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t\Documents\Python\compressible_wedge\excel\"/>
    </mc:Choice>
  </mc:AlternateContent>
  <xr:revisionPtr revIDLastSave="0" documentId="13_ncr:1_{AB084DAA-2EC7-44C6-8411-44A1E2D1D086}" xr6:coauthVersionLast="45" xr6:coauthVersionMax="45" xr10:uidLastSave="{00000000-0000-0000-0000-000000000000}"/>
  <bookViews>
    <workbookView xWindow="-108" yWindow="-108" windowWidth="30936" windowHeight="16896" activeTab="3" xr2:uid="{C44DC755-8228-428A-A8CC-3A0F05E4D199}"/>
  </bookViews>
  <sheets>
    <sheet name="NACA 0012" sheetId="1" r:id="rId1"/>
    <sheet name="NACA 0012 (M=0.1)" sheetId="7" r:id="rId2"/>
    <sheet name="Supersonic Wedge" sheetId="4" r:id="rId3"/>
    <sheet name="Capsule" sheetId="8" r:id="rId4"/>
    <sheet name="Shock Resolution" sheetId="5" r:id="rId5"/>
    <sheet name="Foelsch Nozzle" sheetId="6" r:id="rId6"/>
  </sheets>
  <definedNames>
    <definedName name="_xlnm._FilterDatabase" localSheetId="0" hidden="1">'NACA 0012'!$FR$7:$FR$53</definedName>
    <definedName name="_xlnm._FilterDatabase" localSheetId="1" hidden="1">'NACA 0012 (M=0.1)'!$FR$7:$FR$53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0" i="8" l="1"/>
  <c r="V50" i="8"/>
  <c r="W50" i="8"/>
  <c r="Z50" i="8"/>
  <c r="AA50" i="8"/>
  <c r="AB50" i="8"/>
  <c r="AE50" i="8"/>
  <c r="AF50" i="8"/>
  <c r="AG50" i="8"/>
  <c r="AJ50" i="8"/>
  <c r="AK50" i="8"/>
  <c r="AL50" i="8"/>
  <c r="AO50" i="8"/>
  <c r="AP50" i="8"/>
  <c r="AQ50" i="8"/>
  <c r="M50" i="8"/>
  <c r="L50" i="8"/>
  <c r="K50" i="8"/>
  <c r="R50" i="8"/>
  <c r="Q50" i="8"/>
  <c r="P50" i="8"/>
  <c r="HE244" i="7" l="1"/>
  <c r="HF244" i="7" s="1"/>
  <c r="HE243" i="7"/>
  <c r="HF243" i="7" s="1"/>
  <c r="HF242" i="7"/>
  <c r="HE242" i="7"/>
  <c r="HE241" i="7"/>
  <c r="HF241" i="7" s="1"/>
  <c r="HE240" i="7"/>
  <c r="HF240" i="7" s="1"/>
  <c r="HE239" i="7"/>
  <c r="HF239" i="7" s="1"/>
  <c r="HE238" i="7"/>
  <c r="HF238" i="7" s="1"/>
  <c r="HE237" i="7"/>
  <c r="HF237" i="7" s="1"/>
  <c r="HE236" i="7"/>
  <c r="HF236" i="7" s="1"/>
  <c r="HE235" i="7"/>
  <c r="HF235" i="7" s="1"/>
  <c r="HF234" i="7"/>
  <c r="HE234" i="7"/>
  <c r="HE233" i="7"/>
  <c r="HF233" i="7" s="1"/>
  <c r="HE232" i="7"/>
  <c r="HF232" i="7" s="1"/>
  <c r="HE231" i="7"/>
  <c r="HF231" i="7" s="1"/>
  <c r="HE230" i="7"/>
  <c r="HF230" i="7" s="1"/>
  <c r="HE229" i="7"/>
  <c r="HF229" i="7" s="1"/>
  <c r="HE228" i="7"/>
  <c r="HF228" i="7" s="1"/>
  <c r="HE227" i="7"/>
  <c r="HF227" i="7" s="1"/>
  <c r="HF226" i="7"/>
  <c r="HE226" i="7"/>
  <c r="HE225" i="7"/>
  <c r="HF225" i="7" s="1"/>
  <c r="HE224" i="7"/>
  <c r="HF224" i="7" s="1"/>
  <c r="HE223" i="7"/>
  <c r="HF223" i="7" s="1"/>
  <c r="HE222" i="7"/>
  <c r="HF222" i="7" s="1"/>
  <c r="HE221" i="7"/>
  <c r="HF221" i="7" s="1"/>
  <c r="HE219" i="7"/>
  <c r="HF219" i="7" s="1"/>
  <c r="HE218" i="7"/>
  <c r="HF218" i="7" s="1"/>
  <c r="HF217" i="7"/>
  <c r="HE217" i="7"/>
  <c r="HE216" i="7"/>
  <c r="HF216" i="7" s="1"/>
  <c r="HE215" i="7"/>
  <c r="HF215" i="7" s="1"/>
  <c r="HE214" i="7"/>
  <c r="HF214" i="7" s="1"/>
  <c r="HE213" i="7"/>
  <c r="HF213" i="7" s="1"/>
  <c r="HE212" i="7"/>
  <c r="HF212" i="7" s="1"/>
  <c r="HE211" i="7"/>
  <c r="HF211" i="7" s="1"/>
  <c r="HE210" i="7"/>
  <c r="HF210" i="7" s="1"/>
  <c r="HF209" i="7"/>
  <c r="HE209" i="7"/>
  <c r="HE208" i="7"/>
  <c r="HF208" i="7" s="1"/>
  <c r="HE207" i="7"/>
  <c r="HF207" i="7" s="1"/>
  <c r="HE206" i="7"/>
  <c r="HF206" i="7" s="1"/>
  <c r="HE205" i="7"/>
  <c r="HF205" i="7" s="1"/>
  <c r="HE204" i="7"/>
  <c r="HF204" i="7" s="1"/>
  <c r="HE203" i="7"/>
  <c r="HF203" i="7" s="1"/>
  <c r="HE202" i="7"/>
  <c r="HF202" i="7" s="1"/>
  <c r="HF201" i="7"/>
  <c r="HE201" i="7"/>
  <c r="HE200" i="7"/>
  <c r="HF200" i="7" s="1"/>
  <c r="HE199" i="7"/>
  <c r="HF199" i="7" s="1"/>
  <c r="HE198" i="7"/>
  <c r="HF198" i="7" s="1"/>
  <c r="HF197" i="7"/>
  <c r="HE197" i="7"/>
  <c r="HE196" i="7"/>
  <c r="HF196" i="7" s="1"/>
  <c r="HF192" i="7"/>
  <c r="GN192" i="7"/>
  <c r="GZ244" i="7"/>
  <c r="GY244" i="7"/>
  <c r="GS244" i="7"/>
  <c r="GT244" i="7" s="1"/>
  <c r="GM244" i="7"/>
  <c r="GN244" i="7" s="1"/>
  <c r="GA244" i="7"/>
  <c r="GB244" i="7" s="1"/>
  <c r="FP244" i="7"/>
  <c r="FO244" i="7"/>
  <c r="EI244" i="7"/>
  <c r="EJ244" i="7" s="1"/>
  <c r="GY243" i="7"/>
  <c r="GS243" i="7"/>
  <c r="GM243" i="7"/>
  <c r="GA243" i="7"/>
  <c r="FO243" i="7"/>
  <c r="EI243" i="7"/>
  <c r="GY242" i="7"/>
  <c r="GS242" i="7"/>
  <c r="GM242" i="7"/>
  <c r="GA242" i="7"/>
  <c r="FO242" i="7"/>
  <c r="EI242" i="7"/>
  <c r="EB242" i="7"/>
  <c r="DZ242" i="7"/>
  <c r="EA242" i="7" s="1"/>
  <c r="EC242" i="7" s="1"/>
  <c r="GY241" i="7"/>
  <c r="GS241" i="7"/>
  <c r="GM241" i="7"/>
  <c r="GA241" i="7"/>
  <c r="FO241" i="7"/>
  <c r="EI241" i="7"/>
  <c r="EB241" i="7"/>
  <c r="EA241" i="7"/>
  <c r="DZ241" i="7"/>
  <c r="GY240" i="7"/>
  <c r="GS240" i="7"/>
  <c r="GM240" i="7"/>
  <c r="GA240" i="7"/>
  <c r="FO240" i="7"/>
  <c r="EI240" i="7"/>
  <c r="EB240" i="7"/>
  <c r="DZ240" i="7"/>
  <c r="EA240" i="7" s="1"/>
  <c r="GY239" i="7"/>
  <c r="GS239" i="7"/>
  <c r="GM239" i="7"/>
  <c r="GA239" i="7"/>
  <c r="FO239" i="7"/>
  <c r="EI239" i="7"/>
  <c r="EB239" i="7"/>
  <c r="EA239" i="7"/>
  <c r="DZ239" i="7"/>
  <c r="GY238" i="7"/>
  <c r="GS238" i="7"/>
  <c r="GM238" i="7"/>
  <c r="GA238" i="7"/>
  <c r="FO238" i="7"/>
  <c r="FP238" i="7" s="1"/>
  <c r="EI238" i="7"/>
  <c r="EB238" i="7"/>
  <c r="EA238" i="7"/>
  <c r="EC238" i="7" s="1"/>
  <c r="ED238" i="7" s="1"/>
  <c r="EE238" i="7" s="1"/>
  <c r="DZ238" i="7"/>
  <c r="GY237" i="7"/>
  <c r="GS237" i="7"/>
  <c r="GM237" i="7"/>
  <c r="GA237" i="7"/>
  <c r="FO237" i="7"/>
  <c r="EI237" i="7"/>
  <c r="EB237" i="7"/>
  <c r="EA237" i="7"/>
  <c r="DZ237" i="7"/>
  <c r="GY236" i="7"/>
  <c r="GS236" i="7"/>
  <c r="GM236" i="7"/>
  <c r="GA236" i="7"/>
  <c r="FO236" i="7"/>
  <c r="EI236" i="7"/>
  <c r="EB236" i="7"/>
  <c r="DZ236" i="7"/>
  <c r="EA236" i="7" s="1"/>
  <c r="GY235" i="7"/>
  <c r="GS235" i="7"/>
  <c r="GM235" i="7"/>
  <c r="GA235" i="7"/>
  <c r="FO235" i="7"/>
  <c r="EI235" i="7"/>
  <c r="EB235" i="7"/>
  <c r="EA235" i="7"/>
  <c r="DZ235" i="7"/>
  <c r="GY234" i="7"/>
  <c r="GS234" i="7"/>
  <c r="GM234" i="7"/>
  <c r="GA234" i="7"/>
  <c r="FO234" i="7"/>
  <c r="EI234" i="7"/>
  <c r="EB234" i="7"/>
  <c r="DZ234" i="7"/>
  <c r="EA234" i="7" s="1"/>
  <c r="GY233" i="7"/>
  <c r="GS233" i="7"/>
  <c r="GM233" i="7"/>
  <c r="GA233" i="7"/>
  <c r="FO233" i="7"/>
  <c r="EI233" i="7"/>
  <c r="EB233" i="7"/>
  <c r="EA233" i="7"/>
  <c r="DZ233" i="7"/>
  <c r="GY232" i="7"/>
  <c r="GS232" i="7"/>
  <c r="GM232" i="7"/>
  <c r="GA232" i="7"/>
  <c r="FO232" i="7"/>
  <c r="EI232" i="7"/>
  <c r="EB232" i="7"/>
  <c r="EA232" i="7"/>
  <c r="EC232" i="7" s="1"/>
  <c r="ED232" i="7" s="1"/>
  <c r="EE232" i="7" s="1"/>
  <c r="DZ232" i="7"/>
  <c r="GY231" i="7"/>
  <c r="GS231" i="7"/>
  <c r="GM231" i="7"/>
  <c r="GA231" i="7"/>
  <c r="FO231" i="7"/>
  <c r="EI231" i="7"/>
  <c r="EB231" i="7"/>
  <c r="EA231" i="7"/>
  <c r="DZ231" i="7"/>
  <c r="GY230" i="7"/>
  <c r="GS230" i="7"/>
  <c r="GM230" i="7"/>
  <c r="GA230" i="7"/>
  <c r="FO230" i="7"/>
  <c r="EI230" i="7"/>
  <c r="EB230" i="7"/>
  <c r="DZ230" i="7"/>
  <c r="EA230" i="7" s="1"/>
  <c r="GY229" i="7"/>
  <c r="GS229" i="7"/>
  <c r="GM229" i="7"/>
  <c r="GA229" i="7"/>
  <c r="FO229" i="7"/>
  <c r="EI229" i="7"/>
  <c r="EB229" i="7"/>
  <c r="EA229" i="7"/>
  <c r="DZ229" i="7"/>
  <c r="GY228" i="7"/>
  <c r="GS228" i="7"/>
  <c r="GM228" i="7"/>
  <c r="GA228" i="7"/>
  <c r="FO228" i="7"/>
  <c r="EI228" i="7"/>
  <c r="EB228" i="7"/>
  <c r="DZ228" i="7"/>
  <c r="EA228" i="7" s="1"/>
  <c r="GY227" i="7"/>
  <c r="GS227" i="7"/>
  <c r="GM227" i="7"/>
  <c r="GA227" i="7"/>
  <c r="FO227" i="7"/>
  <c r="EI227" i="7"/>
  <c r="EB227" i="7"/>
  <c r="EA227" i="7"/>
  <c r="DZ227" i="7"/>
  <c r="GY226" i="7"/>
  <c r="GS226" i="7"/>
  <c r="GM226" i="7"/>
  <c r="GA226" i="7"/>
  <c r="FO226" i="7"/>
  <c r="EI226" i="7"/>
  <c r="EB226" i="7"/>
  <c r="DZ226" i="7"/>
  <c r="EA226" i="7" s="1"/>
  <c r="GY225" i="7"/>
  <c r="GS225" i="7"/>
  <c r="GM225" i="7"/>
  <c r="GA225" i="7"/>
  <c r="FO225" i="7"/>
  <c r="EI225" i="7"/>
  <c r="EB225" i="7"/>
  <c r="EA225" i="7"/>
  <c r="DZ225" i="7"/>
  <c r="GY224" i="7"/>
  <c r="GS224" i="7"/>
  <c r="GM224" i="7"/>
  <c r="GA224" i="7"/>
  <c r="FO224" i="7"/>
  <c r="EI224" i="7"/>
  <c r="EB224" i="7"/>
  <c r="EA224" i="7"/>
  <c r="EC224" i="7" s="1"/>
  <c r="ED224" i="7" s="1"/>
  <c r="EE224" i="7" s="1"/>
  <c r="DZ224" i="7"/>
  <c r="GY223" i="7"/>
  <c r="GS223" i="7"/>
  <c r="GM223" i="7"/>
  <c r="GA223" i="7"/>
  <c r="FO223" i="7"/>
  <c r="EI223" i="7"/>
  <c r="EB223" i="7"/>
  <c r="EA223" i="7"/>
  <c r="DZ223" i="7"/>
  <c r="GY222" i="7"/>
  <c r="GS222" i="7"/>
  <c r="GM222" i="7"/>
  <c r="GA222" i="7"/>
  <c r="FO222" i="7"/>
  <c r="EI222" i="7"/>
  <c r="EB222" i="7"/>
  <c r="DZ222" i="7"/>
  <c r="EA222" i="7" s="1"/>
  <c r="GY221" i="7"/>
  <c r="GS221" i="7"/>
  <c r="GM221" i="7"/>
  <c r="GA221" i="7"/>
  <c r="FO221" i="7"/>
  <c r="EI221" i="7"/>
  <c r="EB221" i="7"/>
  <c r="EA221" i="7"/>
  <c r="DZ221" i="7"/>
  <c r="EB220" i="7"/>
  <c r="EA220" i="7"/>
  <c r="DZ220" i="7"/>
  <c r="GY219" i="7"/>
  <c r="GZ219" i="7" s="1"/>
  <c r="GS219" i="7"/>
  <c r="GT219" i="7" s="1"/>
  <c r="GM219" i="7"/>
  <c r="GN219" i="7" s="1"/>
  <c r="GB219" i="7"/>
  <c r="GA219" i="7"/>
  <c r="FO219" i="7"/>
  <c r="FP219" i="7" s="1"/>
  <c r="EJ219" i="7"/>
  <c r="EI219" i="7"/>
  <c r="EE219" i="7"/>
  <c r="GY218" i="7"/>
  <c r="GS218" i="7"/>
  <c r="GM218" i="7"/>
  <c r="GA218" i="7"/>
  <c r="FO218" i="7"/>
  <c r="EI218" i="7"/>
  <c r="EB218" i="7"/>
  <c r="EA218" i="7"/>
  <c r="EC218" i="7" s="1"/>
  <c r="ED218" i="7" s="1"/>
  <c r="EE218" i="7" s="1"/>
  <c r="DZ218" i="7"/>
  <c r="GY217" i="7"/>
  <c r="GS217" i="7"/>
  <c r="GT217" i="7" s="1"/>
  <c r="GM217" i="7"/>
  <c r="GA217" i="7"/>
  <c r="FO217" i="7"/>
  <c r="EJ217" i="7"/>
  <c r="EI217" i="7"/>
  <c r="EB217" i="7"/>
  <c r="EA217" i="7"/>
  <c r="EC217" i="7" s="1"/>
  <c r="ED217" i="7" s="1"/>
  <c r="EE217" i="7" s="1"/>
  <c r="DZ217" i="7"/>
  <c r="GY216" i="7"/>
  <c r="GS216" i="7"/>
  <c r="GM216" i="7"/>
  <c r="GA216" i="7"/>
  <c r="FO216" i="7"/>
  <c r="EI216" i="7"/>
  <c r="EC216" i="7"/>
  <c r="ED216" i="7" s="1"/>
  <c r="EE216" i="7" s="1"/>
  <c r="EB216" i="7"/>
  <c r="DZ216" i="7"/>
  <c r="EA216" i="7" s="1"/>
  <c r="GY215" i="7"/>
  <c r="GS215" i="7"/>
  <c r="GM215" i="7"/>
  <c r="GA215" i="7"/>
  <c r="FO215" i="7"/>
  <c r="EI215" i="7"/>
  <c r="EB215" i="7"/>
  <c r="EA215" i="7"/>
  <c r="DZ215" i="7"/>
  <c r="GY214" i="7"/>
  <c r="GT214" i="7"/>
  <c r="GS214" i="7"/>
  <c r="GM214" i="7"/>
  <c r="GA214" i="7"/>
  <c r="FO214" i="7"/>
  <c r="EI214" i="7"/>
  <c r="EC214" i="7"/>
  <c r="ED214" i="7" s="1"/>
  <c r="EE214" i="7" s="1"/>
  <c r="EB214" i="7"/>
  <c r="DZ214" i="7"/>
  <c r="EA214" i="7" s="1"/>
  <c r="GY213" i="7"/>
  <c r="GS213" i="7"/>
  <c r="GM213" i="7"/>
  <c r="GA213" i="7"/>
  <c r="FO213" i="7"/>
  <c r="EI213" i="7"/>
  <c r="EB213" i="7"/>
  <c r="EA213" i="7"/>
  <c r="DZ213" i="7"/>
  <c r="GY212" i="7"/>
  <c r="GS212" i="7"/>
  <c r="GM212" i="7"/>
  <c r="GA212" i="7"/>
  <c r="FO212" i="7"/>
  <c r="EI212" i="7"/>
  <c r="EB212" i="7"/>
  <c r="EA212" i="7"/>
  <c r="DZ212" i="7"/>
  <c r="GY211" i="7"/>
  <c r="GS211" i="7"/>
  <c r="GM211" i="7"/>
  <c r="GA211" i="7"/>
  <c r="FO211" i="7"/>
  <c r="EI211" i="7"/>
  <c r="EB211" i="7"/>
  <c r="EA211" i="7"/>
  <c r="DZ211" i="7"/>
  <c r="GY210" i="7"/>
  <c r="GS210" i="7"/>
  <c r="GM210" i="7"/>
  <c r="GA210" i="7"/>
  <c r="FO210" i="7"/>
  <c r="EI210" i="7"/>
  <c r="EB210" i="7"/>
  <c r="DZ210" i="7"/>
  <c r="EA210" i="7" s="1"/>
  <c r="GY209" i="7"/>
  <c r="GS209" i="7"/>
  <c r="GM209" i="7"/>
  <c r="GA209" i="7"/>
  <c r="FO209" i="7"/>
  <c r="EI209" i="7"/>
  <c r="EB209" i="7"/>
  <c r="DZ209" i="7"/>
  <c r="EA209" i="7" s="1"/>
  <c r="GY208" i="7"/>
  <c r="GS208" i="7"/>
  <c r="GM208" i="7"/>
  <c r="GA208" i="7"/>
  <c r="FO208" i="7"/>
  <c r="EI208" i="7"/>
  <c r="EB208" i="7"/>
  <c r="DZ208" i="7"/>
  <c r="EA208" i="7" s="1"/>
  <c r="GY207" i="7"/>
  <c r="GS207" i="7"/>
  <c r="GM207" i="7"/>
  <c r="GA207" i="7"/>
  <c r="FO207" i="7"/>
  <c r="EI207" i="7"/>
  <c r="EB207" i="7"/>
  <c r="DZ207" i="7"/>
  <c r="EA207" i="7" s="1"/>
  <c r="EC207" i="7" s="1"/>
  <c r="ED207" i="7" s="1"/>
  <c r="EE207" i="7" s="1"/>
  <c r="GY206" i="7"/>
  <c r="GS206" i="7"/>
  <c r="GM206" i="7"/>
  <c r="GA206" i="7"/>
  <c r="FO206" i="7"/>
  <c r="EI206" i="7"/>
  <c r="EB206" i="7"/>
  <c r="EA206" i="7"/>
  <c r="EC206" i="7" s="1"/>
  <c r="ED206" i="7" s="1"/>
  <c r="EE206" i="7" s="1"/>
  <c r="GZ206" i="7" s="1"/>
  <c r="DZ206" i="7"/>
  <c r="GY205" i="7"/>
  <c r="GS205" i="7"/>
  <c r="GM205" i="7"/>
  <c r="GA205" i="7"/>
  <c r="FO205" i="7"/>
  <c r="EI205" i="7"/>
  <c r="EB205" i="7"/>
  <c r="DZ205" i="7"/>
  <c r="EA205" i="7" s="1"/>
  <c r="GY204" i="7"/>
  <c r="GS204" i="7"/>
  <c r="GM204" i="7"/>
  <c r="GA204" i="7"/>
  <c r="FO204" i="7"/>
  <c r="EI204" i="7"/>
  <c r="EB204" i="7"/>
  <c r="EA204" i="7"/>
  <c r="EC204" i="7" s="1"/>
  <c r="ED204" i="7" s="1"/>
  <c r="EE204" i="7" s="1"/>
  <c r="DZ204" i="7"/>
  <c r="GY203" i="7"/>
  <c r="GS203" i="7"/>
  <c r="GM203" i="7"/>
  <c r="GA203" i="7"/>
  <c r="FO203" i="7"/>
  <c r="EI203" i="7"/>
  <c r="EB203" i="7"/>
  <c r="EA203" i="7"/>
  <c r="EC203" i="7" s="1"/>
  <c r="DZ203" i="7"/>
  <c r="GY202" i="7"/>
  <c r="GS202" i="7"/>
  <c r="GM202" i="7"/>
  <c r="GA202" i="7"/>
  <c r="FO202" i="7"/>
  <c r="EI202" i="7"/>
  <c r="EB202" i="7"/>
  <c r="DZ202" i="7"/>
  <c r="EA202" i="7" s="1"/>
  <c r="GY201" i="7"/>
  <c r="GS201" i="7"/>
  <c r="GM201" i="7"/>
  <c r="GA201" i="7"/>
  <c r="FO201" i="7"/>
  <c r="EI201" i="7"/>
  <c r="EB201" i="7"/>
  <c r="DZ201" i="7"/>
  <c r="EA201" i="7" s="1"/>
  <c r="GY200" i="7"/>
  <c r="GS200" i="7"/>
  <c r="GM200" i="7"/>
  <c r="GA200" i="7"/>
  <c r="FO200" i="7"/>
  <c r="EI200" i="7"/>
  <c r="EC200" i="7"/>
  <c r="ED200" i="7" s="1"/>
  <c r="EE200" i="7" s="1"/>
  <c r="EJ200" i="7" s="1"/>
  <c r="EB200" i="7"/>
  <c r="DZ200" i="7"/>
  <c r="EA200" i="7" s="1"/>
  <c r="GY199" i="7"/>
  <c r="GS199" i="7"/>
  <c r="GM199" i="7"/>
  <c r="GA199" i="7"/>
  <c r="FO199" i="7"/>
  <c r="EI199" i="7"/>
  <c r="EB199" i="7"/>
  <c r="DZ199" i="7"/>
  <c r="EA199" i="7" s="1"/>
  <c r="EC199" i="7" s="1"/>
  <c r="ED199" i="7" s="1"/>
  <c r="EE199" i="7" s="1"/>
  <c r="FP199" i="7" s="1"/>
  <c r="GY198" i="7"/>
  <c r="GS198" i="7"/>
  <c r="GM198" i="7"/>
  <c r="GA198" i="7"/>
  <c r="FO198" i="7"/>
  <c r="EI198" i="7"/>
  <c r="EB198" i="7"/>
  <c r="DZ198" i="7"/>
  <c r="EA198" i="7" s="1"/>
  <c r="GY197" i="7"/>
  <c r="GS197" i="7"/>
  <c r="GM197" i="7"/>
  <c r="GA197" i="7"/>
  <c r="FO197" i="7"/>
  <c r="EI197" i="7"/>
  <c r="EB197" i="7"/>
  <c r="DZ197" i="7"/>
  <c r="EA197" i="7" s="1"/>
  <c r="GY196" i="7"/>
  <c r="GT196" i="7"/>
  <c r="GS196" i="7"/>
  <c r="GM196" i="7"/>
  <c r="GA196" i="7"/>
  <c r="GB196" i="7" s="1"/>
  <c r="FO196" i="7"/>
  <c r="EI196" i="7"/>
  <c r="EJ196" i="7" s="1"/>
  <c r="ED196" i="7"/>
  <c r="EE196" i="7" s="1"/>
  <c r="DZ196" i="7"/>
  <c r="EA196" i="7" s="1"/>
  <c r="GZ192" i="7"/>
  <c r="GT192" i="7"/>
  <c r="GB192" i="7"/>
  <c r="FP192" i="7"/>
  <c r="EJ192" i="7"/>
  <c r="HF180" i="7"/>
  <c r="HE180" i="7"/>
  <c r="GS180" i="7"/>
  <c r="GT180" i="7" s="1"/>
  <c r="FN180" i="7"/>
  <c r="FM180" i="7"/>
  <c r="FG180" i="7"/>
  <c r="FH180" i="7" s="1"/>
  <c r="FA180" i="7"/>
  <c r="FB180" i="7" s="1"/>
  <c r="EI180" i="7"/>
  <c r="EJ180" i="7" s="1"/>
  <c r="HE179" i="7"/>
  <c r="GS179" i="7"/>
  <c r="FM179" i="7"/>
  <c r="FG179" i="7"/>
  <c r="FA179" i="7"/>
  <c r="EI179" i="7"/>
  <c r="HE178" i="7"/>
  <c r="GS178" i="7"/>
  <c r="FM178" i="7"/>
  <c r="FG178" i="7"/>
  <c r="FA178" i="7"/>
  <c r="EI178" i="7"/>
  <c r="EB178" i="7"/>
  <c r="DZ178" i="7"/>
  <c r="EA178" i="7" s="1"/>
  <c r="EC178" i="7" s="1"/>
  <c r="HE177" i="7"/>
  <c r="GS177" i="7"/>
  <c r="FM177" i="7"/>
  <c r="FG177" i="7"/>
  <c r="FA177" i="7"/>
  <c r="FB177" i="7" s="1"/>
  <c r="EI177" i="7"/>
  <c r="EB177" i="7"/>
  <c r="EA177" i="7"/>
  <c r="EC177" i="7" s="1"/>
  <c r="ED177" i="7" s="1"/>
  <c r="EE177" i="7" s="1"/>
  <c r="DZ177" i="7"/>
  <c r="HE176" i="7"/>
  <c r="GS176" i="7"/>
  <c r="FM176" i="7"/>
  <c r="FG176" i="7"/>
  <c r="FA176" i="7"/>
  <c r="EI176" i="7"/>
  <c r="EB176" i="7"/>
  <c r="DZ176" i="7"/>
  <c r="EA176" i="7" s="1"/>
  <c r="HE175" i="7"/>
  <c r="GS175" i="7"/>
  <c r="FM175" i="7"/>
  <c r="FG175" i="7"/>
  <c r="FA175" i="7"/>
  <c r="EI175" i="7"/>
  <c r="EB175" i="7"/>
  <c r="DZ175" i="7"/>
  <c r="EA175" i="7" s="1"/>
  <c r="HE174" i="7"/>
  <c r="GS174" i="7"/>
  <c r="FM174" i="7"/>
  <c r="FG174" i="7"/>
  <c r="FA174" i="7"/>
  <c r="EI174" i="7"/>
  <c r="EB174" i="7"/>
  <c r="DZ174" i="7"/>
  <c r="EA174" i="7" s="1"/>
  <c r="EC174" i="7" s="1"/>
  <c r="ED174" i="7" s="1"/>
  <c r="EE174" i="7" s="1"/>
  <c r="HE173" i="7"/>
  <c r="GS173" i="7"/>
  <c r="FM173" i="7"/>
  <c r="FG173" i="7"/>
  <c r="FA173" i="7"/>
  <c r="EI173" i="7"/>
  <c r="EB173" i="7"/>
  <c r="EA173" i="7"/>
  <c r="EC173" i="7" s="1"/>
  <c r="ED173" i="7" s="1"/>
  <c r="EE173" i="7" s="1"/>
  <c r="DZ173" i="7"/>
  <c r="HE172" i="7"/>
  <c r="GS172" i="7"/>
  <c r="FM172" i="7"/>
  <c r="FG172" i="7"/>
  <c r="FA172" i="7"/>
  <c r="EI172" i="7"/>
  <c r="EB172" i="7"/>
  <c r="DZ172" i="7"/>
  <c r="EA172" i="7" s="1"/>
  <c r="HE171" i="7"/>
  <c r="GS171" i="7"/>
  <c r="FM171" i="7"/>
  <c r="FG171" i="7"/>
  <c r="FA171" i="7"/>
  <c r="EI171" i="7"/>
  <c r="EB171" i="7"/>
  <c r="DZ171" i="7"/>
  <c r="EA171" i="7" s="1"/>
  <c r="HE170" i="7"/>
  <c r="GS170" i="7"/>
  <c r="FM170" i="7"/>
  <c r="FG170" i="7"/>
  <c r="FA170" i="7"/>
  <c r="EI170" i="7"/>
  <c r="EB170" i="7"/>
  <c r="DZ170" i="7"/>
  <c r="EA170" i="7" s="1"/>
  <c r="EC170" i="7" s="1"/>
  <c r="ED170" i="7" s="1"/>
  <c r="EE170" i="7" s="1"/>
  <c r="HE169" i="7"/>
  <c r="GS169" i="7"/>
  <c r="FM169" i="7"/>
  <c r="FG169" i="7"/>
  <c r="FA169" i="7"/>
  <c r="EI169" i="7"/>
  <c r="EB169" i="7"/>
  <c r="EA169" i="7"/>
  <c r="EC169" i="7" s="1"/>
  <c r="ED169" i="7" s="1"/>
  <c r="EE169" i="7" s="1"/>
  <c r="DZ169" i="7"/>
  <c r="HE168" i="7"/>
  <c r="GS168" i="7"/>
  <c r="FM168" i="7"/>
  <c r="FG168" i="7"/>
  <c r="FA168" i="7"/>
  <c r="EI168" i="7"/>
  <c r="EB168" i="7"/>
  <c r="DZ168" i="7"/>
  <c r="EA168" i="7" s="1"/>
  <c r="HE167" i="7"/>
  <c r="GS167" i="7"/>
  <c r="FM167" i="7"/>
  <c r="FG167" i="7"/>
  <c r="FA167" i="7"/>
  <c r="EI167" i="7"/>
  <c r="EB167" i="7"/>
  <c r="DZ167" i="7"/>
  <c r="EA167" i="7" s="1"/>
  <c r="HE166" i="7"/>
  <c r="GS166" i="7"/>
  <c r="FM166" i="7"/>
  <c r="FG166" i="7"/>
  <c r="FA166" i="7"/>
  <c r="EI166" i="7"/>
  <c r="EB166" i="7"/>
  <c r="DZ166" i="7"/>
  <c r="EA166" i="7" s="1"/>
  <c r="EC166" i="7" s="1"/>
  <c r="ED166" i="7" s="1"/>
  <c r="EE166" i="7" s="1"/>
  <c r="HE165" i="7"/>
  <c r="GS165" i="7"/>
  <c r="FM165" i="7"/>
  <c r="FG165" i="7"/>
  <c r="FA165" i="7"/>
  <c r="EI165" i="7"/>
  <c r="EB165" i="7"/>
  <c r="EA165" i="7"/>
  <c r="EC165" i="7" s="1"/>
  <c r="ED165" i="7" s="1"/>
  <c r="EE165" i="7" s="1"/>
  <c r="DZ165" i="7"/>
  <c r="HE164" i="7"/>
  <c r="GS164" i="7"/>
  <c r="FM164" i="7"/>
  <c r="FG164" i="7"/>
  <c r="FA164" i="7"/>
  <c r="EI164" i="7"/>
  <c r="EB164" i="7"/>
  <c r="DZ164" i="7"/>
  <c r="EA164" i="7" s="1"/>
  <c r="HE163" i="7"/>
  <c r="GS163" i="7"/>
  <c r="FM163" i="7"/>
  <c r="FN163" i="7" s="1"/>
  <c r="FG163" i="7"/>
  <c r="FA163" i="7"/>
  <c r="EI163" i="7"/>
  <c r="EB163" i="7"/>
  <c r="EA163" i="7"/>
  <c r="EC163" i="7" s="1"/>
  <c r="ED163" i="7" s="1"/>
  <c r="EE163" i="7" s="1"/>
  <c r="DZ163" i="7"/>
  <c r="HE162" i="7"/>
  <c r="GS162" i="7"/>
  <c r="FM162" i="7"/>
  <c r="FG162" i="7"/>
  <c r="FA162" i="7"/>
  <c r="EI162" i="7"/>
  <c r="EB162" i="7"/>
  <c r="DZ162" i="7"/>
  <c r="EA162" i="7" s="1"/>
  <c r="HE161" i="7"/>
  <c r="GS161" i="7"/>
  <c r="FM161" i="7"/>
  <c r="FG161" i="7"/>
  <c r="FA161" i="7"/>
  <c r="EI161" i="7"/>
  <c r="EB161" i="7"/>
  <c r="DZ161" i="7"/>
  <c r="EA161" i="7" s="1"/>
  <c r="HE160" i="7"/>
  <c r="GS160" i="7"/>
  <c r="FM160" i="7"/>
  <c r="FG160" i="7"/>
  <c r="FA160" i="7"/>
  <c r="EI160" i="7"/>
  <c r="EB160" i="7"/>
  <c r="DZ160" i="7"/>
  <c r="EA160" i="7" s="1"/>
  <c r="EC160" i="7" s="1"/>
  <c r="ED160" i="7" s="1"/>
  <c r="EE160" i="7" s="1"/>
  <c r="HE159" i="7"/>
  <c r="GS159" i="7"/>
  <c r="FM159" i="7"/>
  <c r="FG159" i="7"/>
  <c r="FA159" i="7"/>
  <c r="EI159" i="7"/>
  <c r="EB159" i="7"/>
  <c r="EA159" i="7"/>
  <c r="DZ159" i="7"/>
  <c r="HE158" i="7"/>
  <c r="GS158" i="7"/>
  <c r="FM158" i="7"/>
  <c r="FG158" i="7"/>
  <c r="FA158" i="7"/>
  <c r="EI158" i="7"/>
  <c r="EB158" i="7"/>
  <c r="DZ158" i="7"/>
  <c r="EA158" i="7" s="1"/>
  <c r="EC158" i="7" s="1"/>
  <c r="ED158" i="7" s="1"/>
  <c r="EE158" i="7" s="1"/>
  <c r="HE157" i="7"/>
  <c r="GS157" i="7"/>
  <c r="FM157" i="7"/>
  <c r="FG157" i="7"/>
  <c r="FA157" i="7"/>
  <c r="EI157" i="7"/>
  <c r="EB157" i="7"/>
  <c r="EA157" i="7"/>
  <c r="DZ157" i="7"/>
  <c r="EB156" i="7"/>
  <c r="EA156" i="7"/>
  <c r="DZ156" i="7"/>
  <c r="HE155" i="7"/>
  <c r="GT155" i="7"/>
  <c r="GS155" i="7"/>
  <c r="FM155" i="7"/>
  <c r="FH155" i="7"/>
  <c r="FG155" i="7"/>
  <c r="FA155" i="7"/>
  <c r="EJ155" i="7"/>
  <c r="EI155" i="7"/>
  <c r="EE155" i="7"/>
  <c r="HF155" i="7" s="1"/>
  <c r="HE154" i="7"/>
  <c r="GS154" i="7"/>
  <c r="FM154" i="7"/>
  <c r="FG154" i="7"/>
  <c r="FA154" i="7"/>
  <c r="EI154" i="7"/>
  <c r="EB154" i="7"/>
  <c r="DZ154" i="7"/>
  <c r="EA154" i="7" s="1"/>
  <c r="HE153" i="7"/>
  <c r="GS153" i="7"/>
  <c r="FM153" i="7"/>
  <c r="FN153" i="7" s="1"/>
  <c r="FG153" i="7"/>
  <c r="FA153" i="7"/>
  <c r="EI153" i="7"/>
  <c r="EB153" i="7"/>
  <c r="EA153" i="7"/>
  <c r="EC153" i="7" s="1"/>
  <c r="ED153" i="7" s="1"/>
  <c r="EE153" i="7" s="1"/>
  <c r="DZ153" i="7"/>
  <c r="HE152" i="7"/>
  <c r="GS152" i="7"/>
  <c r="FM152" i="7"/>
  <c r="FG152" i="7"/>
  <c r="FA152" i="7"/>
  <c r="EI152" i="7"/>
  <c r="EB152" i="7"/>
  <c r="EA152" i="7"/>
  <c r="DZ152" i="7"/>
  <c r="HE151" i="7"/>
  <c r="GS151" i="7"/>
  <c r="FM151" i="7"/>
  <c r="FG151" i="7"/>
  <c r="FA151" i="7"/>
  <c r="EI151" i="7"/>
  <c r="EB151" i="7"/>
  <c r="EA151" i="7"/>
  <c r="EC151" i="7" s="1"/>
  <c r="ED151" i="7" s="1"/>
  <c r="EE151" i="7" s="1"/>
  <c r="DZ151" i="7"/>
  <c r="HE150" i="7"/>
  <c r="GS150" i="7"/>
  <c r="FM150" i="7"/>
  <c r="FG150" i="7"/>
  <c r="FA150" i="7"/>
  <c r="EI150" i="7"/>
  <c r="EB150" i="7"/>
  <c r="EA150" i="7"/>
  <c r="DZ150" i="7"/>
  <c r="HE149" i="7"/>
  <c r="GS149" i="7"/>
  <c r="FM149" i="7"/>
  <c r="FG149" i="7"/>
  <c r="FA149" i="7"/>
  <c r="EI149" i="7"/>
  <c r="EB149" i="7"/>
  <c r="DZ149" i="7"/>
  <c r="EA149" i="7" s="1"/>
  <c r="HE148" i="7"/>
  <c r="GS148" i="7"/>
  <c r="FM148" i="7"/>
  <c r="FG148" i="7"/>
  <c r="FA148" i="7"/>
  <c r="EI148" i="7"/>
  <c r="EB148" i="7"/>
  <c r="DZ148" i="7"/>
  <c r="EA148" i="7" s="1"/>
  <c r="HE147" i="7"/>
  <c r="GS147" i="7"/>
  <c r="FM147" i="7"/>
  <c r="FG147" i="7"/>
  <c r="FA147" i="7"/>
  <c r="EI147" i="7"/>
  <c r="EB147" i="7"/>
  <c r="DZ147" i="7"/>
  <c r="EA147" i="7" s="1"/>
  <c r="EC147" i="7" s="1"/>
  <c r="ED147" i="7" s="1"/>
  <c r="EE147" i="7" s="1"/>
  <c r="HE146" i="7"/>
  <c r="GS146" i="7"/>
  <c r="FM146" i="7"/>
  <c r="FG146" i="7"/>
  <c r="FA146" i="7"/>
  <c r="EI146" i="7"/>
  <c r="EB146" i="7"/>
  <c r="DZ146" i="7"/>
  <c r="EA146" i="7" s="1"/>
  <c r="HE145" i="7"/>
  <c r="GS145" i="7"/>
  <c r="FM145" i="7"/>
  <c r="FG145" i="7"/>
  <c r="FA145" i="7"/>
  <c r="EI145" i="7"/>
  <c r="EB145" i="7"/>
  <c r="DZ145" i="7"/>
  <c r="EA145" i="7" s="1"/>
  <c r="EC145" i="7" s="1"/>
  <c r="ED145" i="7" s="1"/>
  <c r="EE145" i="7" s="1"/>
  <c r="HE144" i="7"/>
  <c r="GS144" i="7"/>
  <c r="FM144" i="7"/>
  <c r="FG144" i="7"/>
  <c r="FA144" i="7"/>
  <c r="EI144" i="7"/>
  <c r="EB144" i="7"/>
  <c r="DZ144" i="7"/>
  <c r="EA144" i="7" s="1"/>
  <c r="HE143" i="7"/>
  <c r="GS143" i="7"/>
  <c r="FM143" i="7"/>
  <c r="FG143" i="7"/>
  <c r="FA143" i="7"/>
  <c r="EI143" i="7"/>
  <c r="EB143" i="7"/>
  <c r="DZ143" i="7"/>
  <c r="EA143" i="7" s="1"/>
  <c r="HE142" i="7"/>
  <c r="GS142" i="7"/>
  <c r="FM142" i="7"/>
  <c r="FG142" i="7"/>
  <c r="FA142" i="7"/>
  <c r="EI142" i="7"/>
  <c r="EB142" i="7"/>
  <c r="DZ142" i="7"/>
  <c r="EA142" i="7" s="1"/>
  <c r="HE141" i="7"/>
  <c r="GS141" i="7"/>
  <c r="FM141" i="7"/>
  <c r="FG141" i="7"/>
  <c r="FA141" i="7"/>
  <c r="EI141" i="7"/>
  <c r="EB141" i="7"/>
  <c r="DZ141" i="7"/>
  <c r="EA141" i="7" s="1"/>
  <c r="HE140" i="7"/>
  <c r="GS140" i="7"/>
  <c r="FM140" i="7"/>
  <c r="FG140" i="7"/>
  <c r="FA140" i="7"/>
  <c r="EI140" i="7"/>
  <c r="EB140" i="7"/>
  <c r="EA140" i="7"/>
  <c r="EC140" i="7" s="1"/>
  <c r="ED140" i="7" s="1"/>
  <c r="EE140" i="7" s="1"/>
  <c r="DZ140" i="7"/>
  <c r="HE139" i="7"/>
  <c r="HF139" i="7" s="1"/>
  <c r="GS139" i="7"/>
  <c r="FM139" i="7"/>
  <c r="FN139" i="7" s="1"/>
  <c r="FG139" i="7"/>
  <c r="FA139" i="7"/>
  <c r="FB139" i="7" s="1"/>
  <c r="EI139" i="7"/>
  <c r="EB139" i="7"/>
  <c r="DZ139" i="7"/>
  <c r="EA139" i="7" s="1"/>
  <c r="EC139" i="7" s="1"/>
  <c r="ED139" i="7" s="1"/>
  <c r="EE139" i="7" s="1"/>
  <c r="HE138" i="7"/>
  <c r="GS138" i="7"/>
  <c r="FM138" i="7"/>
  <c r="FG138" i="7"/>
  <c r="FA138" i="7"/>
  <c r="EI138" i="7"/>
  <c r="EB138" i="7"/>
  <c r="EA138" i="7"/>
  <c r="DZ138" i="7"/>
  <c r="HE137" i="7"/>
  <c r="HF137" i="7" s="1"/>
  <c r="GS137" i="7"/>
  <c r="FM137" i="7"/>
  <c r="FG137" i="7"/>
  <c r="FA137" i="7"/>
  <c r="FB137" i="7" s="1"/>
  <c r="EI137" i="7"/>
  <c r="EB137" i="7"/>
  <c r="DZ137" i="7"/>
  <c r="EA137" i="7" s="1"/>
  <c r="EC137" i="7" s="1"/>
  <c r="ED137" i="7" s="1"/>
  <c r="EE137" i="7" s="1"/>
  <c r="HE136" i="7"/>
  <c r="GS136" i="7"/>
  <c r="FM136" i="7"/>
  <c r="FG136" i="7"/>
  <c r="FA136" i="7"/>
  <c r="EI136" i="7"/>
  <c r="EB136" i="7"/>
  <c r="EA136" i="7"/>
  <c r="DZ136" i="7"/>
  <c r="HE135" i="7"/>
  <c r="HF135" i="7" s="1"/>
  <c r="GS135" i="7"/>
  <c r="FM135" i="7"/>
  <c r="FG135" i="7"/>
  <c r="FA135" i="7"/>
  <c r="FB135" i="7" s="1"/>
  <c r="EI135" i="7"/>
  <c r="EB135" i="7"/>
  <c r="DZ135" i="7"/>
  <c r="EA135" i="7" s="1"/>
  <c r="EC135" i="7" s="1"/>
  <c r="ED135" i="7" s="1"/>
  <c r="EE135" i="7" s="1"/>
  <c r="HE134" i="7"/>
  <c r="GS134" i="7"/>
  <c r="FM134" i="7"/>
  <c r="FG134" i="7"/>
  <c r="FA134" i="7"/>
  <c r="EI134" i="7"/>
  <c r="EB134" i="7"/>
  <c r="EA134" i="7"/>
  <c r="DZ134" i="7"/>
  <c r="HE133" i="7"/>
  <c r="GS133" i="7"/>
  <c r="FM133" i="7"/>
  <c r="FG133" i="7"/>
  <c r="FA133" i="7"/>
  <c r="EI133" i="7"/>
  <c r="EB133" i="7"/>
  <c r="DZ133" i="7"/>
  <c r="EA133" i="7" s="1"/>
  <c r="EC133" i="7" s="1"/>
  <c r="ED133" i="7" s="1"/>
  <c r="EE133" i="7" s="1"/>
  <c r="HE132" i="7"/>
  <c r="GS132" i="7"/>
  <c r="GT132" i="7" s="1"/>
  <c r="FM132" i="7"/>
  <c r="FG132" i="7"/>
  <c r="FH132" i="7" s="1"/>
  <c r="FA132" i="7"/>
  <c r="EI132" i="7"/>
  <c r="EJ132" i="7" s="1"/>
  <c r="EE132" i="7"/>
  <c r="HF132" i="7" s="1"/>
  <c r="ED132" i="7"/>
  <c r="DZ132" i="7"/>
  <c r="EA132" i="7" s="1"/>
  <c r="HF128" i="7"/>
  <c r="GT128" i="7"/>
  <c r="FN128" i="7"/>
  <c r="FH128" i="7"/>
  <c r="FB128" i="7"/>
  <c r="EJ128" i="7"/>
  <c r="HF115" i="7"/>
  <c r="HE115" i="7"/>
  <c r="GZ115" i="7"/>
  <c r="GY115" i="7"/>
  <c r="GT115" i="7"/>
  <c r="GS115" i="7"/>
  <c r="GN115" i="7"/>
  <c r="GM115" i="7"/>
  <c r="FU115" i="7"/>
  <c r="FT115" i="7"/>
  <c r="FN115" i="7"/>
  <c r="FM115" i="7"/>
  <c r="FH115" i="7"/>
  <c r="FG115" i="7"/>
  <c r="FB115" i="7"/>
  <c r="FA115" i="7"/>
  <c r="EV115" i="7"/>
  <c r="EU115" i="7"/>
  <c r="EP115" i="7"/>
  <c r="EO115" i="7"/>
  <c r="EJ115" i="7"/>
  <c r="EI115" i="7"/>
  <c r="HE114" i="7"/>
  <c r="GY114" i="7"/>
  <c r="GS114" i="7"/>
  <c r="GM114" i="7"/>
  <c r="FT114" i="7"/>
  <c r="FM114" i="7"/>
  <c r="FG114" i="7"/>
  <c r="FA114" i="7"/>
  <c r="EU114" i="7"/>
  <c r="EO114" i="7"/>
  <c r="EI114" i="7"/>
  <c r="HE113" i="7"/>
  <c r="GY113" i="7"/>
  <c r="GS113" i="7"/>
  <c r="GM113" i="7"/>
  <c r="FT113" i="7"/>
  <c r="FM113" i="7"/>
  <c r="FG113" i="7"/>
  <c r="FA113" i="7"/>
  <c r="EU113" i="7"/>
  <c r="EO113" i="7"/>
  <c r="EI113" i="7"/>
  <c r="EC113" i="7"/>
  <c r="ED114" i="7" s="1"/>
  <c r="EE114" i="7" s="1"/>
  <c r="EB113" i="7"/>
  <c r="EA113" i="7"/>
  <c r="DZ113" i="7"/>
  <c r="HE112" i="7"/>
  <c r="GY112" i="7"/>
  <c r="GS112" i="7"/>
  <c r="GM112" i="7"/>
  <c r="FT112" i="7"/>
  <c r="FM112" i="7"/>
  <c r="FG112" i="7"/>
  <c r="FA112" i="7"/>
  <c r="EU112" i="7"/>
  <c r="EO112" i="7"/>
  <c r="EI112" i="7"/>
  <c r="EC112" i="7"/>
  <c r="ED112" i="7" s="1"/>
  <c r="EE112" i="7" s="1"/>
  <c r="EB112" i="7"/>
  <c r="EA112" i="7"/>
  <c r="DZ112" i="7"/>
  <c r="HE111" i="7"/>
  <c r="GY111" i="7"/>
  <c r="GS111" i="7"/>
  <c r="GM111" i="7"/>
  <c r="FT111" i="7"/>
  <c r="FM111" i="7"/>
  <c r="FG111" i="7"/>
  <c r="FA111" i="7"/>
  <c r="EU111" i="7"/>
  <c r="EO111" i="7"/>
  <c r="EI111" i="7"/>
  <c r="EC111" i="7"/>
  <c r="ED111" i="7" s="1"/>
  <c r="EE111" i="7" s="1"/>
  <c r="EB111" i="7"/>
  <c r="EA111" i="7"/>
  <c r="DZ111" i="7"/>
  <c r="HE110" i="7"/>
  <c r="GY110" i="7"/>
  <c r="GS110" i="7"/>
  <c r="GM110" i="7"/>
  <c r="FT110" i="7"/>
  <c r="FM110" i="7"/>
  <c r="FG110" i="7"/>
  <c r="FA110" i="7"/>
  <c r="EU110" i="7"/>
  <c r="EO110" i="7"/>
  <c r="EI110" i="7"/>
  <c r="EC110" i="7"/>
  <c r="ED110" i="7" s="1"/>
  <c r="EE110" i="7" s="1"/>
  <c r="EB110" i="7"/>
  <c r="EA110" i="7"/>
  <c r="DZ110" i="7"/>
  <c r="HE109" i="7"/>
  <c r="GY109" i="7"/>
  <c r="GS109" i="7"/>
  <c r="GM109" i="7"/>
  <c r="FT109" i="7"/>
  <c r="FM109" i="7"/>
  <c r="FG109" i="7"/>
  <c r="FA109" i="7"/>
  <c r="EU109" i="7"/>
  <c r="EO109" i="7"/>
  <c r="EI109" i="7"/>
  <c r="EC109" i="7"/>
  <c r="ED109" i="7" s="1"/>
  <c r="EE109" i="7" s="1"/>
  <c r="EB109" i="7"/>
  <c r="EA109" i="7"/>
  <c r="DZ109" i="7"/>
  <c r="HE108" i="7"/>
  <c r="GY108" i="7"/>
  <c r="GS108" i="7"/>
  <c r="GM108" i="7"/>
  <c r="FT108" i="7"/>
  <c r="FM108" i="7"/>
  <c r="FG108" i="7"/>
  <c r="FA108" i="7"/>
  <c r="EU108" i="7"/>
  <c r="EO108" i="7"/>
  <c r="EI108" i="7"/>
  <c r="EB108" i="7"/>
  <c r="EA108" i="7"/>
  <c r="DZ108" i="7"/>
  <c r="HE107" i="7"/>
  <c r="GY107" i="7"/>
  <c r="GS107" i="7"/>
  <c r="GM107" i="7"/>
  <c r="FT107" i="7"/>
  <c r="FM107" i="7"/>
  <c r="FG107" i="7"/>
  <c r="FA107" i="7"/>
  <c r="EU107" i="7"/>
  <c r="EO107" i="7"/>
  <c r="EI107" i="7"/>
  <c r="EB107" i="7"/>
  <c r="DZ107" i="7"/>
  <c r="EA107" i="7" s="1"/>
  <c r="HE106" i="7"/>
  <c r="GY106" i="7"/>
  <c r="GS106" i="7"/>
  <c r="GM106" i="7"/>
  <c r="FT106" i="7"/>
  <c r="FM106" i="7"/>
  <c r="FG106" i="7"/>
  <c r="FA106" i="7"/>
  <c r="EU106" i="7"/>
  <c r="EO106" i="7"/>
  <c r="EI106" i="7"/>
  <c r="EB106" i="7"/>
  <c r="DZ106" i="7"/>
  <c r="EA106" i="7" s="1"/>
  <c r="HE105" i="7"/>
  <c r="GY105" i="7"/>
  <c r="GS105" i="7"/>
  <c r="GM105" i="7"/>
  <c r="FT105" i="7"/>
  <c r="FM105" i="7"/>
  <c r="FG105" i="7"/>
  <c r="FA105" i="7"/>
  <c r="EU105" i="7"/>
  <c r="EO105" i="7"/>
  <c r="EI105" i="7"/>
  <c r="EB105" i="7"/>
  <c r="DZ105" i="7"/>
  <c r="EA105" i="7" s="1"/>
  <c r="EC105" i="7" s="1"/>
  <c r="ED105" i="7" s="1"/>
  <c r="EE105" i="7" s="1"/>
  <c r="HE104" i="7"/>
  <c r="GY104" i="7"/>
  <c r="GT104" i="7"/>
  <c r="GS104" i="7"/>
  <c r="GM104" i="7"/>
  <c r="FT104" i="7"/>
  <c r="FM104" i="7"/>
  <c r="FN104" i="7" s="1"/>
  <c r="FG104" i="7"/>
  <c r="FA104" i="7"/>
  <c r="EV104" i="7"/>
  <c r="EU104" i="7"/>
  <c r="EO104" i="7"/>
  <c r="EI104" i="7"/>
  <c r="EB104" i="7"/>
  <c r="DZ104" i="7"/>
  <c r="EA104" i="7" s="1"/>
  <c r="EC104" i="7" s="1"/>
  <c r="ED104" i="7" s="1"/>
  <c r="EE104" i="7" s="1"/>
  <c r="EJ104" i="7" s="1"/>
  <c r="HE103" i="7"/>
  <c r="GY103" i="7"/>
  <c r="GS103" i="7"/>
  <c r="GM103" i="7"/>
  <c r="FT103" i="7"/>
  <c r="FM103" i="7"/>
  <c r="FG103" i="7"/>
  <c r="FA103" i="7"/>
  <c r="EU103" i="7"/>
  <c r="EO103" i="7"/>
  <c r="EI103" i="7"/>
  <c r="EB103" i="7"/>
  <c r="DZ103" i="7"/>
  <c r="EA103" i="7" s="1"/>
  <c r="HE102" i="7"/>
  <c r="GY102" i="7"/>
  <c r="GS102" i="7"/>
  <c r="GM102" i="7"/>
  <c r="FT102" i="7"/>
  <c r="FM102" i="7"/>
  <c r="FG102" i="7"/>
  <c r="FA102" i="7"/>
  <c r="EU102" i="7"/>
  <c r="EO102" i="7"/>
  <c r="EI102" i="7"/>
  <c r="EB102" i="7"/>
  <c r="DZ102" i="7"/>
  <c r="EA102" i="7" s="1"/>
  <c r="HE101" i="7"/>
  <c r="GY101" i="7"/>
  <c r="GS101" i="7"/>
  <c r="GM101" i="7"/>
  <c r="FT101" i="7"/>
  <c r="FM101" i="7"/>
  <c r="FG101" i="7"/>
  <c r="FA101" i="7"/>
  <c r="EU101" i="7"/>
  <c r="EO101" i="7"/>
  <c r="EI101" i="7"/>
  <c r="EB101" i="7"/>
  <c r="DZ101" i="7"/>
  <c r="EA101" i="7" s="1"/>
  <c r="EC101" i="7" s="1"/>
  <c r="ED101" i="7" s="1"/>
  <c r="EE101" i="7" s="1"/>
  <c r="HE100" i="7"/>
  <c r="GY100" i="7"/>
  <c r="GS100" i="7"/>
  <c r="GM100" i="7"/>
  <c r="FT100" i="7"/>
  <c r="FM100" i="7"/>
  <c r="FG100" i="7"/>
  <c r="FA100" i="7"/>
  <c r="EU100" i="7"/>
  <c r="EO100" i="7"/>
  <c r="EI100" i="7"/>
  <c r="EB100" i="7"/>
  <c r="DZ100" i="7"/>
  <c r="EA100" i="7" s="1"/>
  <c r="EC100" i="7" s="1"/>
  <c r="HE99" i="7"/>
  <c r="GY99" i="7"/>
  <c r="GS99" i="7"/>
  <c r="GM99" i="7"/>
  <c r="FT99" i="7"/>
  <c r="FU99" i="7" s="1"/>
  <c r="FM99" i="7"/>
  <c r="FG99" i="7"/>
  <c r="FA99" i="7"/>
  <c r="EU99" i="7"/>
  <c r="EO99" i="7"/>
  <c r="EI99" i="7"/>
  <c r="EC99" i="7"/>
  <c r="ED99" i="7" s="1"/>
  <c r="EE99" i="7" s="1"/>
  <c r="EJ99" i="7" s="1"/>
  <c r="EB99" i="7"/>
  <c r="DZ99" i="7"/>
  <c r="EA99" i="7" s="1"/>
  <c r="HE98" i="7"/>
  <c r="GY98" i="7"/>
  <c r="GS98" i="7"/>
  <c r="GM98" i="7"/>
  <c r="FT98" i="7"/>
  <c r="FM98" i="7"/>
  <c r="FG98" i="7"/>
  <c r="FA98" i="7"/>
  <c r="EU98" i="7"/>
  <c r="EO98" i="7"/>
  <c r="EI98" i="7"/>
  <c r="EB98" i="7"/>
  <c r="DZ98" i="7"/>
  <c r="EA98" i="7" s="1"/>
  <c r="HE97" i="7"/>
  <c r="GY97" i="7"/>
  <c r="GS97" i="7"/>
  <c r="GM97" i="7"/>
  <c r="FT97" i="7"/>
  <c r="FM97" i="7"/>
  <c r="FG97" i="7"/>
  <c r="FA97" i="7"/>
  <c r="EU97" i="7"/>
  <c r="EO97" i="7"/>
  <c r="EI97" i="7"/>
  <c r="EB97" i="7"/>
  <c r="DZ97" i="7"/>
  <c r="EA97" i="7" s="1"/>
  <c r="EC97" i="7" s="1"/>
  <c r="ED97" i="7" s="1"/>
  <c r="EE97" i="7" s="1"/>
  <c r="HE96" i="7"/>
  <c r="GY96" i="7"/>
  <c r="GS96" i="7"/>
  <c r="GM96" i="7"/>
  <c r="FT96" i="7"/>
  <c r="FM96" i="7"/>
  <c r="FG96" i="7"/>
  <c r="FA96" i="7"/>
  <c r="EU96" i="7"/>
  <c r="EO96" i="7"/>
  <c r="EI96" i="7"/>
  <c r="EB96" i="7"/>
  <c r="DZ96" i="7"/>
  <c r="EA96" i="7" s="1"/>
  <c r="EC96" i="7" s="1"/>
  <c r="HE95" i="7"/>
  <c r="GY95" i="7"/>
  <c r="GS95" i="7"/>
  <c r="GM95" i="7"/>
  <c r="FT95" i="7"/>
  <c r="FU95" i="7" s="1"/>
  <c r="FM95" i="7"/>
  <c r="FG95" i="7"/>
  <c r="FA95" i="7"/>
  <c r="EU95" i="7"/>
  <c r="EO95" i="7"/>
  <c r="EI95" i="7"/>
  <c r="EC95" i="7"/>
  <c r="ED95" i="7" s="1"/>
  <c r="EE95" i="7" s="1"/>
  <c r="EJ95" i="7" s="1"/>
  <c r="EB95" i="7"/>
  <c r="DZ95" i="7"/>
  <c r="EA95" i="7" s="1"/>
  <c r="HE94" i="7"/>
  <c r="GY94" i="7"/>
  <c r="GS94" i="7"/>
  <c r="GM94" i="7"/>
  <c r="FT94" i="7"/>
  <c r="FM94" i="7"/>
  <c r="FG94" i="7"/>
  <c r="FA94" i="7"/>
  <c r="EU94" i="7"/>
  <c r="EO94" i="7"/>
  <c r="EI94" i="7"/>
  <c r="EB94" i="7"/>
  <c r="DZ94" i="7"/>
  <c r="EA94" i="7" s="1"/>
  <c r="HE93" i="7"/>
  <c r="GY93" i="7"/>
  <c r="GS93" i="7"/>
  <c r="GM93" i="7"/>
  <c r="FT93" i="7"/>
  <c r="FM93" i="7"/>
  <c r="FG93" i="7"/>
  <c r="FA93" i="7"/>
  <c r="EU93" i="7"/>
  <c r="EO93" i="7"/>
  <c r="EI93" i="7"/>
  <c r="EB93" i="7"/>
  <c r="DZ93" i="7"/>
  <c r="EA93" i="7" s="1"/>
  <c r="HE92" i="7"/>
  <c r="GY92" i="7"/>
  <c r="GS92" i="7"/>
  <c r="GM92" i="7"/>
  <c r="FT92" i="7"/>
  <c r="FM92" i="7"/>
  <c r="FG92" i="7"/>
  <c r="FA92" i="7"/>
  <c r="FB92" i="7" s="1"/>
  <c r="EU92" i="7"/>
  <c r="EO92" i="7"/>
  <c r="EI92" i="7"/>
  <c r="EB92" i="7"/>
  <c r="DZ92" i="7"/>
  <c r="EA92" i="7" s="1"/>
  <c r="EC92" i="7" s="1"/>
  <c r="ED92" i="7" s="1"/>
  <c r="EE92" i="7" s="1"/>
  <c r="EB91" i="7"/>
  <c r="DZ91" i="7"/>
  <c r="EA91" i="7" s="1"/>
  <c r="HE90" i="7"/>
  <c r="GY90" i="7"/>
  <c r="GS90" i="7"/>
  <c r="GM90" i="7"/>
  <c r="FT90" i="7"/>
  <c r="FM90" i="7"/>
  <c r="FG90" i="7"/>
  <c r="FA90" i="7"/>
  <c r="EU90" i="7"/>
  <c r="EO90" i="7"/>
  <c r="EI90" i="7"/>
  <c r="EE90" i="7"/>
  <c r="GT90" i="7" s="1"/>
  <c r="HE89" i="7"/>
  <c r="GY89" i="7"/>
  <c r="GS89" i="7"/>
  <c r="GM89" i="7"/>
  <c r="FT89" i="7"/>
  <c r="FM89" i="7"/>
  <c r="FG89" i="7"/>
  <c r="FA89" i="7"/>
  <c r="EU89" i="7"/>
  <c r="EO89" i="7"/>
  <c r="EI89" i="7"/>
  <c r="EC89" i="7"/>
  <c r="ED89" i="7" s="1"/>
  <c r="EE89" i="7" s="1"/>
  <c r="EB89" i="7"/>
  <c r="DZ89" i="7"/>
  <c r="EA89" i="7" s="1"/>
  <c r="HE88" i="7"/>
  <c r="GY88" i="7"/>
  <c r="GS88" i="7"/>
  <c r="GM88" i="7"/>
  <c r="FT88" i="7"/>
  <c r="FM88" i="7"/>
  <c r="FG88" i="7"/>
  <c r="FH88" i="7" s="1"/>
  <c r="FA88" i="7"/>
  <c r="EU88" i="7"/>
  <c r="EO88" i="7"/>
  <c r="EI88" i="7"/>
  <c r="EC88" i="7"/>
  <c r="ED88" i="7" s="1"/>
  <c r="EE88" i="7" s="1"/>
  <c r="EB88" i="7"/>
  <c r="DZ88" i="7"/>
  <c r="EA88" i="7" s="1"/>
  <c r="HE87" i="7"/>
  <c r="GY87" i="7"/>
  <c r="GS87" i="7"/>
  <c r="GM87" i="7"/>
  <c r="FT87" i="7"/>
  <c r="FM87" i="7"/>
  <c r="FG87" i="7"/>
  <c r="FA87" i="7"/>
  <c r="EU87" i="7"/>
  <c r="EO87" i="7"/>
  <c r="EI87" i="7"/>
  <c r="EB87" i="7"/>
  <c r="DZ87" i="7"/>
  <c r="EA87" i="7" s="1"/>
  <c r="EC87" i="7" s="1"/>
  <c r="ED87" i="7" s="1"/>
  <c r="EE87" i="7" s="1"/>
  <c r="HE86" i="7"/>
  <c r="GY86" i="7"/>
  <c r="GS86" i="7"/>
  <c r="GT86" i="7" s="1"/>
  <c r="GM86" i="7"/>
  <c r="FT86" i="7"/>
  <c r="FM86" i="7"/>
  <c r="FG86" i="7"/>
  <c r="FA86" i="7"/>
  <c r="EU86" i="7"/>
  <c r="EO86" i="7"/>
  <c r="EI86" i="7"/>
  <c r="EJ86" i="7" s="1"/>
  <c r="EB86" i="7"/>
  <c r="DZ86" i="7"/>
  <c r="EA86" i="7" s="1"/>
  <c r="EC86" i="7" s="1"/>
  <c r="ED86" i="7" s="1"/>
  <c r="EE86" i="7" s="1"/>
  <c r="HE85" i="7"/>
  <c r="GY85" i="7"/>
  <c r="GS85" i="7"/>
  <c r="GM85" i="7"/>
  <c r="FT85" i="7"/>
  <c r="FM85" i="7"/>
  <c r="FG85" i="7"/>
  <c r="FH85" i="7" s="1"/>
  <c r="FA85" i="7"/>
  <c r="EU85" i="7"/>
  <c r="EO85" i="7"/>
  <c r="EI85" i="7"/>
  <c r="EC85" i="7"/>
  <c r="ED85" i="7" s="1"/>
  <c r="EE85" i="7" s="1"/>
  <c r="EB85" i="7"/>
  <c r="DZ85" i="7"/>
  <c r="EA85" i="7" s="1"/>
  <c r="HE84" i="7"/>
  <c r="GY84" i="7"/>
  <c r="GS84" i="7"/>
  <c r="GM84" i="7"/>
  <c r="FT84" i="7"/>
  <c r="FM84" i="7"/>
  <c r="FG84" i="7"/>
  <c r="FA84" i="7"/>
  <c r="EU84" i="7"/>
  <c r="EO84" i="7"/>
  <c r="EI84" i="7"/>
  <c r="EC84" i="7"/>
  <c r="ED84" i="7" s="1"/>
  <c r="EE84" i="7" s="1"/>
  <c r="EB84" i="7"/>
  <c r="DZ84" i="7"/>
  <c r="EA84" i="7" s="1"/>
  <c r="HE83" i="7"/>
  <c r="GY83" i="7"/>
  <c r="GS83" i="7"/>
  <c r="GM83" i="7"/>
  <c r="FT83" i="7"/>
  <c r="FM83" i="7"/>
  <c r="FG83" i="7"/>
  <c r="FA83" i="7"/>
  <c r="EU83" i="7"/>
  <c r="EO83" i="7"/>
  <c r="EI83" i="7"/>
  <c r="EB83" i="7"/>
  <c r="DZ83" i="7"/>
  <c r="EA83" i="7" s="1"/>
  <c r="EC83" i="7" s="1"/>
  <c r="ED83" i="7" s="1"/>
  <c r="EE83" i="7" s="1"/>
  <c r="HE82" i="7"/>
  <c r="GY82" i="7"/>
  <c r="GS82" i="7"/>
  <c r="GM82" i="7"/>
  <c r="FT82" i="7"/>
  <c r="FM82" i="7"/>
  <c r="FG82" i="7"/>
  <c r="FA82" i="7"/>
  <c r="EU82" i="7"/>
  <c r="EO82" i="7"/>
  <c r="EI82" i="7"/>
  <c r="EB82" i="7"/>
  <c r="DZ82" i="7"/>
  <c r="EA82" i="7" s="1"/>
  <c r="EC82" i="7" s="1"/>
  <c r="ED82" i="7" s="1"/>
  <c r="EE82" i="7" s="1"/>
  <c r="HE81" i="7"/>
  <c r="GY81" i="7"/>
  <c r="GS81" i="7"/>
  <c r="GM81" i="7"/>
  <c r="FT81" i="7"/>
  <c r="FM81" i="7"/>
  <c r="FG81" i="7"/>
  <c r="FA81" i="7"/>
  <c r="EU81" i="7"/>
  <c r="EO81" i="7"/>
  <c r="EI81" i="7"/>
  <c r="EC81" i="7"/>
  <c r="ED81" i="7" s="1"/>
  <c r="EE81" i="7" s="1"/>
  <c r="EB81" i="7"/>
  <c r="DZ81" i="7"/>
  <c r="EA81" i="7" s="1"/>
  <c r="HE80" i="7"/>
  <c r="HF80" i="7" s="1"/>
  <c r="GY80" i="7"/>
  <c r="GS80" i="7"/>
  <c r="GM80" i="7"/>
  <c r="FT80" i="7"/>
  <c r="FM80" i="7"/>
  <c r="FG80" i="7"/>
  <c r="FH80" i="7" s="1"/>
  <c r="FA80" i="7"/>
  <c r="EU80" i="7"/>
  <c r="EV80" i="7" s="1"/>
  <c r="EO80" i="7"/>
  <c r="EI80" i="7"/>
  <c r="EC80" i="7"/>
  <c r="ED80" i="7" s="1"/>
  <c r="EE80" i="7" s="1"/>
  <c r="EB80" i="7"/>
  <c r="DZ80" i="7"/>
  <c r="EA80" i="7" s="1"/>
  <c r="HE79" i="7"/>
  <c r="GY79" i="7"/>
  <c r="GS79" i="7"/>
  <c r="GT79" i="7" s="1"/>
  <c r="GM79" i="7"/>
  <c r="FT79" i="7"/>
  <c r="FM79" i="7"/>
  <c r="FG79" i="7"/>
  <c r="FA79" i="7"/>
  <c r="EU79" i="7"/>
  <c r="EO79" i="7"/>
  <c r="EI79" i="7"/>
  <c r="EJ79" i="7" s="1"/>
  <c r="EB79" i="7"/>
  <c r="DZ79" i="7"/>
  <c r="EA79" i="7" s="1"/>
  <c r="EC79" i="7" s="1"/>
  <c r="ED79" i="7" s="1"/>
  <c r="EE79" i="7" s="1"/>
  <c r="HE78" i="7"/>
  <c r="GY78" i="7"/>
  <c r="GS78" i="7"/>
  <c r="GT78" i="7" s="1"/>
  <c r="GM78" i="7"/>
  <c r="FT78" i="7"/>
  <c r="FM78" i="7"/>
  <c r="FG78" i="7"/>
  <c r="FA78" i="7"/>
  <c r="EU78" i="7"/>
  <c r="EO78" i="7"/>
  <c r="EI78" i="7"/>
  <c r="EJ78" i="7" s="1"/>
  <c r="EB78" i="7"/>
  <c r="DZ78" i="7"/>
  <c r="EA78" i="7" s="1"/>
  <c r="EC78" i="7" s="1"/>
  <c r="ED78" i="7" s="1"/>
  <c r="EE78" i="7" s="1"/>
  <c r="HE77" i="7"/>
  <c r="GY77" i="7"/>
  <c r="GS77" i="7"/>
  <c r="GM77" i="7"/>
  <c r="FT77" i="7"/>
  <c r="FU77" i="7" s="1"/>
  <c r="FM77" i="7"/>
  <c r="FG77" i="7"/>
  <c r="FH77" i="7" s="1"/>
  <c r="FA77" i="7"/>
  <c r="EU77" i="7"/>
  <c r="EO77" i="7"/>
  <c r="EI77" i="7"/>
  <c r="EC77" i="7"/>
  <c r="ED77" i="7" s="1"/>
  <c r="EE77" i="7" s="1"/>
  <c r="EB77" i="7"/>
  <c r="DZ77" i="7"/>
  <c r="EA77" i="7" s="1"/>
  <c r="HE76" i="7"/>
  <c r="GY76" i="7"/>
  <c r="GS76" i="7"/>
  <c r="GM76" i="7"/>
  <c r="FT76" i="7"/>
  <c r="FM76" i="7"/>
  <c r="FG76" i="7"/>
  <c r="FA76" i="7"/>
  <c r="EU76" i="7"/>
  <c r="EO76" i="7"/>
  <c r="EI76" i="7"/>
  <c r="EC76" i="7"/>
  <c r="ED76" i="7" s="1"/>
  <c r="EE76" i="7" s="1"/>
  <c r="EB76" i="7"/>
  <c r="DZ76" i="7"/>
  <c r="EA76" i="7" s="1"/>
  <c r="HE75" i="7"/>
  <c r="GY75" i="7"/>
  <c r="GS75" i="7"/>
  <c r="GM75" i="7"/>
  <c r="FT75" i="7"/>
  <c r="FM75" i="7"/>
  <c r="FG75" i="7"/>
  <c r="FA75" i="7"/>
  <c r="EU75" i="7"/>
  <c r="EO75" i="7"/>
  <c r="EI75" i="7"/>
  <c r="EB75" i="7"/>
  <c r="DZ75" i="7"/>
  <c r="EA75" i="7" s="1"/>
  <c r="HE74" i="7"/>
  <c r="GY74" i="7"/>
  <c r="GS74" i="7"/>
  <c r="GM74" i="7"/>
  <c r="FT74" i="7"/>
  <c r="FM74" i="7"/>
  <c r="FG74" i="7"/>
  <c r="FA74" i="7"/>
  <c r="EU74" i="7"/>
  <c r="EO74" i="7"/>
  <c r="EI74" i="7"/>
  <c r="EB74" i="7"/>
  <c r="DZ74" i="7"/>
  <c r="EA74" i="7" s="1"/>
  <c r="EC74" i="7" s="1"/>
  <c r="ED74" i="7" s="1"/>
  <c r="EE74" i="7" s="1"/>
  <c r="HE73" i="7"/>
  <c r="GY73" i="7"/>
  <c r="GS73" i="7"/>
  <c r="GM73" i="7"/>
  <c r="GN73" i="7" s="1"/>
  <c r="FT73" i="7"/>
  <c r="FM73" i="7"/>
  <c r="FG73" i="7"/>
  <c r="FA73" i="7"/>
  <c r="FB73" i="7" s="1"/>
  <c r="EU73" i="7"/>
  <c r="EO73" i="7"/>
  <c r="EI73" i="7"/>
  <c r="EB73" i="7"/>
  <c r="DZ73" i="7"/>
  <c r="EA73" i="7" s="1"/>
  <c r="EC73" i="7" s="1"/>
  <c r="ED73" i="7" s="1"/>
  <c r="EE73" i="7" s="1"/>
  <c r="HE72" i="7"/>
  <c r="GY72" i="7"/>
  <c r="GS72" i="7"/>
  <c r="GM72" i="7"/>
  <c r="FT72" i="7"/>
  <c r="FM72" i="7"/>
  <c r="FG72" i="7"/>
  <c r="FA72" i="7"/>
  <c r="EU72" i="7"/>
  <c r="EO72" i="7"/>
  <c r="EI72" i="7"/>
  <c r="EB72" i="7"/>
  <c r="DZ72" i="7"/>
  <c r="EA72" i="7" s="1"/>
  <c r="HE71" i="7"/>
  <c r="GY71" i="7"/>
  <c r="GS71" i="7"/>
  <c r="GM71" i="7"/>
  <c r="FT71" i="7"/>
  <c r="FM71" i="7"/>
  <c r="FG71" i="7"/>
  <c r="FA71" i="7"/>
  <c r="EU71" i="7"/>
  <c r="EO71" i="7"/>
  <c r="EI71" i="7"/>
  <c r="EB71" i="7"/>
  <c r="DZ71" i="7"/>
  <c r="EA71" i="7" s="1"/>
  <c r="HE70" i="7"/>
  <c r="GY70" i="7"/>
  <c r="GS70" i="7"/>
  <c r="GM70" i="7"/>
  <c r="FT70" i="7"/>
  <c r="FM70" i="7"/>
  <c r="FG70" i="7"/>
  <c r="FA70" i="7"/>
  <c r="EU70" i="7"/>
  <c r="EO70" i="7"/>
  <c r="EI70" i="7"/>
  <c r="EB70" i="7"/>
  <c r="DZ70" i="7"/>
  <c r="EA70" i="7" s="1"/>
  <c r="EC70" i="7" s="1"/>
  <c r="ED70" i="7" s="1"/>
  <c r="EE70" i="7" s="1"/>
  <c r="HE69" i="7"/>
  <c r="GY69" i="7"/>
  <c r="GS69" i="7"/>
  <c r="GM69" i="7"/>
  <c r="GN69" i="7" s="1"/>
  <c r="FT69" i="7"/>
  <c r="FM69" i="7"/>
  <c r="FG69" i="7"/>
  <c r="FA69" i="7"/>
  <c r="FB69" i="7" s="1"/>
  <c r="EU69" i="7"/>
  <c r="EO69" i="7"/>
  <c r="EI69" i="7"/>
  <c r="EB69" i="7"/>
  <c r="DZ69" i="7"/>
  <c r="EA69" i="7" s="1"/>
  <c r="EC69" i="7" s="1"/>
  <c r="ED69" i="7" s="1"/>
  <c r="EE69" i="7" s="1"/>
  <c r="HE68" i="7"/>
  <c r="GY68" i="7"/>
  <c r="GZ68" i="7" s="1"/>
  <c r="GS68" i="7"/>
  <c r="GM68" i="7"/>
  <c r="GN68" i="7" s="1"/>
  <c r="FT68" i="7"/>
  <c r="FM68" i="7"/>
  <c r="FN68" i="7" s="1"/>
  <c r="FG68" i="7"/>
  <c r="FA68" i="7"/>
  <c r="FB68" i="7" s="1"/>
  <c r="EU68" i="7"/>
  <c r="EO68" i="7"/>
  <c r="EP68" i="7" s="1"/>
  <c r="EI68" i="7"/>
  <c r="EB68" i="7"/>
  <c r="DZ68" i="7"/>
  <c r="EA68" i="7" s="1"/>
  <c r="EC68" i="7" s="1"/>
  <c r="ED68" i="7" s="1"/>
  <c r="EE68" i="7" s="1"/>
  <c r="HE67" i="7"/>
  <c r="GY67" i="7"/>
  <c r="GZ67" i="7" s="1"/>
  <c r="GS67" i="7"/>
  <c r="GM67" i="7"/>
  <c r="FT67" i="7"/>
  <c r="FM67" i="7"/>
  <c r="FN67" i="7" s="1"/>
  <c r="FG67" i="7"/>
  <c r="FA67" i="7"/>
  <c r="EU67" i="7"/>
  <c r="EO67" i="7"/>
  <c r="EP67" i="7" s="1"/>
  <c r="EI67" i="7"/>
  <c r="ED67" i="7"/>
  <c r="EE67" i="7" s="1"/>
  <c r="EA67" i="7"/>
  <c r="DZ67" i="7"/>
  <c r="DU67" i="7"/>
  <c r="DV67" i="7" s="1"/>
  <c r="CE67" i="7"/>
  <c r="CF67" i="7" s="1"/>
  <c r="BZ67" i="7"/>
  <c r="CA67" i="7" s="1"/>
  <c r="AJ67" i="7"/>
  <c r="AK67" i="7" s="1"/>
  <c r="AD67" i="7"/>
  <c r="AE67" i="7" s="1"/>
  <c r="DU66" i="7"/>
  <c r="DV66" i="7" s="1"/>
  <c r="CE66" i="7"/>
  <c r="CF66" i="7" s="1"/>
  <c r="BZ66" i="7"/>
  <c r="CA66" i="7" s="1"/>
  <c r="AJ66" i="7"/>
  <c r="AK66" i="7" s="1"/>
  <c r="AD66" i="7"/>
  <c r="AE66" i="7" s="1"/>
  <c r="DU65" i="7"/>
  <c r="DV65" i="7" s="1"/>
  <c r="CE65" i="7"/>
  <c r="CF65" i="7" s="1"/>
  <c r="BZ65" i="7"/>
  <c r="CA65" i="7" s="1"/>
  <c r="AJ65" i="7"/>
  <c r="AK65" i="7" s="1"/>
  <c r="AD65" i="7"/>
  <c r="AE65" i="7" s="1"/>
  <c r="DU64" i="7"/>
  <c r="DV64" i="7" s="1"/>
  <c r="CE64" i="7"/>
  <c r="CF64" i="7" s="1"/>
  <c r="BZ64" i="7"/>
  <c r="CA64" i="7" s="1"/>
  <c r="AJ64" i="7"/>
  <c r="AK64" i="7" s="1"/>
  <c r="AD64" i="7"/>
  <c r="AE64" i="7" s="1"/>
  <c r="HF63" i="7"/>
  <c r="GZ63" i="7"/>
  <c r="GT63" i="7"/>
  <c r="GN63" i="7"/>
  <c r="FU63" i="7"/>
  <c r="FN63" i="7"/>
  <c r="FH63" i="7"/>
  <c r="FB63" i="7"/>
  <c r="EV63" i="7"/>
  <c r="EP63" i="7"/>
  <c r="EJ63" i="7"/>
  <c r="DU63" i="7"/>
  <c r="DV63" i="7" s="1"/>
  <c r="CF63" i="7"/>
  <c r="CE63" i="7"/>
  <c r="BZ63" i="7"/>
  <c r="CA63" i="7" s="1"/>
  <c r="AK63" i="7"/>
  <c r="AJ63" i="7"/>
  <c r="AD63" i="7"/>
  <c r="AE63" i="7" s="1"/>
  <c r="DV62" i="7"/>
  <c r="DU62" i="7"/>
  <c r="CE62" i="7"/>
  <c r="CF62" i="7" s="1"/>
  <c r="CA62" i="7"/>
  <c r="BZ62" i="7"/>
  <c r="AJ62" i="7"/>
  <c r="AK62" i="7" s="1"/>
  <c r="AE62" i="7"/>
  <c r="AD62" i="7"/>
  <c r="DU61" i="7"/>
  <c r="DV61" i="7" s="1"/>
  <c r="CF61" i="7"/>
  <c r="CE61" i="7"/>
  <c r="BZ61" i="7"/>
  <c r="CA61" i="7" s="1"/>
  <c r="AK61" i="7"/>
  <c r="AJ61" i="7"/>
  <c r="AD61" i="7"/>
  <c r="AE61" i="7" s="1"/>
  <c r="DV60" i="7"/>
  <c r="DU60" i="7"/>
  <c r="CE60" i="7"/>
  <c r="CF60" i="7" s="1"/>
  <c r="CA60" i="7"/>
  <c r="BZ60" i="7"/>
  <c r="AJ60" i="7"/>
  <c r="AK60" i="7" s="1"/>
  <c r="AE60" i="7"/>
  <c r="AD60" i="7"/>
  <c r="DU59" i="7"/>
  <c r="DV59" i="7" s="1"/>
  <c r="CF59" i="7"/>
  <c r="CE59" i="7"/>
  <c r="BZ59" i="7"/>
  <c r="CA59" i="7" s="1"/>
  <c r="AK59" i="7"/>
  <c r="AJ59" i="7"/>
  <c r="AD59" i="7"/>
  <c r="AE59" i="7" s="1"/>
  <c r="DV58" i="7"/>
  <c r="DU58" i="7"/>
  <c r="CE58" i="7"/>
  <c r="CF58" i="7" s="1"/>
  <c r="CA58" i="7"/>
  <c r="BZ58" i="7"/>
  <c r="AJ58" i="7"/>
  <c r="AK58" i="7" s="1"/>
  <c r="AE58" i="7"/>
  <c r="AD58" i="7"/>
  <c r="DU57" i="7"/>
  <c r="DV57" i="7" s="1"/>
  <c r="CF57" i="7"/>
  <c r="CE57" i="7"/>
  <c r="BZ57" i="7"/>
  <c r="CA57" i="7" s="1"/>
  <c r="AK57" i="7"/>
  <c r="AJ57" i="7"/>
  <c r="AD57" i="7"/>
  <c r="AE57" i="7" s="1"/>
  <c r="DV56" i="7"/>
  <c r="DU56" i="7"/>
  <c r="CE56" i="7"/>
  <c r="CF56" i="7" s="1"/>
  <c r="CA56" i="7"/>
  <c r="BZ56" i="7"/>
  <c r="AJ56" i="7"/>
  <c r="AK56" i="7" s="1"/>
  <c r="AE56" i="7"/>
  <c r="AD56" i="7"/>
  <c r="DU55" i="7"/>
  <c r="DV55" i="7" s="1"/>
  <c r="CE55" i="7"/>
  <c r="CF55" i="7" s="1"/>
  <c r="BZ55" i="7"/>
  <c r="CA55" i="7" s="1"/>
  <c r="AJ55" i="7"/>
  <c r="AK55" i="7" s="1"/>
  <c r="AD55" i="7"/>
  <c r="AE55" i="7" s="1"/>
  <c r="DV54" i="7"/>
  <c r="DU54" i="7"/>
  <c r="CE54" i="7"/>
  <c r="CF54" i="7" s="1"/>
  <c r="CA54" i="7"/>
  <c r="BZ54" i="7"/>
  <c r="AJ54" i="7"/>
  <c r="AK54" i="7" s="1"/>
  <c r="AE54" i="7"/>
  <c r="AD54" i="7"/>
  <c r="HD53" i="7"/>
  <c r="GY53" i="7"/>
  <c r="GT53" i="7"/>
  <c r="GO53" i="7"/>
  <c r="GJ53" i="7"/>
  <c r="FY53" i="7"/>
  <c r="FO53" i="7"/>
  <c r="FJ53" i="7"/>
  <c r="FE53" i="7"/>
  <c r="EZ53" i="7"/>
  <c r="EU53" i="7"/>
  <c r="EO53" i="7"/>
  <c r="EI53" i="7"/>
  <c r="EB53" i="7"/>
  <c r="EA53" i="7"/>
  <c r="EC53" i="7" s="1"/>
  <c r="DZ53" i="7"/>
  <c r="DU53" i="7"/>
  <c r="DV53" i="7" s="1"/>
  <c r="DP53" i="7"/>
  <c r="DO53" i="7"/>
  <c r="CK53" i="7"/>
  <c r="CL53" i="7" s="1"/>
  <c r="CF53" i="7"/>
  <c r="CE53" i="7"/>
  <c r="BZ53" i="7"/>
  <c r="CA53" i="7" s="1"/>
  <c r="BU53" i="7"/>
  <c r="BT53" i="7"/>
  <c r="AP53" i="7"/>
  <c r="AQ53" i="7" s="1"/>
  <c r="AK53" i="7"/>
  <c r="AJ53" i="7"/>
  <c r="AD53" i="7"/>
  <c r="AE53" i="7" s="1"/>
  <c r="Y53" i="7"/>
  <c r="X53" i="7"/>
  <c r="HD52" i="7"/>
  <c r="GY52" i="7"/>
  <c r="GT52" i="7"/>
  <c r="GO52" i="7"/>
  <c r="GJ52" i="7"/>
  <c r="FY52" i="7"/>
  <c r="FO52" i="7"/>
  <c r="FJ52" i="7"/>
  <c r="FE52" i="7"/>
  <c r="EZ52" i="7"/>
  <c r="EU52" i="7"/>
  <c r="EO52" i="7"/>
  <c r="EI52" i="7"/>
  <c r="EB52" i="7"/>
  <c r="EA52" i="7"/>
  <c r="EC52" i="7" s="1"/>
  <c r="ED52" i="7" s="1"/>
  <c r="EE52" i="7" s="1"/>
  <c r="DZ52" i="7"/>
  <c r="DU52" i="7"/>
  <c r="DV52" i="7" s="1"/>
  <c r="DP52" i="7"/>
  <c r="DO52" i="7"/>
  <c r="CK52" i="7"/>
  <c r="CL52" i="7" s="1"/>
  <c r="CF52" i="7"/>
  <c r="CE52" i="7"/>
  <c r="BZ52" i="7"/>
  <c r="CA52" i="7" s="1"/>
  <c r="BU52" i="7"/>
  <c r="BT52" i="7"/>
  <c r="AP52" i="7"/>
  <c r="AQ52" i="7" s="1"/>
  <c r="AK52" i="7"/>
  <c r="AJ52" i="7"/>
  <c r="AD52" i="7"/>
  <c r="AE52" i="7" s="1"/>
  <c r="Y52" i="7"/>
  <c r="X52" i="7"/>
  <c r="HD51" i="7"/>
  <c r="HE51" i="7" s="1"/>
  <c r="GY51" i="7"/>
  <c r="GT51" i="7"/>
  <c r="GU51" i="7" s="1"/>
  <c r="GO51" i="7"/>
  <c r="GJ51" i="7"/>
  <c r="GK51" i="7" s="1"/>
  <c r="FY51" i="7"/>
  <c r="FO51" i="7"/>
  <c r="FP51" i="7" s="1"/>
  <c r="FJ51" i="7"/>
  <c r="FE51" i="7"/>
  <c r="FF51" i="7" s="1"/>
  <c r="EZ51" i="7"/>
  <c r="EU51" i="7"/>
  <c r="EV51" i="7" s="1"/>
  <c r="EO51" i="7"/>
  <c r="EI51" i="7"/>
  <c r="EJ51" i="7" s="1"/>
  <c r="EB51" i="7"/>
  <c r="EA51" i="7"/>
  <c r="EC51" i="7" s="1"/>
  <c r="ED51" i="7" s="1"/>
  <c r="EE51" i="7" s="1"/>
  <c r="DZ51" i="7"/>
  <c r="DU51" i="7"/>
  <c r="DV51" i="7" s="1"/>
  <c r="DP51" i="7"/>
  <c r="DO51" i="7"/>
  <c r="CK51" i="7"/>
  <c r="CL51" i="7" s="1"/>
  <c r="CF51" i="7"/>
  <c r="CE51" i="7"/>
  <c r="BZ51" i="7"/>
  <c r="CA51" i="7" s="1"/>
  <c r="BU51" i="7"/>
  <c r="BT51" i="7"/>
  <c r="AP51" i="7"/>
  <c r="AQ51" i="7" s="1"/>
  <c r="AK51" i="7"/>
  <c r="AJ51" i="7"/>
  <c r="AD51" i="7"/>
  <c r="AE51" i="7" s="1"/>
  <c r="Y51" i="7"/>
  <c r="X51" i="7"/>
  <c r="HD50" i="7"/>
  <c r="GY50" i="7"/>
  <c r="GT50" i="7"/>
  <c r="GU50" i="7" s="1"/>
  <c r="GO50" i="7"/>
  <c r="GJ50" i="7"/>
  <c r="FY50" i="7"/>
  <c r="FO50" i="7"/>
  <c r="FP50" i="7" s="1"/>
  <c r="FJ50" i="7"/>
  <c r="FE50" i="7"/>
  <c r="EZ50" i="7"/>
  <c r="EU50" i="7"/>
  <c r="EV50" i="7" s="1"/>
  <c r="EO50" i="7"/>
  <c r="EI50" i="7"/>
  <c r="EB50" i="7"/>
  <c r="EA50" i="7"/>
  <c r="EC50" i="7" s="1"/>
  <c r="ED50" i="7" s="1"/>
  <c r="EE50" i="7" s="1"/>
  <c r="DZ50" i="7"/>
  <c r="DU50" i="7"/>
  <c r="DV50" i="7" s="1"/>
  <c r="DP50" i="7"/>
  <c r="DO50" i="7"/>
  <c r="CK50" i="7"/>
  <c r="CL50" i="7" s="1"/>
  <c r="CF50" i="7"/>
  <c r="CE50" i="7"/>
  <c r="BZ50" i="7"/>
  <c r="CA50" i="7" s="1"/>
  <c r="BU50" i="7"/>
  <c r="BT50" i="7"/>
  <c r="AP50" i="7"/>
  <c r="AQ50" i="7" s="1"/>
  <c r="AK50" i="7"/>
  <c r="AJ50" i="7"/>
  <c r="AD50" i="7"/>
  <c r="AE50" i="7" s="1"/>
  <c r="Y50" i="7"/>
  <c r="X50" i="7"/>
  <c r="HD49" i="7"/>
  <c r="GY49" i="7"/>
  <c r="GT49" i="7"/>
  <c r="GO49" i="7"/>
  <c r="GJ49" i="7"/>
  <c r="FY49" i="7"/>
  <c r="FO49" i="7"/>
  <c r="FJ49" i="7"/>
  <c r="FE49" i="7"/>
  <c r="EZ49" i="7"/>
  <c r="EU49" i="7"/>
  <c r="EP49" i="7"/>
  <c r="EO49" i="7"/>
  <c r="EI49" i="7"/>
  <c r="EB49" i="7"/>
  <c r="EA49" i="7"/>
  <c r="DZ49" i="7"/>
  <c r="DU49" i="7"/>
  <c r="DV49" i="7" s="1"/>
  <c r="DP49" i="7"/>
  <c r="DO49" i="7"/>
  <c r="CK49" i="7"/>
  <c r="CL49" i="7" s="1"/>
  <c r="CF49" i="7"/>
  <c r="CE49" i="7"/>
  <c r="BZ49" i="7"/>
  <c r="CA49" i="7" s="1"/>
  <c r="BU49" i="7"/>
  <c r="BT49" i="7"/>
  <c r="AP49" i="7"/>
  <c r="AQ49" i="7" s="1"/>
  <c r="AK49" i="7"/>
  <c r="AJ49" i="7"/>
  <c r="AD49" i="7"/>
  <c r="AE49" i="7" s="1"/>
  <c r="Y49" i="7"/>
  <c r="X49" i="7"/>
  <c r="HD48" i="7"/>
  <c r="GY48" i="7"/>
  <c r="GT48" i="7"/>
  <c r="GO48" i="7"/>
  <c r="GJ48" i="7"/>
  <c r="FY48" i="7"/>
  <c r="FO48" i="7"/>
  <c r="FJ48" i="7"/>
  <c r="FE48" i="7"/>
  <c r="EZ48" i="7"/>
  <c r="EU48" i="7"/>
  <c r="EO48" i="7"/>
  <c r="EI48" i="7"/>
  <c r="EB48" i="7"/>
  <c r="EA48" i="7"/>
  <c r="EC48" i="7" s="1"/>
  <c r="ED48" i="7" s="1"/>
  <c r="EE48" i="7" s="1"/>
  <c r="EP47" i="7" s="1"/>
  <c r="DZ48" i="7"/>
  <c r="DU48" i="7"/>
  <c r="DV48" i="7" s="1"/>
  <c r="DP48" i="7"/>
  <c r="DO48" i="7"/>
  <c r="CK48" i="7"/>
  <c r="CL48" i="7" s="1"/>
  <c r="CF48" i="7"/>
  <c r="CE48" i="7"/>
  <c r="BZ48" i="7"/>
  <c r="CA48" i="7" s="1"/>
  <c r="BU48" i="7"/>
  <c r="BT48" i="7"/>
  <c r="AP48" i="7"/>
  <c r="AQ48" i="7" s="1"/>
  <c r="AK48" i="7"/>
  <c r="AJ48" i="7"/>
  <c r="AD48" i="7"/>
  <c r="AE48" i="7" s="1"/>
  <c r="Y48" i="7"/>
  <c r="X48" i="7"/>
  <c r="HD47" i="7"/>
  <c r="GY47" i="7"/>
  <c r="GT47" i="7"/>
  <c r="GP47" i="7"/>
  <c r="GO47" i="7"/>
  <c r="GJ47" i="7"/>
  <c r="FY47" i="7"/>
  <c r="FO47" i="7"/>
  <c r="FJ47" i="7"/>
  <c r="FE47" i="7"/>
  <c r="EZ47" i="7"/>
  <c r="EU47" i="7"/>
  <c r="EO47" i="7"/>
  <c r="EI47" i="7"/>
  <c r="EB47" i="7"/>
  <c r="EA47" i="7"/>
  <c r="DZ47" i="7"/>
  <c r="DU47" i="7"/>
  <c r="DV47" i="7" s="1"/>
  <c r="DP47" i="7"/>
  <c r="DO47" i="7"/>
  <c r="CK47" i="7"/>
  <c r="CL47" i="7" s="1"/>
  <c r="CF47" i="7"/>
  <c r="CE47" i="7"/>
  <c r="BZ47" i="7"/>
  <c r="CA47" i="7" s="1"/>
  <c r="BU47" i="7"/>
  <c r="BT47" i="7"/>
  <c r="AP47" i="7"/>
  <c r="AQ47" i="7" s="1"/>
  <c r="AK47" i="7"/>
  <c r="AJ47" i="7"/>
  <c r="AD47" i="7"/>
  <c r="AE47" i="7" s="1"/>
  <c r="Y47" i="7"/>
  <c r="X47" i="7"/>
  <c r="HD46" i="7"/>
  <c r="GY46" i="7"/>
  <c r="GT46" i="7"/>
  <c r="GO46" i="7"/>
  <c r="GJ46" i="7"/>
  <c r="FY46" i="7"/>
  <c r="FO46" i="7"/>
  <c r="FJ46" i="7"/>
  <c r="FE46" i="7"/>
  <c r="EZ46" i="7"/>
  <c r="EU46" i="7"/>
  <c r="EO46" i="7"/>
  <c r="EI46" i="7"/>
  <c r="EB46" i="7"/>
  <c r="EA46" i="7"/>
  <c r="EC46" i="7" s="1"/>
  <c r="ED46" i="7" s="1"/>
  <c r="EE46" i="7" s="1"/>
  <c r="DZ46" i="7"/>
  <c r="DU46" i="7"/>
  <c r="DV46" i="7" s="1"/>
  <c r="DP46" i="7"/>
  <c r="DO46" i="7"/>
  <c r="CK46" i="7"/>
  <c r="CL46" i="7" s="1"/>
  <c r="CF46" i="7"/>
  <c r="CE46" i="7"/>
  <c r="BZ46" i="7"/>
  <c r="CA46" i="7" s="1"/>
  <c r="BU46" i="7"/>
  <c r="BT46" i="7"/>
  <c r="AP46" i="7"/>
  <c r="AQ46" i="7" s="1"/>
  <c r="AK46" i="7"/>
  <c r="AJ46" i="7"/>
  <c r="AD46" i="7"/>
  <c r="AE46" i="7" s="1"/>
  <c r="Y46" i="7"/>
  <c r="X46" i="7"/>
  <c r="HD45" i="7"/>
  <c r="GY45" i="7"/>
  <c r="GT45" i="7"/>
  <c r="GP45" i="7"/>
  <c r="GO45" i="7"/>
  <c r="GJ45" i="7"/>
  <c r="FY45" i="7"/>
  <c r="FO45" i="7"/>
  <c r="FJ45" i="7"/>
  <c r="FE45" i="7"/>
  <c r="EZ45" i="7"/>
  <c r="EU45" i="7"/>
  <c r="EO45" i="7"/>
  <c r="EI45" i="7"/>
  <c r="EB45" i="7"/>
  <c r="EA45" i="7"/>
  <c r="DZ45" i="7"/>
  <c r="DU45" i="7"/>
  <c r="DV45" i="7" s="1"/>
  <c r="DP45" i="7"/>
  <c r="DO45" i="7"/>
  <c r="CK45" i="7"/>
  <c r="CL45" i="7" s="1"/>
  <c r="CF45" i="7"/>
  <c r="CE45" i="7"/>
  <c r="BZ45" i="7"/>
  <c r="CA45" i="7" s="1"/>
  <c r="BU45" i="7"/>
  <c r="BT45" i="7"/>
  <c r="AP45" i="7"/>
  <c r="AQ45" i="7" s="1"/>
  <c r="AK45" i="7"/>
  <c r="AJ45" i="7"/>
  <c r="AD45" i="7"/>
  <c r="AE45" i="7" s="1"/>
  <c r="Y45" i="7"/>
  <c r="X45" i="7"/>
  <c r="HD44" i="7"/>
  <c r="GY44" i="7"/>
  <c r="GT44" i="7"/>
  <c r="GO44" i="7"/>
  <c r="GJ44" i="7"/>
  <c r="FY44" i="7"/>
  <c r="FO44" i="7"/>
  <c r="FJ44" i="7"/>
  <c r="FE44" i="7"/>
  <c r="EZ44" i="7"/>
  <c r="EU44" i="7"/>
  <c r="EO44" i="7"/>
  <c r="EI44" i="7"/>
  <c r="EB44" i="7"/>
  <c r="EA44" i="7"/>
  <c r="EC44" i="7" s="1"/>
  <c r="ED44" i="7" s="1"/>
  <c r="EE44" i="7" s="1"/>
  <c r="DZ44" i="7"/>
  <c r="DU44" i="7"/>
  <c r="DV44" i="7" s="1"/>
  <c r="DP44" i="7"/>
  <c r="DO44" i="7"/>
  <c r="CK44" i="7"/>
  <c r="CL44" i="7" s="1"/>
  <c r="CF44" i="7"/>
  <c r="CE44" i="7"/>
  <c r="BZ44" i="7"/>
  <c r="CA44" i="7" s="1"/>
  <c r="BU44" i="7"/>
  <c r="BT44" i="7"/>
  <c r="AP44" i="7"/>
  <c r="AQ44" i="7" s="1"/>
  <c r="AK44" i="7"/>
  <c r="AJ44" i="7"/>
  <c r="AD44" i="7"/>
  <c r="AE44" i="7" s="1"/>
  <c r="Y44" i="7"/>
  <c r="X44" i="7"/>
  <c r="HD43" i="7"/>
  <c r="HE43" i="7" s="1"/>
  <c r="GY43" i="7"/>
  <c r="GT43" i="7"/>
  <c r="GP43" i="7"/>
  <c r="GO43" i="7"/>
  <c r="GJ43" i="7"/>
  <c r="FY43" i="7"/>
  <c r="FO43" i="7"/>
  <c r="FJ43" i="7"/>
  <c r="FE43" i="7"/>
  <c r="FF43" i="7" s="1"/>
  <c r="EZ43" i="7"/>
  <c r="EU43" i="7"/>
  <c r="EP43" i="7"/>
  <c r="EO43" i="7"/>
  <c r="EI43" i="7"/>
  <c r="EB43" i="7"/>
  <c r="EA43" i="7"/>
  <c r="DZ43" i="7"/>
  <c r="DU43" i="7"/>
  <c r="DV43" i="7" s="1"/>
  <c r="DP43" i="7"/>
  <c r="DO43" i="7"/>
  <c r="CK43" i="7"/>
  <c r="CL43" i="7" s="1"/>
  <c r="CF43" i="7"/>
  <c r="CE43" i="7"/>
  <c r="BZ43" i="7"/>
  <c r="CA43" i="7" s="1"/>
  <c r="BU43" i="7"/>
  <c r="BT43" i="7"/>
  <c r="AP43" i="7"/>
  <c r="AQ43" i="7" s="1"/>
  <c r="AK43" i="7"/>
  <c r="AJ43" i="7"/>
  <c r="AD43" i="7"/>
  <c r="AE43" i="7" s="1"/>
  <c r="Y43" i="7"/>
  <c r="X43" i="7"/>
  <c r="HD42" i="7"/>
  <c r="GY42" i="7"/>
  <c r="GT42" i="7"/>
  <c r="GO42" i="7"/>
  <c r="GJ42" i="7"/>
  <c r="FY42" i="7"/>
  <c r="FO42" i="7"/>
  <c r="FJ42" i="7"/>
  <c r="FE42" i="7"/>
  <c r="EZ42" i="7"/>
  <c r="EU42" i="7"/>
  <c r="EO42" i="7"/>
  <c r="EI42" i="7"/>
  <c r="EB42" i="7"/>
  <c r="EA42" i="7"/>
  <c r="EC42" i="7" s="1"/>
  <c r="ED42" i="7" s="1"/>
  <c r="EE42" i="7" s="1"/>
  <c r="DZ42" i="7"/>
  <c r="DU42" i="7"/>
  <c r="DV42" i="7" s="1"/>
  <c r="DP42" i="7"/>
  <c r="DO42" i="7"/>
  <c r="CK42" i="7"/>
  <c r="CL42" i="7" s="1"/>
  <c r="CF42" i="7"/>
  <c r="CE42" i="7"/>
  <c r="BZ42" i="7"/>
  <c r="CA42" i="7" s="1"/>
  <c r="BU42" i="7"/>
  <c r="BT42" i="7"/>
  <c r="AP42" i="7"/>
  <c r="AQ42" i="7" s="1"/>
  <c r="AK42" i="7"/>
  <c r="AJ42" i="7"/>
  <c r="AD42" i="7"/>
  <c r="AE42" i="7" s="1"/>
  <c r="Y42" i="7"/>
  <c r="X42" i="7"/>
  <c r="HD41" i="7"/>
  <c r="HE41" i="7" s="1"/>
  <c r="GY41" i="7"/>
  <c r="GT41" i="7"/>
  <c r="GP41" i="7"/>
  <c r="GO41" i="7"/>
  <c r="GJ41" i="7"/>
  <c r="FY41" i="7"/>
  <c r="FO41" i="7"/>
  <c r="FJ41" i="7"/>
  <c r="FE41" i="7"/>
  <c r="FF41" i="7" s="1"/>
  <c r="EZ41" i="7"/>
  <c r="EU41" i="7"/>
  <c r="EP41" i="7"/>
  <c r="EO41" i="7"/>
  <c r="EI41" i="7"/>
  <c r="EB41" i="7"/>
  <c r="EA41" i="7"/>
  <c r="EC41" i="7" s="1"/>
  <c r="DZ41" i="7"/>
  <c r="DU41" i="7"/>
  <c r="DV41" i="7" s="1"/>
  <c r="DP41" i="7"/>
  <c r="DO41" i="7"/>
  <c r="CL41" i="7"/>
  <c r="CK41" i="7"/>
  <c r="CE41" i="7"/>
  <c r="CF41" i="7" s="1"/>
  <c r="CA41" i="7"/>
  <c r="BZ41" i="7"/>
  <c r="BT41" i="7"/>
  <c r="BU41" i="7" s="1"/>
  <c r="AP41" i="7"/>
  <c r="AQ41" i="7" s="1"/>
  <c r="AK41" i="7"/>
  <c r="AJ41" i="7"/>
  <c r="AD41" i="7"/>
  <c r="AE41" i="7" s="1"/>
  <c r="Y41" i="7"/>
  <c r="X41" i="7"/>
  <c r="HD40" i="7"/>
  <c r="GY40" i="7"/>
  <c r="GT40" i="7"/>
  <c r="GO40" i="7"/>
  <c r="GJ40" i="7"/>
  <c r="FY40" i="7"/>
  <c r="FO40" i="7"/>
  <c r="FJ40" i="7"/>
  <c r="FE40" i="7"/>
  <c r="EZ40" i="7"/>
  <c r="EU40" i="7"/>
  <c r="EO40" i="7"/>
  <c r="EI40" i="7"/>
  <c r="EC40" i="7"/>
  <c r="ED40" i="7" s="1"/>
  <c r="EE40" i="7" s="1"/>
  <c r="FF39" i="7" s="1"/>
  <c r="EB40" i="7"/>
  <c r="EA40" i="7"/>
  <c r="DZ40" i="7"/>
  <c r="DV40" i="7"/>
  <c r="DU40" i="7"/>
  <c r="DP40" i="7"/>
  <c r="DO40" i="7"/>
  <c r="CL40" i="7"/>
  <c r="CK40" i="7"/>
  <c r="CF40" i="7"/>
  <c r="CE40" i="7"/>
  <c r="CA40" i="7"/>
  <c r="BZ40" i="7"/>
  <c r="BU40" i="7"/>
  <c r="BT40" i="7"/>
  <c r="AQ40" i="7"/>
  <c r="AP40" i="7"/>
  <c r="AK40" i="7"/>
  <c r="AJ40" i="7"/>
  <c r="AE40" i="7"/>
  <c r="AD40" i="7"/>
  <c r="Y40" i="7"/>
  <c r="X40" i="7"/>
  <c r="HE39" i="7"/>
  <c r="HD39" i="7"/>
  <c r="GY39" i="7"/>
  <c r="GT39" i="7"/>
  <c r="GO39" i="7"/>
  <c r="GJ39" i="7"/>
  <c r="FY39" i="7"/>
  <c r="FO39" i="7"/>
  <c r="FJ39" i="7"/>
  <c r="FE39" i="7"/>
  <c r="EZ39" i="7"/>
  <c r="EU39" i="7"/>
  <c r="EV39" i="7" s="1"/>
  <c r="EO39" i="7"/>
  <c r="EI39" i="7"/>
  <c r="EB39" i="7"/>
  <c r="EA39" i="7"/>
  <c r="DZ39" i="7"/>
  <c r="DV39" i="7"/>
  <c r="DU39" i="7"/>
  <c r="DP39" i="7"/>
  <c r="DO39" i="7"/>
  <c r="DJ39" i="7"/>
  <c r="DI39" i="7"/>
  <c r="CR39" i="7"/>
  <c r="CQ39" i="7"/>
  <c r="CL39" i="7"/>
  <c r="CK39" i="7"/>
  <c r="CF39" i="7"/>
  <c r="CE39" i="7"/>
  <c r="CA39" i="7"/>
  <c r="BZ39" i="7"/>
  <c r="BU39" i="7"/>
  <c r="BT39" i="7"/>
  <c r="BO39" i="7"/>
  <c r="BN39" i="7"/>
  <c r="AW39" i="7"/>
  <c r="AV39" i="7"/>
  <c r="AQ39" i="7"/>
  <c r="AP39" i="7"/>
  <c r="AK39" i="7"/>
  <c r="AJ39" i="7"/>
  <c r="AE39" i="7"/>
  <c r="AD39" i="7"/>
  <c r="Y39" i="7"/>
  <c r="X39" i="7"/>
  <c r="S39" i="7"/>
  <c r="R39" i="7"/>
  <c r="HD38" i="7"/>
  <c r="GY38" i="7"/>
  <c r="GT38" i="7"/>
  <c r="GO38" i="7"/>
  <c r="GJ38" i="7"/>
  <c r="FY38" i="7"/>
  <c r="FO38" i="7"/>
  <c r="FJ38" i="7"/>
  <c r="FE38" i="7"/>
  <c r="EZ38" i="7"/>
  <c r="EU38" i="7"/>
  <c r="EO38" i="7"/>
  <c r="EI38" i="7"/>
  <c r="EB38" i="7"/>
  <c r="EA38" i="7"/>
  <c r="EC38" i="7" s="1"/>
  <c r="ED38" i="7" s="1"/>
  <c r="EE38" i="7" s="1"/>
  <c r="FP37" i="7" s="1"/>
  <c r="DZ38" i="7"/>
  <c r="DV38" i="7"/>
  <c r="DU38" i="7"/>
  <c r="DP38" i="7"/>
  <c r="DO38" i="7"/>
  <c r="DJ38" i="7"/>
  <c r="DI38" i="7"/>
  <c r="CR38" i="7"/>
  <c r="CQ38" i="7"/>
  <c r="CL38" i="7"/>
  <c r="CK38" i="7"/>
  <c r="CF38" i="7"/>
  <c r="CE38" i="7"/>
  <c r="CA38" i="7"/>
  <c r="BZ38" i="7"/>
  <c r="BU38" i="7"/>
  <c r="BT38" i="7"/>
  <c r="BO38" i="7"/>
  <c r="BN38" i="7"/>
  <c r="AW38" i="7"/>
  <c r="AV38" i="7"/>
  <c r="AQ38" i="7"/>
  <c r="AP38" i="7"/>
  <c r="AK38" i="7"/>
  <c r="AJ38" i="7"/>
  <c r="AE38" i="7"/>
  <c r="AD38" i="7"/>
  <c r="Y38" i="7"/>
  <c r="X38" i="7"/>
  <c r="S38" i="7"/>
  <c r="R38" i="7"/>
  <c r="HE37" i="7"/>
  <c r="HD37" i="7"/>
  <c r="GY37" i="7"/>
  <c r="GT37" i="7"/>
  <c r="GO37" i="7"/>
  <c r="GJ37" i="7"/>
  <c r="FY37" i="7"/>
  <c r="FO37" i="7"/>
  <c r="FJ37" i="7"/>
  <c r="FF37" i="7"/>
  <c r="FE37" i="7"/>
  <c r="EZ37" i="7"/>
  <c r="EU37" i="7"/>
  <c r="EO37" i="7"/>
  <c r="EI37" i="7"/>
  <c r="EB37" i="7"/>
  <c r="EA37" i="7"/>
  <c r="DZ37" i="7"/>
  <c r="DO37" i="7"/>
  <c r="DP37" i="7" s="1"/>
  <c r="DJ37" i="7"/>
  <c r="DI37" i="7"/>
  <c r="CQ37" i="7"/>
  <c r="CR37" i="7" s="1"/>
  <c r="CL37" i="7"/>
  <c r="CK37" i="7"/>
  <c r="BT37" i="7"/>
  <c r="BU37" i="7" s="1"/>
  <c r="BO37" i="7"/>
  <c r="BN37" i="7"/>
  <c r="AV37" i="7"/>
  <c r="AW37" i="7" s="1"/>
  <c r="AQ37" i="7"/>
  <c r="AP37" i="7"/>
  <c r="X37" i="7"/>
  <c r="Y37" i="7" s="1"/>
  <c r="S37" i="7"/>
  <c r="R37" i="7"/>
  <c r="HD36" i="7"/>
  <c r="GY36" i="7"/>
  <c r="GT36" i="7"/>
  <c r="GO36" i="7"/>
  <c r="GJ36" i="7"/>
  <c r="FY36" i="7"/>
  <c r="FO36" i="7"/>
  <c r="FJ36" i="7"/>
  <c r="FE36" i="7"/>
  <c r="EZ36" i="7"/>
  <c r="EU36" i="7"/>
  <c r="EO36" i="7"/>
  <c r="EI36" i="7"/>
  <c r="EB36" i="7"/>
  <c r="EA36" i="7"/>
  <c r="DZ36" i="7"/>
  <c r="DU36" i="7"/>
  <c r="DV36" i="7" s="1"/>
  <c r="DP36" i="7"/>
  <c r="DO36" i="7"/>
  <c r="DI36" i="7"/>
  <c r="DJ36" i="7" s="1"/>
  <c r="CR36" i="7"/>
  <c r="CQ36" i="7"/>
  <c r="CK36" i="7"/>
  <c r="CL36" i="7" s="1"/>
  <c r="CF36" i="7"/>
  <c r="CE36" i="7"/>
  <c r="BZ36" i="7"/>
  <c r="CA36" i="7" s="1"/>
  <c r="BU36" i="7"/>
  <c r="BT36" i="7"/>
  <c r="BN36" i="7"/>
  <c r="BO36" i="7" s="1"/>
  <c r="AW36" i="7"/>
  <c r="AV36" i="7"/>
  <c r="AP36" i="7"/>
  <c r="AQ36" i="7" s="1"/>
  <c r="AK36" i="7"/>
  <c r="AJ36" i="7"/>
  <c r="AD36" i="7"/>
  <c r="AE36" i="7" s="1"/>
  <c r="Y36" i="7"/>
  <c r="X36" i="7"/>
  <c r="R36" i="7"/>
  <c r="S36" i="7" s="1"/>
  <c r="HD35" i="7"/>
  <c r="GY35" i="7"/>
  <c r="GT35" i="7"/>
  <c r="GO35" i="7"/>
  <c r="GJ35" i="7"/>
  <c r="FY35" i="7"/>
  <c r="FO35" i="7"/>
  <c r="FJ35" i="7"/>
  <c r="FE35" i="7"/>
  <c r="EZ35" i="7"/>
  <c r="EU35" i="7"/>
  <c r="EO35" i="7"/>
  <c r="EI35" i="7"/>
  <c r="EC35" i="7"/>
  <c r="ED35" i="7" s="1"/>
  <c r="EE35" i="7" s="1"/>
  <c r="GP34" i="7" s="1"/>
  <c r="EB35" i="7"/>
  <c r="DZ35" i="7"/>
  <c r="EA35" i="7" s="1"/>
  <c r="DV35" i="7"/>
  <c r="DU35" i="7"/>
  <c r="DO35" i="7"/>
  <c r="DP35" i="7" s="1"/>
  <c r="DJ35" i="7"/>
  <c r="DI35" i="7"/>
  <c r="CQ35" i="7"/>
  <c r="CR35" i="7" s="1"/>
  <c r="CL35" i="7"/>
  <c r="CK35" i="7"/>
  <c r="CE35" i="7"/>
  <c r="CF35" i="7" s="1"/>
  <c r="CA35" i="7"/>
  <c r="BZ35" i="7"/>
  <c r="BT35" i="7"/>
  <c r="BU35" i="7" s="1"/>
  <c r="BO35" i="7"/>
  <c r="BN35" i="7"/>
  <c r="AV35" i="7"/>
  <c r="AW35" i="7" s="1"/>
  <c r="AQ35" i="7"/>
  <c r="AP35" i="7"/>
  <c r="AJ35" i="7"/>
  <c r="AK35" i="7" s="1"/>
  <c r="AE35" i="7"/>
  <c r="AD35" i="7"/>
  <c r="X35" i="7"/>
  <c r="Y35" i="7" s="1"/>
  <c r="S35" i="7"/>
  <c r="R35" i="7"/>
  <c r="HD34" i="7"/>
  <c r="GY34" i="7"/>
  <c r="GT34" i="7"/>
  <c r="GO34" i="7"/>
  <c r="GJ34" i="7"/>
  <c r="GK34" i="7" s="1"/>
  <c r="FY34" i="7"/>
  <c r="FO34" i="7"/>
  <c r="FK34" i="7"/>
  <c r="FJ34" i="7"/>
  <c r="FE34" i="7"/>
  <c r="EZ34" i="7"/>
  <c r="EU34" i="7"/>
  <c r="EO34" i="7"/>
  <c r="EI34" i="7"/>
  <c r="EJ34" i="7" s="1"/>
  <c r="EB34" i="7"/>
  <c r="EA34" i="7"/>
  <c r="DZ34" i="7"/>
  <c r="DU34" i="7"/>
  <c r="DV34" i="7" s="1"/>
  <c r="DP34" i="7"/>
  <c r="DO34" i="7"/>
  <c r="DI34" i="7"/>
  <c r="DJ34" i="7" s="1"/>
  <c r="CR34" i="7"/>
  <c r="CQ34" i="7"/>
  <c r="CK34" i="7"/>
  <c r="CL34" i="7" s="1"/>
  <c r="CF34" i="7"/>
  <c r="CE34" i="7"/>
  <c r="BZ34" i="7"/>
  <c r="CA34" i="7" s="1"/>
  <c r="BU34" i="7"/>
  <c r="BT34" i="7"/>
  <c r="BN34" i="7"/>
  <c r="BO34" i="7" s="1"/>
  <c r="AW34" i="7"/>
  <c r="AV34" i="7"/>
  <c r="AP34" i="7"/>
  <c r="AQ34" i="7" s="1"/>
  <c r="AK34" i="7"/>
  <c r="AJ34" i="7"/>
  <c r="AD34" i="7"/>
  <c r="AE34" i="7" s="1"/>
  <c r="Y34" i="7"/>
  <c r="X34" i="7"/>
  <c r="R34" i="7"/>
  <c r="S34" i="7" s="1"/>
  <c r="HD33" i="7"/>
  <c r="GY33" i="7"/>
  <c r="GT33" i="7"/>
  <c r="GO33" i="7"/>
  <c r="GJ33" i="7"/>
  <c r="FY33" i="7"/>
  <c r="FO33" i="7"/>
  <c r="FJ33" i="7"/>
  <c r="FE33" i="7"/>
  <c r="EZ33" i="7"/>
  <c r="EU33" i="7"/>
  <c r="EO33" i="7"/>
  <c r="EI33" i="7"/>
  <c r="EB33" i="7"/>
  <c r="DZ33" i="7"/>
  <c r="EA33" i="7" s="1"/>
  <c r="EC33" i="7" s="1"/>
  <c r="ED33" i="7" s="1"/>
  <c r="EE33" i="7" s="1"/>
  <c r="DV33" i="7"/>
  <c r="DU33" i="7"/>
  <c r="DO33" i="7"/>
  <c r="DP33" i="7" s="1"/>
  <c r="DJ33" i="7"/>
  <c r="DI33" i="7"/>
  <c r="CR33" i="7"/>
  <c r="CQ33" i="7"/>
  <c r="CK33" i="7"/>
  <c r="CL33" i="7" s="1"/>
  <c r="CF33" i="7"/>
  <c r="CE33" i="7"/>
  <c r="BZ33" i="7"/>
  <c r="CA33" i="7" s="1"/>
  <c r="BU33" i="7"/>
  <c r="BT33" i="7"/>
  <c r="BN33" i="7"/>
  <c r="BO33" i="7" s="1"/>
  <c r="AV33" i="7"/>
  <c r="AW33" i="7" s="1"/>
  <c r="AQ33" i="7"/>
  <c r="AP33" i="7"/>
  <c r="AJ33" i="7"/>
  <c r="AK33" i="7" s="1"/>
  <c r="AE33" i="7"/>
  <c r="AD33" i="7"/>
  <c r="X33" i="7"/>
  <c r="Y33" i="7" s="1"/>
  <c r="S33" i="7"/>
  <c r="R33" i="7"/>
  <c r="HD32" i="7"/>
  <c r="GY32" i="7"/>
  <c r="GT32" i="7"/>
  <c r="GO32" i="7"/>
  <c r="GJ32" i="7"/>
  <c r="FY32" i="7"/>
  <c r="FO32" i="7"/>
  <c r="FJ32" i="7"/>
  <c r="FE32" i="7"/>
  <c r="EZ32" i="7"/>
  <c r="EU32" i="7"/>
  <c r="EO32" i="7"/>
  <c r="EI32" i="7"/>
  <c r="EC32" i="7"/>
  <c r="EB32" i="7"/>
  <c r="EA32" i="7"/>
  <c r="DZ32" i="7"/>
  <c r="DU32" i="7"/>
  <c r="DV32" i="7" s="1"/>
  <c r="DP32" i="7"/>
  <c r="DO32" i="7"/>
  <c r="DI32" i="7"/>
  <c r="DJ32" i="7" s="1"/>
  <c r="CR32" i="7"/>
  <c r="CQ32" i="7"/>
  <c r="CK32" i="7"/>
  <c r="CL32" i="7" s="1"/>
  <c r="CF32" i="7"/>
  <c r="CE32" i="7"/>
  <c r="BZ32" i="7"/>
  <c r="CA32" i="7" s="1"/>
  <c r="BU32" i="7"/>
  <c r="BT32" i="7"/>
  <c r="BN32" i="7"/>
  <c r="BO32" i="7" s="1"/>
  <c r="AW32" i="7"/>
  <c r="AV32" i="7"/>
  <c r="AP32" i="7"/>
  <c r="AQ32" i="7" s="1"/>
  <c r="AK32" i="7"/>
  <c r="AJ32" i="7"/>
  <c r="AD32" i="7"/>
  <c r="AE32" i="7" s="1"/>
  <c r="Y32" i="7"/>
  <c r="X32" i="7"/>
  <c r="R32" i="7"/>
  <c r="S32" i="7" s="1"/>
  <c r="HD31" i="7"/>
  <c r="GY31" i="7"/>
  <c r="GT31" i="7"/>
  <c r="GO31" i="7"/>
  <c r="GJ31" i="7"/>
  <c r="FY31" i="7"/>
  <c r="FO31" i="7"/>
  <c r="FJ31" i="7"/>
  <c r="FE31" i="7"/>
  <c r="EZ31" i="7"/>
  <c r="EU31" i="7"/>
  <c r="EO31" i="7"/>
  <c r="EI31" i="7"/>
  <c r="EC31" i="7"/>
  <c r="EB31" i="7"/>
  <c r="EA31" i="7"/>
  <c r="DZ31" i="7"/>
  <c r="DV31" i="7"/>
  <c r="DU31" i="7"/>
  <c r="DP31" i="7"/>
  <c r="DO31" i="7"/>
  <c r="DJ31" i="7"/>
  <c r="DI31" i="7"/>
  <c r="DD31" i="7"/>
  <c r="DC31" i="7"/>
  <c r="CX31" i="7"/>
  <c r="CW31" i="7"/>
  <c r="CR31" i="7"/>
  <c r="CQ31" i="7"/>
  <c r="CL31" i="7"/>
  <c r="CK31" i="7"/>
  <c r="CF31" i="7"/>
  <c r="CE31" i="7"/>
  <c r="CA31" i="7"/>
  <c r="BZ31" i="7"/>
  <c r="BU31" i="7"/>
  <c r="BT31" i="7"/>
  <c r="BO31" i="7"/>
  <c r="BN31" i="7"/>
  <c r="BI31" i="7"/>
  <c r="BH31" i="7"/>
  <c r="BC31" i="7"/>
  <c r="BB31" i="7"/>
  <c r="AW31" i="7"/>
  <c r="AV31" i="7"/>
  <c r="AQ31" i="7"/>
  <c r="AP31" i="7"/>
  <c r="AK31" i="7"/>
  <c r="AJ31" i="7"/>
  <c r="AE31" i="7"/>
  <c r="AD31" i="7"/>
  <c r="Y31" i="7"/>
  <c r="X31" i="7"/>
  <c r="S31" i="7"/>
  <c r="R31" i="7"/>
  <c r="M31" i="7"/>
  <c r="L31" i="7"/>
  <c r="EC30" i="7"/>
  <c r="EB30" i="7"/>
  <c r="DV30" i="7"/>
  <c r="DU30" i="7"/>
  <c r="DJ30" i="7"/>
  <c r="DI30" i="7"/>
  <c r="DD30" i="7"/>
  <c r="DC30" i="7"/>
  <c r="CX30" i="7"/>
  <c r="CW30" i="7"/>
  <c r="CR30" i="7"/>
  <c r="CQ30" i="7"/>
  <c r="CF30" i="7"/>
  <c r="CE30" i="7"/>
  <c r="CA30" i="7"/>
  <c r="BZ30" i="7"/>
  <c r="BO30" i="7"/>
  <c r="BN30" i="7"/>
  <c r="BI30" i="7"/>
  <c r="BH30" i="7"/>
  <c r="BC30" i="7"/>
  <c r="BB30" i="7"/>
  <c r="AW30" i="7"/>
  <c r="AV30" i="7"/>
  <c r="AK30" i="7"/>
  <c r="AJ30" i="7"/>
  <c r="AE30" i="7"/>
  <c r="AD30" i="7"/>
  <c r="S30" i="7"/>
  <c r="R30" i="7"/>
  <c r="M30" i="7"/>
  <c r="L30" i="7"/>
  <c r="HE29" i="7"/>
  <c r="HD29" i="7"/>
  <c r="GZ29" i="7"/>
  <c r="GY29" i="7"/>
  <c r="GU29" i="7"/>
  <c r="GT29" i="7"/>
  <c r="GP29" i="7"/>
  <c r="GO29" i="7"/>
  <c r="GK29" i="7"/>
  <c r="GJ29" i="7"/>
  <c r="FZ29" i="7"/>
  <c r="FY29" i="7"/>
  <c r="FP29" i="7"/>
  <c r="FO29" i="7"/>
  <c r="FK29" i="7"/>
  <c r="FJ29" i="7"/>
  <c r="FF29" i="7"/>
  <c r="FE29" i="7"/>
  <c r="FA29" i="7"/>
  <c r="EZ29" i="7"/>
  <c r="EV29" i="7"/>
  <c r="EU29" i="7"/>
  <c r="EP29" i="7"/>
  <c r="EO29" i="7"/>
  <c r="EJ29" i="7"/>
  <c r="EI29" i="7"/>
  <c r="EC29" i="7"/>
  <c r="ED29" i="7" s="1"/>
  <c r="EE29" i="7" s="1"/>
  <c r="EB29" i="7"/>
  <c r="EA29" i="7"/>
  <c r="DZ29" i="7"/>
  <c r="DV29" i="7"/>
  <c r="DU29" i="7"/>
  <c r="DP29" i="7"/>
  <c r="DO29" i="7"/>
  <c r="DJ29" i="7"/>
  <c r="DI29" i="7"/>
  <c r="DD29" i="7"/>
  <c r="DC29" i="7"/>
  <c r="CX29" i="7"/>
  <c r="CW29" i="7"/>
  <c r="CR29" i="7"/>
  <c r="CQ29" i="7"/>
  <c r="CL29" i="7"/>
  <c r="CK29" i="7"/>
  <c r="CF29" i="7"/>
  <c r="CE29" i="7"/>
  <c r="CA29" i="7"/>
  <c r="BZ29" i="7"/>
  <c r="BU29" i="7"/>
  <c r="BT29" i="7"/>
  <c r="BO29" i="7"/>
  <c r="BN29" i="7"/>
  <c r="BI29" i="7"/>
  <c r="BH29" i="7"/>
  <c r="BC29" i="7"/>
  <c r="BB29" i="7"/>
  <c r="AW29" i="7"/>
  <c r="AV29" i="7"/>
  <c r="AQ29" i="7"/>
  <c r="AP29" i="7"/>
  <c r="AK29" i="7"/>
  <c r="AJ29" i="7"/>
  <c r="AE29" i="7"/>
  <c r="AD29" i="7"/>
  <c r="Y29" i="7"/>
  <c r="X29" i="7"/>
  <c r="S29" i="7"/>
  <c r="R29" i="7"/>
  <c r="M29" i="7"/>
  <c r="L29" i="7"/>
  <c r="HE28" i="7"/>
  <c r="HD28" i="7"/>
  <c r="GY28" i="7"/>
  <c r="GT28" i="7"/>
  <c r="GU28" i="7" s="1"/>
  <c r="GO28" i="7"/>
  <c r="GJ28" i="7"/>
  <c r="FY28" i="7"/>
  <c r="FO28" i="7"/>
  <c r="FP28" i="7" s="1"/>
  <c r="FJ28" i="7"/>
  <c r="FF28" i="7"/>
  <c r="FE28" i="7"/>
  <c r="EZ28" i="7"/>
  <c r="EU28" i="7"/>
  <c r="EV28" i="7" s="1"/>
  <c r="EO28" i="7"/>
  <c r="EI28" i="7"/>
  <c r="EC28" i="7"/>
  <c r="ED28" i="7" s="1"/>
  <c r="EE28" i="7" s="1"/>
  <c r="FP27" i="7" s="1"/>
  <c r="EB28" i="7"/>
  <c r="DZ28" i="7"/>
  <c r="EA28" i="7" s="1"/>
  <c r="DU28" i="7"/>
  <c r="DV28" i="7" s="1"/>
  <c r="DO28" i="7"/>
  <c r="DP28" i="7" s="1"/>
  <c r="DJ28" i="7"/>
  <c r="DI28" i="7"/>
  <c r="DC28" i="7"/>
  <c r="DD28" i="7" s="1"/>
  <c r="CW28" i="7"/>
  <c r="CX28" i="7" s="1"/>
  <c r="CQ28" i="7"/>
  <c r="CR28" i="7" s="1"/>
  <c r="CL28" i="7"/>
  <c r="CK28" i="7"/>
  <c r="CE28" i="7"/>
  <c r="CF28" i="7" s="1"/>
  <c r="BZ28" i="7"/>
  <c r="CA28" i="7" s="1"/>
  <c r="BT28" i="7"/>
  <c r="BU28" i="7" s="1"/>
  <c r="BO28" i="7"/>
  <c r="BN28" i="7"/>
  <c r="BH28" i="7"/>
  <c r="BI28" i="7" s="1"/>
  <c r="BB28" i="7"/>
  <c r="BC28" i="7" s="1"/>
  <c r="AV28" i="7"/>
  <c r="AW28" i="7" s="1"/>
  <c r="AQ28" i="7"/>
  <c r="AP28" i="7"/>
  <c r="AJ28" i="7"/>
  <c r="AK28" i="7" s="1"/>
  <c r="AD28" i="7"/>
  <c r="AE28" i="7" s="1"/>
  <c r="X28" i="7"/>
  <c r="Y28" i="7" s="1"/>
  <c r="S28" i="7"/>
  <c r="R28" i="7"/>
  <c r="L28" i="7"/>
  <c r="M28" i="7" s="1"/>
  <c r="HD27" i="7"/>
  <c r="HE27" i="7" s="1"/>
  <c r="GY27" i="7"/>
  <c r="GU27" i="7"/>
  <c r="GT27" i="7"/>
  <c r="GO27" i="7"/>
  <c r="GJ27" i="7"/>
  <c r="GK27" i="7" s="1"/>
  <c r="FY27" i="7"/>
  <c r="FO27" i="7"/>
  <c r="FJ27" i="7"/>
  <c r="FK27" i="7" s="1"/>
  <c r="FE27" i="7"/>
  <c r="FF27" i="7" s="1"/>
  <c r="EZ27" i="7"/>
  <c r="EV27" i="7"/>
  <c r="EU27" i="7"/>
  <c r="EO27" i="7"/>
  <c r="EI27" i="7"/>
  <c r="EJ27" i="7" s="1"/>
  <c r="EB27" i="7"/>
  <c r="DZ27" i="7"/>
  <c r="EA27" i="7" s="1"/>
  <c r="DV27" i="7"/>
  <c r="DU27" i="7"/>
  <c r="DO27" i="7"/>
  <c r="DP27" i="7" s="1"/>
  <c r="DI27" i="7"/>
  <c r="DJ27" i="7" s="1"/>
  <c r="DC27" i="7"/>
  <c r="DD27" i="7" s="1"/>
  <c r="CX27" i="7"/>
  <c r="CW27" i="7"/>
  <c r="CQ27" i="7"/>
  <c r="CR27" i="7" s="1"/>
  <c r="CK27" i="7"/>
  <c r="CL27" i="7" s="1"/>
  <c r="CE27" i="7"/>
  <c r="CF27" i="7" s="1"/>
  <c r="CA27" i="7"/>
  <c r="BZ27" i="7"/>
  <c r="BT27" i="7"/>
  <c r="BU27" i="7" s="1"/>
  <c r="BN27" i="7"/>
  <c r="BO27" i="7" s="1"/>
  <c r="BH27" i="7"/>
  <c r="BI27" i="7" s="1"/>
  <c r="BC27" i="7"/>
  <c r="BB27" i="7"/>
  <c r="AV27" i="7"/>
  <c r="AW27" i="7" s="1"/>
  <c r="AP27" i="7"/>
  <c r="AQ27" i="7" s="1"/>
  <c r="AJ27" i="7"/>
  <c r="AK27" i="7" s="1"/>
  <c r="AE27" i="7"/>
  <c r="AD27" i="7"/>
  <c r="X27" i="7"/>
  <c r="Y27" i="7" s="1"/>
  <c r="R27" i="7"/>
  <c r="S27" i="7" s="1"/>
  <c r="L27" i="7"/>
  <c r="M27" i="7" s="1"/>
  <c r="HD26" i="7"/>
  <c r="GY26" i="7"/>
  <c r="GT26" i="7"/>
  <c r="GO26" i="7"/>
  <c r="GJ26" i="7"/>
  <c r="FY26" i="7"/>
  <c r="FO26" i="7"/>
  <c r="FJ26" i="7"/>
  <c r="FE26" i="7"/>
  <c r="EZ26" i="7"/>
  <c r="EU26" i="7"/>
  <c r="EO26" i="7"/>
  <c r="EI26" i="7"/>
  <c r="EB26" i="7"/>
  <c r="DZ26" i="7"/>
  <c r="EA26" i="7" s="1"/>
  <c r="EC26" i="7" s="1"/>
  <c r="ED26" i="7" s="1"/>
  <c r="EE26" i="7" s="1"/>
  <c r="DU26" i="7"/>
  <c r="DV26" i="7" s="1"/>
  <c r="DO26" i="7"/>
  <c r="DP26" i="7" s="1"/>
  <c r="DJ26" i="7"/>
  <c r="DI26" i="7"/>
  <c r="DC26" i="7"/>
  <c r="DD26" i="7" s="1"/>
  <c r="CW26" i="7"/>
  <c r="CX26" i="7" s="1"/>
  <c r="CQ26" i="7"/>
  <c r="CR26" i="7" s="1"/>
  <c r="CL26" i="7"/>
  <c r="CK26" i="7"/>
  <c r="CE26" i="7"/>
  <c r="CF26" i="7" s="1"/>
  <c r="BZ26" i="7"/>
  <c r="CA26" i="7" s="1"/>
  <c r="BT26" i="7"/>
  <c r="BU26" i="7" s="1"/>
  <c r="BO26" i="7"/>
  <c r="BN26" i="7"/>
  <c r="BH26" i="7"/>
  <c r="BI26" i="7" s="1"/>
  <c r="BB26" i="7"/>
  <c r="BC26" i="7" s="1"/>
  <c r="AV26" i="7"/>
  <c r="AW26" i="7" s="1"/>
  <c r="AQ26" i="7"/>
  <c r="AP26" i="7"/>
  <c r="AJ26" i="7"/>
  <c r="AK26" i="7" s="1"/>
  <c r="AD26" i="7"/>
  <c r="AE26" i="7" s="1"/>
  <c r="X26" i="7"/>
  <c r="Y26" i="7" s="1"/>
  <c r="S26" i="7"/>
  <c r="R26" i="7"/>
  <c r="L26" i="7"/>
  <c r="M26" i="7" s="1"/>
  <c r="HD25" i="7"/>
  <c r="GY25" i="7"/>
  <c r="GT25" i="7"/>
  <c r="GO25" i="7"/>
  <c r="GJ25" i="7"/>
  <c r="FY25" i="7"/>
  <c r="FO25" i="7"/>
  <c r="FJ25" i="7"/>
  <c r="FE25" i="7"/>
  <c r="EZ25" i="7"/>
  <c r="EU25" i="7"/>
  <c r="EO25" i="7"/>
  <c r="EI25" i="7"/>
  <c r="EB25" i="7"/>
  <c r="DZ25" i="7"/>
  <c r="EA25" i="7" s="1"/>
  <c r="EC25" i="7" s="1"/>
  <c r="ED25" i="7" s="1"/>
  <c r="EE25" i="7" s="1"/>
  <c r="DV25" i="7"/>
  <c r="DU25" i="7"/>
  <c r="DO25" i="7"/>
  <c r="DP25" i="7" s="1"/>
  <c r="DI25" i="7"/>
  <c r="DJ25" i="7" s="1"/>
  <c r="DC25" i="7"/>
  <c r="DD25" i="7" s="1"/>
  <c r="CX25" i="7"/>
  <c r="CW25" i="7"/>
  <c r="CQ25" i="7"/>
  <c r="CR25" i="7" s="1"/>
  <c r="CK25" i="7"/>
  <c r="CL25" i="7" s="1"/>
  <c r="CE25" i="7"/>
  <c r="CF25" i="7" s="1"/>
  <c r="CA25" i="7"/>
  <c r="BZ25" i="7"/>
  <c r="BT25" i="7"/>
  <c r="BU25" i="7" s="1"/>
  <c r="BN25" i="7"/>
  <c r="BO25" i="7" s="1"/>
  <c r="BH25" i="7"/>
  <c r="BI25" i="7" s="1"/>
  <c r="BC25" i="7"/>
  <c r="BB25" i="7"/>
  <c r="AV25" i="7"/>
  <c r="AW25" i="7" s="1"/>
  <c r="AP25" i="7"/>
  <c r="AQ25" i="7" s="1"/>
  <c r="AJ25" i="7"/>
  <c r="AK25" i="7" s="1"/>
  <c r="AE25" i="7"/>
  <c r="AD25" i="7"/>
  <c r="X25" i="7"/>
  <c r="Y25" i="7" s="1"/>
  <c r="R25" i="7"/>
  <c r="S25" i="7" s="1"/>
  <c r="L25" i="7"/>
  <c r="M25" i="7" s="1"/>
  <c r="HD24" i="7"/>
  <c r="GY24" i="7"/>
  <c r="GT24" i="7"/>
  <c r="GU24" i="7" s="1"/>
  <c r="GO24" i="7"/>
  <c r="GJ24" i="7"/>
  <c r="FY24" i="7"/>
  <c r="FO24" i="7"/>
  <c r="FP24" i="7" s="1"/>
  <c r="FJ24" i="7"/>
  <c r="FE24" i="7"/>
  <c r="EZ24" i="7"/>
  <c r="EU24" i="7"/>
  <c r="EV24" i="7" s="1"/>
  <c r="EO24" i="7"/>
  <c r="EI24" i="7"/>
  <c r="EC24" i="7"/>
  <c r="ED24" i="7" s="1"/>
  <c r="EE24" i="7" s="1"/>
  <c r="FP23" i="7" s="1"/>
  <c r="EB24" i="7"/>
  <c r="DZ24" i="7"/>
  <c r="EA24" i="7" s="1"/>
  <c r="DU24" i="7"/>
  <c r="DV24" i="7" s="1"/>
  <c r="DO24" i="7"/>
  <c r="DP24" i="7" s="1"/>
  <c r="DJ24" i="7"/>
  <c r="DI24" i="7"/>
  <c r="DC24" i="7"/>
  <c r="DD24" i="7" s="1"/>
  <c r="CW24" i="7"/>
  <c r="CX24" i="7" s="1"/>
  <c r="CQ24" i="7"/>
  <c r="CR24" i="7" s="1"/>
  <c r="CL24" i="7"/>
  <c r="CK24" i="7"/>
  <c r="CE24" i="7"/>
  <c r="CF24" i="7" s="1"/>
  <c r="BZ24" i="7"/>
  <c r="CA24" i="7" s="1"/>
  <c r="BT24" i="7"/>
  <c r="BU24" i="7" s="1"/>
  <c r="BO24" i="7"/>
  <c r="BN24" i="7"/>
  <c r="BH24" i="7"/>
  <c r="BI24" i="7" s="1"/>
  <c r="BB24" i="7"/>
  <c r="BC24" i="7" s="1"/>
  <c r="AV24" i="7"/>
  <c r="AW24" i="7" s="1"/>
  <c r="AQ24" i="7"/>
  <c r="AP24" i="7"/>
  <c r="AJ24" i="7"/>
  <c r="AK24" i="7" s="1"/>
  <c r="AD24" i="7"/>
  <c r="AE24" i="7" s="1"/>
  <c r="X24" i="7"/>
  <c r="Y24" i="7" s="1"/>
  <c r="S24" i="7"/>
  <c r="R24" i="7"/>
  <c r="L24" i="7"/>
  <c r="M24" i="7" s="1"/>
  <c r="HD23" i="7"/>
  <c r="HE23" i="7" s="1"/>
  <c r="GY23" i="7"/>
  <c r="GU23" i="7"/>
  <c r="GT23" i="7"/>
  <c r="GO23" i="7"/>
  <c r="GJ23" i="7"/>
  <c r="GK23" i="7" s="1"/>
  <c r="FY23" i="7"/>
  <c r="FO23" i="7"/>
  <c r="FJ23" i="7"/>
  <c r="FK23" i="7" s="1"/>
  <c r="FE23" i="7"/>
  <c r="FF23" i="7" s="1"/>
  <c r="EZ23" i="7"/>
  <c r="EV23" i="7"/>
  <c r="EU23" i="7"/>
  <c r="EO23" i="7"/>
  <c r="EI23" i="7"/>
  <c r="EJ23" i="7" s="1"/>
  <c r="EB23" i="7"/>
  <c r="DZ23" i="7"/>
  <c r="EA23" i="7" s="1"/>
  <c r="DV23" i="7"/>
  <c r="DU23" i="7"/>
  <c r="DO23" i="7"/>
  <c r="DP23" i="7" s="1"/>
  <c r="DC23" i="7"/>
  <c r="DD23" i="7" s="1"/>
  <c r="CW23" i="7"/>
  <c r="CX23" i="7" s="1"/>
  <c r="CL23" i="7"/>
  <c r="CK23" i="7"/>
  <c r="CE23" i="7"/>
  <c r="CF23" i="7" s="1"/>
  <c r="BZ23" i="7"/>
  <c r="CA23" i="7" s="1"/>
  <c r="BT23" i="7"/>
  <c r="BU23" i="7" s="1"/>
  <c r="BI23" i="7"/>
  <c r="BH23" i="7"/>
  <c r="BB23" i="7"/>
  <c r="BC23" i="7" s="1"/>
  <c r="AP23" i="7"/>
  <c r="AQ23" i="7" s="1"/>
  <c r="AJ23" i="7"/>
  <c r="AK23" i="7" s="1"/>
  <c r="AE23" i="7"/>
  <c r="AD23" i="7"/>
  <c r="X23" i="7"/>
  <c r="Y23" i="7" s="1"/>
  <c r="L23" i="7"/>
  <c r="M23" i="7" s="1"/>
  <c r="HD22" i="7"/>
  <c r="GY22" i="7"/>
  <c r="GT22" i="7"/>
  <c r="GO22" i="7"/>
  <c r="GJ22" i="7"/>
  <c r="FY22" i="7"/>
  <c r="FO22" i="7"/>
  <c r="FJ22" i="7"/>
  <c r="FE22" i="7"/>
  <c r="EZ22" i="7"/>
  <c r="EU22" i="7"/>
  <c r="EO22" i="7"/>
  <c r="EI22" i="7"/>
  <c r="EB22" i="7"/>
  <c r="DZ22" i="7"/>
  <c r="EA22" i="7" s="1"/>
  <c r="DU22" i="7"/>
  <c r="DV22" i="7" s="1"/>
  <c r="DP22" i="7"/>
  <c r="DO22" i="7"/>
  <c r="DI22" i="7"/>
  <c r="DJ22" i="7" s="1"/>
  <c r="DC22" i="7"/>
  <c r="DD22" i="7" s="1"/>
  <c r="CW22" i="7"/>
  <c r="CX22" i="7" s="1"/>
  <c r="CR22" i="7"/>
  <c r="CQ22" i="7"/>
  <c r="CK22" i="7"/>
  <c r="CL22" i="7" s="1"/>
  <c r="CE22" i="7"/>
  <c r="CF22" i="7" s="1"/>
  <c r="BZ22" i="7"/>
  <c r="CA22" i="7" s="1"/>
  <c r="BU22" i="7"/>
  <c r="BT22" i="7"/>
  <c r="BN22" i="7"/>
  <c r="BO22" i="7" s="1"/>
  <c r="BH22" i="7"/>
  <c r="BI22" i="7" s="1"/>
  <c r="BB22" i="7"/>
  <c r="BC22" i="7" s="1"/>
  <c r="AW22" i="7"/>
  <c r="AV22" i="7"/>
  <c r="AP22" i="7"/>
  <c r="AQ22" i="7" s="1"/>
  <c r="AJ22" i="7"/>
  <c r="AK22" i="7" s="1"/>
  <c r="AD22" i="7"/>
  <c r="AE22" i="7" s="1"/>
  <c r="Y22" i="7"/>
  <c r="X22" i="7"/>
  <c r="R22" i="7"/>
  <c r="S22" i="7" s="1"/>
  <c r="L22" i="7"/>
  <c r="M22" i="7" s="1"/>
  <c r="HD21" i="7"/>
  <c r="GY21" i="7"/>
  <c r="GT21" i="7"/>
  <c r="GO21" i="7"/>
  <c r="GJ21" i="7"/>
  <c r="FY21" i="7"/>
  <c r="FO21" i="7"/>
  <c r="FJ21" i="7"/>
  <c r="FE21" i="7"/>
  <c r="EZ21" i="7"/>
  <c r="EU21" i="7"/>
  <c r="EO21" i="7"/>
  <c r="EI21" i="7"/>
  <c r="EB21" i="7"/>
  <c r="DZ21" i="7"/>
  <c r="EA21" i="7" s="1"/>
  <c r="DU21" i="7"/>
  <c r="DV21" i="7" s="1"/>
  <c r="DP21" i="7"/>
  <c r="DO21" i="7"/>
  <c r="DI21" i="7"/>
  <c r="DJ21" i="7" s="1"/>
  <c r="DC21" i="7"/>
  <c r="DD21" i="7" s="1"/>
  <c r="CW21" i="7"/>
  <c r="CX21" i="7" s="1"/>
  <c r="CR21" i="7"/>
  <c r="CQ21" i="7"/>
  <c r="CK21" i="7"/>
  <c r="CL21" i="7" s="1"/>
  <c r="CE21" i="7"/>
  <c r="CF21" i="7" s="1"/>
  <c r="BZ21" i="7"/>
  <c r="CA21" i="7" s="1"/>
  <c r="BU21" i="7"/>
  <c r="BT21" i="7"/>
  <c r="BN21" i="7"/>
  <c r="BO21" i="7" s="1"/>
  <c r="BH21" i="7"/>
  <c r="BI21" i="7" s="1"/>
  <c r="BB21" i="7"/>
  <c r="BC21" i="7" s="1"/>
  <c r="AW21" i="7"/>
  <c r="AV21" i="7"/>
  <c r="AP21" i="7"/>
  <c r="AQ21" i="7" s="1"/>
  <c r="AJ21" i="7"/>
  <c r="AK21" i="7" s="1"/>
  <c r="AD21" i="7"/>
  <c r="AE21" i="7" s="1"/>
  <c r="Y21" i="7"/>
  <c r="X21" i="7"/>
  <c r="R21" i="7"/>
  <c r="S21" i="7" s="1"/>
  <c r="L21" i="7"/>
  <c r="M21" i="7" s="1"/>
  <c r="HD20" i="7"/>
  <c r="GY20" i="7"/>
  <c r="GT20" i="7"/>
  <c r="GO20" i="7"/>
  <c r="GJ20" i="7"/>
  <c r="FY20" i="7"/>
  <c r="FO20" i="7"/>
  <c r="FJ20" i="7"/>
  <c r="FE20" i="7"/>
  <c r="EZ20" i="7"/>
  <c r="EU20" i="7"/>
  <c r="EO20" i="7"/>
  <c r="EI20" i="7"/>
  <c r="EB20" i="7"/>
  <c r="DZ20" i="7"/>
  <c r="EA20" i="7" s="1"/>
  <c r="DU20" i="7"/>
  <c r="DV20" i="7" s="1"/>
  <c r="DP20" i="7"/>
  <c r="DO20" i="7"/>
  <c r="DI20" i="7"/>
  <c r="DJ20" i="7" s="1"/>
  <c r="DC20" i="7"/>
  <c r="DD20" i="7" s="1"/>
  <c r="CW20" i="7"/>
  <c r="CX20" i="7" s="1"/>
  <c r="CR20" i="7"/>
  <c r="CQ20" i="7"/>
  <c r="CK20" i="7"/>
  <c r="CL20" i="7" s="1"/>
  <c r="CE20" i="7"/>
  <c r="CF20" i="7" s="1"/>
  <c r="BZ20" i="7"/>
  <c r="CA20" i="7" s="1"/>
  <c r="BU20" i="7"/>
  <c r="BT20" i="7"/>
  <c r="BN20" i="7"/>
  <c r="BO20" i="7" s="1"/>
  <c r="BH20" i="7"/>
  <c r="BI20" i="7" s="1"/>
  <c r="BB20" i="7"/>
  <c r="BC20" i="7" s="1"/>
  <c r="AW20" i="7"/>
  <c r="AV20" i="7"/>
  <c r="AP20" i="7"/>
  <c r="AQ20" i="7" s="1"/>
  <c r="AJ20" i="7"/>
  <c r="AK20" i="7" s="1"/>
  <c r="AD20" i="7"/>
  <c r="AE20" i="7" s="1"/>
  <c r="Y20" i="7"/>
  <c r="X20" i="7"/>
  <c r="R20" i="7"/>
  <c r="S20" i="7" s="1"/>
  <c r="L20" i="7"/>
  <c r="M20" i="7" s="1"/>
  <c r="HD19" i="7"/>
  <c r="GY19" i="7"/>
  <c r="GT19" i="7"/>
  <c r="GO19" i="7"/>
  <c r="GJ19" i="7"/>
  <c r="FY19" i="7"/>
  <c r="FO19" i="7"/>
  <c r="FJ19" i="7"/>
  <c r="FE19" i="7"/>
  <c r="EZ19" i="7"/>
  <c r="EU19" i="7"/>
  <c r="EO19" i="7"/>
  <c r="EI19" i="7"/>
  <c r="EB19" i="7"/>
  <c r="DZ19" i="7"/>
  <c r="EA19" i="7" s="1"/>
  <c r="EC19" i="7" s="1"/>
  <c r="ED19" i="7" s="1"/>
  <c r="EE19" i="7" s="1"/>
  <c r="DU19" i="7"/>
  <c r="DV19" i="7" s="1"/>
  <c r="DP19" i="7"/>
  <c r="DO19" i="7"/>
  <c r="DI19" i="7"/>
  <c r="DJ19" i="7" s="1"/>
  <c r="CQ19" i="7"/>
  <c r="CR19" i="7" s="1"/>
  <c r="CK19" i="7"/>
  <c r="CL19" i="7" s="1"/>
  <c r="CF19" i="7"/>
  <c r="CE19" i="7"/>
  <c r="BZ19" i="7"/>
  <c r="CA19" i="7" s="1"/>
  <c r="BT19" i="7"/>
  <c r="BU19" i="7" s="1"/>
  <c r="BN19" i="7"/>
  <c r="BO19" i="7" s="1"/>
  <c r="AW19" i="7"/>
  <c r="AV19" i="7"/>
  <c r="AP19" i="7"/>
  <c r="AQ19" i="7" s="1"/>
  <c r="AJ19" i="7"/>
  <c r="AK19" i="7" s="1"/>
  <c r="AD19" i="7"/>
  <c r="AE19" i="7" s="1"/>
  <c r="Y19" i="7"/>
  <c r="X19" i="7"/>
  <c r="R19" i="7"/>
  <c r="S19" i="7" s="1"/>
  <c r="HD18" i="7"/>
  <c r="HE18" i="7" s="1"/>
  <c r="GY18" i="7"/>
  <c r="GT18" i="7"/>
  <c r="GO18" i="7"/>
  <c r="GJ18" i="7"/>
  <c r="GK18" i="7" s="1"/>
  <c r="FY18" i="7"/>
  <c r="FO18" i="7"/>
  <c r="FJ18" i="7"/>
  <c r="FE18" i="7"/>
  <c r="FF18" i="7" s="1"/>
  <c r="EZ18" i="7"/>
  <c r="EU18" i="7"/>
  <c r="EO18" i="7"/>
  <c r="EI18" i="7"/>
  <c r="EJ18" i="7" s="1"/>
  <c r="EB18" i="7"/>
  <c r="DZ18" i="7"/>
  <c r="EA18" i="7" s="1"/>
  <c r="DU18" i="7"/>
  <c r="DV18" i="7" s="1"/>
  <c r="DO18" i="7"/>
  <c r="DP18" i="7" s="1"/>
  <c r="DJ18" i="7"/>
  <c r="DI18" i="7"/>
  <c r="DC18" i="7"/>
  <c r="DD18" i="7" s="1"/>
  <c r="CW18" i="7"/>
  <c r="CX18" i="7" s="1"/>
  <c r="CQ18" i="7"/>
  <c r="CR18" i="7" s="1"/>
  <c r="CL18" i="7"/>
  <c r="CK18" i="7"/>
  <c r="CE18" i="7"/>
  <c r="CF18" i="7" s="1"/>
  <c r="BZ18" i="7"/>
  <c r="CA18" i="7" s="1"/>
  <c r="BT18" i="7"/>
  <c r="BU18" i="7" s="1"/>
  <c r="BO18" i="7"/>
  <c r="BN18" i="7"/>
  <c r="BH18" i="7"/>
  <c r="BI18" i="7" s="1"/>
  <c r="BB18" i="7"/>
  <c r="BC18" i="7" s="1"/>
  <c r="AV18" i="7"/>
  <c r="AW18" i="7" s="1"/>
  <c r="AQ18" i="7"/>
  <c r="AP18" i="7"/>
  <c r="AJ18" i="7"/>
  <c r="AK18" i="7" s="1"/>
  <c r="AD18" i="7"/>
  <c r="AE18" i="7" s="1"/>
  <c r="X18" i="7"/>
  <c r="Y18" i="7" s="1"/>
  <c r="S18" i="7"/>
  <c r="R18" i="7"/>
  <c r="L18" i="7"/>
  <c r="M18" i="7" s="1"/>
  <c r="HD17" i="7"/>
  <c r="GY17" i="7"/>
  <c r="GT17" i="7"/>
  <c r="GO17" i="7"/>
  <c r="GJ17" i="7"/>
  <c r="FY17" i="7"/>
  <c r="FO17" i="7"/>
  <c r="FJ17" i="7"/>
  <c r="FE17" i="7"/>
  <c r="EZ17" i="7"/>
  <c r="EU17" i="7"/>
  <c r="EO17" i="7"/>
  <c r="EI17" i="7"/>
  <c r="EB17" i="7"/>
  <c r="DZ17" i="7"/>
  <c r="EA17" i="7" s="1"/>
  <c r="EC17" i="7" s="1"/>
  <c r="ED17" i="7" s="1"/>
  <c r="EE17" i="7" s="1"/>
  <c r="DU17" i="7"/>
  <c r="DV17" i="7" s="1"/>
  <c r="DO17" i="7"/>
  <c r="DP17" i="7" s="1"/>
  <c r="DJ17" i="7"/>
  <c r="DI17" i="7"/>
  <c r="DC17" i="7"/>
  <c r="DD17" i="7" s="1"/>
  <c r="CW17" i="7"/>
  <c r="CX17" i="7" s="1"/>
  <c r="CQ17" i="7"/>
  <c r="CR17" i="7" s="1"/>
  <c r="CL17" i="7"/>
  <c r="CK17" i="7"/>
  <c r="CE17" i="7"/>
  <c r="CF17" i="7" s="1"/>
  <c r="BZ17" i="7"/>
  <c r="CA17" i="7" s="1"/>
  <c r="BT17" i="7"/>
  <c r="BU17" i="7" s="1"/>
  <c r="BO17" i="7"/>
  <c r="BN17" i="7"/>
  <c r="BH17" i="7"/>
  <c r="BI17" i="7" s="1"/>
  <c r="BB17" i="7"/>
  <c r="BC17" i="7" s="1"/>
  <c r="AV17" i="7"/>
  <c r="AW17" i="7" s="1"/>
  <c r="AQ17" i="7"/>
  <c r="AP17" i="7"/>
  <c r="AJ17" i="7"/>
  <c r="AK17" i="7" s="1"/>
  <c r="AD17" i="7"/>
  <c r="AE17" i="7" s="1"/>
  <c r="X17" i="7"/>
  <c r="Y17" i="7" s="1"/>
  <c r="S17" i="7"/>
  <c r="R17" i="7"/>
  <c r="L17" i="7"/>
  <c r="M17" i="7" s="1"/>
  <c r="HD16" i="7"/>
  <c r="HE16" i="7" s="1"/>
  <c r="GY16" i="7"/>
  <c r="GT16" i="7"/>
  <c r="GO16" i="7"/>
  <c r="GJ16" i="7"/>
  <c r="GK16" i="7" s="1"/>
  <c r="FY16" i="7"/>
  <c r="FO16" i="7"/>
  <c r="FJ16" i="7"/>
  <c r="FE16" i="7"/>
  <c r="FF16" i="7" s="1"/>
  <c r="EZ16" i="7"/>
  <c r="EU16" i="7"/>
  <c r="EO16" i="7"/>
  <c r="EI16" i="7"/>
  <c r="EJ16" i="7" s="1"/>
  <c r="EB16" i="7"/>
  <c r="DZ16" i="7"/>
  <c r="EA16" i="7" s="1"/>
  <c r="DU16" i="7"/>
  <c r="DV16" i="7" s="1"/>
  <c r="DO16" i="7"/>
  <c r="DP16" i="7" s="1"/>
  <c r="DJ16" i="7"/>
  <c r="DI16" i="7"/>
  <c r="DC16" i="7"/>
  <c r="DD16" i="7" s="1"/>
  <c r="CW16" i="7"/>
  <c r="CX16" i="7" s="1"/>
  <c r="CQ16" i="7"/>
  <c r="CR16" i="7" s="1"/>
  <c r="CL16" i="7"/>
  <c r="CK16" i="7"/>
  <c r="CE16" i="7"/>
  <c r="CF16" i="7" s="1"/>
  <c r="BZ16" i="7"/>
  <c r="CA16" i="7" s="1"/>
  <c r="BT16" i="7"/>
  <c r="BU16" i="7" s="1"/>
  <c r="BO16" i="7"/>
  <c r="BN16" i="7"/>
  <c r="BH16" i="7"/>
  <c r="BI16" i="7" s="1"/>
  <c r="BB16" i="7"/>
  <c r="BC16" i="7" s="1"/>
  <c r="AV16" i="7"/>
  <c r="AW16" i="7" s="1"/>
  <c r="AQ16" i="7"/>
  <c r="AP16" i="7"/>
  <c r="AJ16" i="7"/>
  <c r="AK16" i="7" s="1"/>
  <c r="AD16" i="7"/>
  <c r="AE16" i="7" s="1"/>
  <c r="X16" i="7"/>
  <c r="Y16" i="7" s="1"/>
  <c r="S16" i="7"/>
  <c r="R16" i="7"/>
  <c r="L16" i="7"/>
  <c r="M16" i="7" s="1"/>
  <c r="HD15" i="7"/>
  <c r="GY15" i="7"/>
  <c r="GT15" i="7"/>
  <c r="GO15" i="7"/>
  <c r="GJ15" i="7"/>
  <c r="FY15" i="7"/>
  <c r="FO15" i="7"/>
  <c r="FJ15" i="7"/>
  <c r="FE15" i="7"/>
  <c r="EZ15" i="7"/>
  <c r="EU15" i="7"/>
  <c r="EO15" i="7"/>
  <c r="EI15" i="7"/>
  <c r="EB15" i="7"/>
  <c r="DZ15" i="7"/>
  <c r="EA15" i="7" s="1"/>
  <c r="DU15" i="7"/>
  <c r="DV15" i="7" s="1"/>
  <c r="DO15" i="7"/>
  <c r="DP15" i="7" s="1"/>
  <c r="DJ15" i="7"/>
  <c r="DI15" i="7"/>
  <c r="DC15" i="7"/>
  <c r="DD15" i="7" s="1"/>
  <c r="CW15" i="7"/>
  <c r="CX15" i="7" s="1"/>
  <c r="CQ15" i="7"/>
  <c r="CR15" i="7" s="1"/>
  <c r="CL15" i="7"/>
  <c r="CK15" i="7"/>
  <c r="CE15" i="7"/>
  <c r="CF15" i="7" s="1"/>
  <c r="BZ15" i="7"/>
  <c r="CA15" i="7" s="1"/>
  <c r="BT15" i="7"/>
  <c r="BU15" i="7" s="1"/>
  <c r="BO15" i="7"/>
  <c r="BN15" i="7"/>
  <c r="BH15" i="7"/>
  <c r="BI15" i="7" s="1"/>
  <c r="BB15" i="7"/>
  <c r="BC15" i="7" s="1"/>
  <c r="AV15" i="7"/>
  <c r="AW15" i="7" s="1"/>
  <c r="AQ15" i="7"/>
  <c r="AP15" i="7"/>
  <c r="AJ15" i="7"/>
  <c r="AK15" i="7" s="1"/>
  <c r="AD15" i="7"/>
  <c r="AE15" i="7" s="1"/>
  <c r="X15" i="7"/>
  <c r="Y15" i="7" s="1"/>
  <c r="S15" i="7"/>
  <c r="R15" i="7"/>
  <c r="L15" i="7"/>
  <c r="M15" i="7" s="1"/>
  <c r="HD14" i="7"/>
  <c r="GY14" i="7"/>
  <c r="GT14" i="7"/>
  <c r="GO14" i="7"/>
  <c r="GJ14" i="7"/>
  <c r="FY14" i="7"/>
  <c r="FO14" i="7"/>
  <c r="FJ14" i="7"/>
  <c r="FE14" i="7"/>
  <c r="EZ14" i="7"/>
  <c r="EU14" i="7"/>
  <c r="EO14" i="7"/>
  <c r="EI14" i="7"/>
  <c r="EB14" i="7"/>
  <c r="DZ14" i="7"/>
  <c r="EA14" i="7" s="1"/>
  <c r="DU14" i="7"/>
  <c r="DV14" i="7" s="1"/>
  <c r="DO14" i="7"/>
  <c r="DP14" i="7" s="1"/>
  <c r="DI14" i="7"/>
  <c r="DJ14" i="7" s="1"/>
  <c r="DC14" i="7"/>
  <c r="DD14" i="7" s="1"/>
  <c r="CW14" i="7"/>
  <c r="CX14" i="7" s="1"/>
  <c r="CQ14" i="7"/>
  <c r="CR14" i="7" s="1"/>
  <c r="CK14" i="7"/>
  <c r="CL14" i="7" s="1"/>
  <c r="CE14" i="7"/>
  <c r="CF14" i="7" s="1"/>
  <c r="BZ14" i="7"/>
  <c r="CA14" i="7" s="1"/>
  <c r="BT14" i="7"/>
  <c r="BU14" i="7" s="1"/>
  <c r="BN14" i="7"/>
  <c r="BO14" i="7" s="1"/>
  <c r="BH14" i="7"/>
  <c r="BI14" i="7" s="1"/>
  <c r="BB14" i="7"/>
  <c r="BC14" i="7" s="1"/>
  <c r="AV14" i="7"/>
  <c r="AW14" i="7" s="1"/>
  <c r="AP14" i="7"/>
  <c r="AQ14" i="7" s="1"/>
  <c r="AJ14" i="7"/>
  <c r="AK14" i="7" s="1"/>
  <c r="AD14" i="7"/>
  <c r="AE14" i="7" s="1"/>
  <c r="X14" i="7"/>
  <c r="Y14" i="7" s="1"/>
  <c r="R14" i="7"/>
  <c r="S14" i="7" s="1"/>
  <c r="L14" i="7"/>
  <c r="M14" i="7" s="1"/>
  <c r="HD13" i="7"/>
  <c r="GY13" i="7"/>
  <c r="GT13" i="7"/>
  <c r="GO13" i="7"/>
  <c r="GJ13" i="7"/>
  <c r="FY13" i="7"/>
  <c r="FO13" i="7"/>
  <c r="FJ13" i="7"/>
  <c r="FE13" i="7"/>
  <c r="EZ13" i="7"/>
  <c r="EU13" i="7"/>
  <c r="EO13" i="7"/>
  <c r="EI13" i="7"/>
  <c r="EB13" i="7"/>
  <c r="DZ13" i="7"/>
  <c r="EA13" i="7" s="1"/>
  <c r="DU13" i="7"/>
  <c r="DV13" i="7" s="1"/>
  <c r="DO13" i="7"/>
  <c r="DP13" i="7" s="1"/>
  <c r="DI13" i="7"/>
  <c r="DJ13" i="7" s="1"/>
  <c r="DC13" i="7"/>
  <c r="DD13" i="7" s="1"/>
  <c r="CW13" i="7"/>
  <c r="CX13" i="7" s="1"/>
  <c r="CQ13" i="7"/>
  <c r="CR13" i="7" s="1"/>
  <c r="CK13" i="7"/>
  <c r="CL13" i="7" s="1"/>
  <c r="CE13" i="7"/>
  <c r="CF13" i="7" s="1"/>
  <c r="BZ13" i="7"/>
  <c r="CA13" i="7" s="1"/>
  <c r="BT13" i="7"/>
  <c r="BU13" i="7" s="1"/>
  <c r="BN13" i="7"/>
  <c r="BO13" i="7" s="1"/>
  <c r="BH13" i="7"/>
  <c r="BI13" i="7" s="1"/>
  <c r="BB13" i="7"/>
  <c r="BC13" i="7" s="1"/>
  <c r="AV13" i="7"/>
  <c r="AW13" i="7" s="1"/>
  <c r="AP13" i="7"/>
  <c r="AQ13" i="7" s="1"/>
  <c r="AJ13" i="7"/>
  <c r="AK13" i="7" s="1"/>
  <c r="AD13" i="7"/>
  <c r="AE13" i="7" s="1"/>
  <c r="X13" i="7"/>
  <c r="Y13" i="7" s="1"/>
  <c r="R13" i="7"/>
  <c r="S13" i="7" s="1"/>
  <c r="L13" i="7"/>
  <c r="M13" i="7" s="1"/>
  <c r="HD12" i="7"/>
  <c r="GY12" i="7"/>
  <c r="GT12" i="7"/>
  <c r="GO12" i="7"/>
  <c r="GJ12" i="7"/>
  <c r="FY12" i="7"/>
  <c r="FO12" i="7"/>
  <c r="FJ12" i="7"/>
  <c r="FE12" i="7"/>
  <c r="EZ12" i="7"/>
  <c r="EU12" i="7"/>
  <c r="EO12" i="7"/>
  <c r="EI12" i="7"/>
  <c r="EB12" i="7"/>
  <c r="DZ12" i="7"/>
  <c r="EA12" i="7" s="1"/>
  <c r="DU12" i="7"/>
  <c r="DV12" i="7" s="1"/>
  <c r="DO12" i="7"/>
  <c r="DP12" i="7" s="1"/>
  <c r="DI12" i="7"/>
  <c r="DJ12" i="7" s="1"/>
  <c r="DC12" i="7"/>
  <c r="DD12" i="7" s="1"/>
  <c r="CW12" i="7"/>
  <c r="CX12" i="7" s="1"/>
  <c r="CQ12" i="7"/>
  <c r="CR12" i="7" s="1"/>
  <c r="CK12" i="7"/>
  <c r="CL12" i="7" s="1"/>
  <c r="CE12" i="7"/>
  <c r="CF12" i="7" s="1"/>
  <c r="BZ12" i="7"/>
  <c r="CA12" i="7" s="1"/>
  <c r="BT12" i="7"/>
  <c r="BU12" i="7" s="1"/>
  <c r="BN12" i="7"/>
  <c r="BO12" i="7" s="1"/>
  <c r="BH12" i="7"/>
  <c r="BI12" i="7" s="1"/>
  <c r="BB12" i="7"/>
  <c r="BC12" i="7" s="1"/>
  <c r="AV12" i="7"/>
  <c r="AW12" i="7" s="1"/>
  <c r="AP12" i="7"/>
  <c r="AQ12" i="7" s="1"/>
  <c r="AJ12" i="7"/>
  <c r="AK12" i="7" s="1"/>
  <c r="AD12" i="7"/>
  <c r="AE12" i="7" s="1"/>
  <c r="X12" i="7"/>
  <c r="Y12" i="7" s="1"/>
  <c r="R12" i="7"/>
  <c r="S12" i="7" s="1"/>
  <c r="L12" i="7"/>
  <c r="M12" i="7" s="1"/>
  <c r="HD11" i="7"/>
  <c r="GY11" i="7"/>
  <c r="GT11" i="7"/>
  <c r="GO11" i="7"/>
  <c r="GJ11" i="7"/>
  <c r="FY11" i="7"/>
  <c r="FO11" i="7"/>
  <c r="FJ11" i="7"/>
  <c r="FE11" i="7"/>
  <c r="EZ11" i="7"/>
  <c r="EU11" i="7"/>
  <c r="EO11" i="7"/>
  <c r="EI11" i="7"/>
  <c r="EB11" i="7"/>
  <c r="DZ11" i="7"/>
  <c r="EA11" i="7" s="1"/>
  <c r="EC11" i="7" s="1"/>
  <c r="ED11" i="7" s="1"/>
  <c r="EE11" i="7" s="1"/>
  <c r="DU11" i="7"/>
  <c r="DV11" i="7" s="1"/>
  <c r="DO11" i="7"/>
  <c r="DP11" i="7" s="1"/>
  <c r="DI11" i="7"/>
  <c r="DJ11" i="7" s="1"/>
  <c r="DC11" i="7"/>
  <c r="DD11" i="7" s="1"/>
  <c r="CW11" i="7"/>
  <c r="CX11" i="7" s="1"/>
  <c r="CQ11" i="7"/>
  <c r="CR11" i="7" s="1"/>
  <c r="CK11" i="7"/>
  <c r="CL11" i="7" s="1"/>
  <c r="CE11" i="7"/>
  <c r="CF11" i="7" s="1"/>
  <c r="BZ11" i="7"/>
  <c r="CA11" i="7" s="1"/>
  <c r="BT11" i="7"/>
  <c r="BU11" i="7" s="1"/>
  <c r="BN11" i="7"/>
  <c r="BO11" i="7" s="1"/>
  <c r="BH11" i="7"/>
  <c r="BI11" i="7" s="1"/>
  <c r="BB11" i="7"/>
  <c r="BC11" i="7" s="1"/>
  <c r="AV11" i="7"/>
  <c r="AW11" i="7" s="1"/>
  <c r="AP11" i="7"/>
  <c r="AQ11" i="7" s="1"/>
  <c r="AJ11" i="7"/>
  <c r="AK11" i="7" s="1"/>
  <c r="AD11" i="7"/>
  <c r="AE11" i="7" s="1"/>
  <c r="X11" i="7"/>
  <c r="Y11" i="7" s="1"/>
  <c r="R11" i="7"/>
  <c r="S11" i="7" s="1"/>
  <c r="L11" i="7"/>
  <c r="M11" i="7" s="1"/>
  <c r="HD10" i="7"/>
  <c r="GY10" i="7"/>
  <c r="GT10" i="7"/>
  <c r="GO10" i="7"/>
  <c r="GP10" i="7" s="1"/>
  <c r="GJ10" i="7"/>
  <c r="FY10" i="7"/>
  <c r="FO10" i="7"/>
  <c r="FJ10" i="7"/>
  <c r="FK10" i="7" s="1"/>
  <c r="FE10" i="7"/>
  <c r="EZ10" i="7"/>
  <c r="EU10" i="7"/>
  <c r="EO10" i="7"/>
  <c r="EP10" i="7" s="1"/>
  <c r="EI10" i="7"/>
  <c r="EB10" i="7"/>
  <c r="DZ10" i="7"/>
  <c r="EA10" i="7" s="1"/>
  <c r="DU10" i="7"/>
  <c r="DV10" i="7" s="1"/>
  <c r="DO10" i="7"/>
  <c r="DP10" i="7" s="1"/>
  <c r="DI10" i="7"/>
  <c r="DJ10" i="7" s="1"/>
  <c r="DC10" i="7"/>
  <c r="DD10" i="7" s="1"/>
  <c r="CW10" i="7"/>
  <c r="CX10" i="7" s="1"/>
  <c r="CQ10" i="7"/>
  <c r="CR10" i="7" s="1"/>
  <c r="CK10" i="7"/>
  <c r="CL10" i="7" s="1"/>
  <c r="CE10" i="7"/>
  <c r="CF10" i="7" s="1"/>
  <c r="BZ10" i="7"/>
  <c r="CA10" i="7" s="1"/>
  <c r="BT10" i="7"/>
  <c r="BU10" i="7" s="1"/>
  <c r="BN10" i="7"/>
  <c r="BO10" i="7" s="1"/>
  <c r="BH10" i="7"/>
  <c r="BI10" i="7" s="1"/>
  <c r="BB10" i="7"/>
  <c r="BC10" i="7" s="1"/>
  <c r="AV10" i="7"/>
  <c r="AW10" i="7" s="1"/>
  <c r="AP10" i="7"/>
  <c r="AQ10" i="7" s="1"/>
  <c r="AJ10" i="7"/>
  <c r="AK10" i="7" s="1"/>
  <c r="AD10" i="7"/>
  <c r="AE10" i="7" s="1"/>
  <c r="X10" i="7"/>
  <c r="Y10" i="7" s="1"/>
  <c r="R10" i="7"/>
  <c r="S10" i="7" s="1"/>
  <c r="L10" i="7"/>
  <c r="M10" i="7" s="1"/>
  <c r="HD9" i="7"/>
  <c r="GY9" i="7"/>
  <c r="GT9" i="7"/>
  <c r="GO9" i="7"/>
  <c r="GJ9" i="7"/>
  <c r="FY9" i="7"/>
  <c r="FO9" i="7"/>
  <c r="FJ9" i="7"/>
  <c r="FE9" i="7"/>
  <c r="EZ9" i="7"/>
  <c r="EU9" i="7"/>
  <c r="EO9" i="7"/>
  <c r="EI9" i="7"/>
  <c r="EB9" i="7"/>
  <c r="DZ9" i="7"/>
  <c r="EA9" i="7" s="1"/>
  <c r="DU9" i="7"/>
  <c r="DV9" i="7" s="1"/>
  <c r="DO9" i="7"/>
  <c r="DP9" i="7" s="1"/>
  <c r="DI9" i="7"/>
  <c r="DJ9" i="7" s="1"/>
  <c r="DC9" i="7"/>
  <c r="DD9" i="7" s="1"/>
  <c r="CW9" i="7"/>
  <c r="CX9" i="7" s="1"/>
  <c r="CQ9" i="7"/>
  <c r="CR9" i="7" s="1"/>
  <c r="CK9" i="7"/>
  <c r="CL9" i="7" s="1"/>
  <c r="CE9" i="7"/>
  <c r="CF9" i="7" s="1"/>
  <c r="BZ9" i="7"/>
  <c r="CA9" i="7" s="1"/>
  <c r="BT9" i="7"/>
  <c r="BU9" i="7" s="1"/>
  <c r="BN9" i="7"/>
  <c r="BO9" i="7" s="1"/>
  <c r="BH9" i="7"/>
  <c r="BI9" i="7" s="1"/>
  <c r="BB9" i="7"/>
  <c r="BC9" i="7" s="1"/>
  <c r="AV9" i="7"/>
  <c r="AW9" i="7" s="1"/>
  <c r="AP9" i="7"/>
  <c r="AQ9" i="7" s="1"/>
  <c r="AJ9" i="7"/>
  <c r="AK9" i="7" s="1"/>
  <c r="AD9" i="7"/>
  <c r="AE9" i="7" s="1"/>
  <c r="X9" i="7"/>
  <c r="Y9" i="7" s="1"/>
  <c r="R9" i="7"/>
  <c r="S9" i="7" s="1"/>
  <c r="L9" i="7"/>
  <c r="M9" i="7" s="1"/>
  <c r="HD8" i="7"/>
  <c r="GY8" i="7"/>
  <c r="GT8" i="7"/>
  <c r="GO8" i="7"/>
  <c r="GJ8" i="7"/>
  <c r="FY8" i="7"/>
  <c r="FO8" i="7"/>
  <c r="FJ8" i="7"/>
  <c r="FE8" i="7"/>
  <c r="EZ8" i="7"/>
  <c r="EU8" i="7"/>
  <c r="EO8" i="7"/>
  <c r="EI8" i="7"/>
  <c r="EB8" i="7"/>
  <c r="DZ8" i="7"/>
  <c r="EA8" i="7" s="1"/>
  <c r="EC8" i="7" s="1"/>
  <c r="ED8" i="7" s="1"/>
  <c r="EE8" i="7" s="1"/>
  <c r="DU8" i="7"/>
  <c r="DV8" i="7" s="1"/>
  <c r="DO8" i="7"/>
  <c r="DP8" i="7" s="1"/>
  <c r="DI8" i="7"/>
  <c r="DJ8" i="7" s="1"/>
  <c r="DC8" i="7"/>
  <c r="DD8" i="7" s="1"/>
  <c r="CW8" i="7"/>
  <c r="CX8" i="7" s="1"/>
  <c r="CQ8" i="7"/>
  <c r="CR8" i="7" s="1"/>
  <c r="CK8" i="7"/>
  <c r="CL8" i="7" s="1"/>
  <c r="CE8" i="7"/>
  <c r="CF8" i="7" s="1"/>
  <c r="BZ8" i="7"/>
  <c r="CA8" i="7" s="1"/>
  <c r="BT8" i="7"/>
  <c r="BU8" i="7" s="1"/>
  <c r="BN8" i="7"/>
  <c r="BO8" i="7" s="1"/>
  <c r="BH8" i="7"/>
  <c r="BI8" i="7" s="1"/>
  <c r="BB8" i="7"/>
  <c r="BC8" i="7" s="1"/>
  <c r="AV8" i="7"/>
  <c r="AW8" i="7" s="1"/>
  <c r="AP8" i="7"/>
  <c r="AQ8" i="7" s="1"/>
  <c r="AJ8" i="7"/>
  <c r="AK8" i="7" s="1"/>
  <c r="AD8" i="7"/>
  <c r="AE8" i="7" s="1"/>
  <c r="X8" i="7"/>
  <c r="Y8" i="7" s="1"/>
  <c r="R8" i="7"/>
  <c r="S8" i="7" s="1"/>
  <c r="L8" i="7"/>
  <c r="M8" i="7" s="1"/>
  <c r="HD7" i="7"/>
  <c r="GY7" i="7"/>
  <c r="GT7" i="7"/>
  <c r="GU7" i="7" s="1"/>
  <c r="GO7" i="7"/>
  <c r="GP7" i="7" s="1"/>
  <c r="GJ7" i="7"/>
  <c r="FY7" i="7"/>
  <c r="FO7" i="7"/>
  <c r="FP7" i="7" s="1"/>
  <c r="FJ7" i="7"/>
  <c r="FK7" i="7" s="1"/>
  <c r="FE7" i="7"/>
  <c r="EZ7" i="7"/>
  <c r="EU7" i="7"/>
  <c r="EV7" i="7" s="1"/>
  <c r="EO7" i="7"/>
  <c r="EP7" i="7" s="1"/>
  <c r="EI7" i="7"/>
  <c r="DZ7" i="7"/>
  <c r="EA7" i="7" s="1"/>
  <c r="DU7" i="7"/>
  <c r="DV7" i="7" s="1"/>
  <c r="DV69" i="7" s="1"/>
  <c r="DO7" i="7"/>
  <c r="DP7" i="7" s="1"/>
  <c r="DI7" i="7"/>
  <c r="DJ7" i="7" s="1"/>
  <c r="DC7" i="7"/>
  <c r="DD7" i="7" s="1"/>
  <c r="CW7" i="7"/>
  <c r="CX7" i="7" s="1"/>
  <c r="CX33" i="7" s="1"/>
  <c r="CQ7" i="7"/>
  <c r="CR7" i="7" s="1"/>
  <c r="CK7" i="7"/>
  <c r="CL7" i="7" s="1"/>
  <c r="CE7" i="7"/>
  <c r="CF7" i="7" s="1"/>
  <c r="BZ7" i="7"/>
  <c r="CA7" i="7" s="1"/>
  <c r="CA69" i="7" s="1"/>
  <c r="BT7" i="7"/>
  <c r="BU7" i="7" s="1"/>
  <c r="BN7" i="7"/>
  <c r="BO7" i="7" s="1"/>
  <c r="BH7" i="7"/>
  <c r="BI7" i="7" s="1"/>
  <c r="BB7" i="7"/>
  <c r="BC7" i="7" s="1"/>
  <c r="BC33" i="7" s="1"/>
  <c r="AV7" i="7"/>
  <c r="AW7" i="7" s="1"/>
  <c r="AP7" i="7"/>
  <c r="AQ7" i="7" s="1"/>
  <c r="AJ7" i="7"/>
  <c r="AK7" i="7" s="1"/>
  <c r="AD7" i="7"/>
  <c r="AE7" i="7" s="1"/>
  <c r="AE69" i="7" s="1"/>
  <c r="X7" i="7"/>
  <c r="Y7" i="7" s="1"/>
  <c r="R7" i="7"/>
  <c r="S7" i="7" s="1"/>
  <c r="L7" i="7"/>
  <c r="M7" i="7" s="1"/>
  <c r="HE4" i="7"/>
  <c r="GZ4" i="7"/>
  <c r="GU4" i="7"/>
  <c r="GP4" i="7"/>
  <c r="GK4" i="7"/>
  <c r="FZ4" i="7"/>
  <c r="FP4" i="7"/>
  <c r="FK4" i="7"/>
  <c r="FF4" i="7"/>
  <c r="FA4" i="7"/>
  <c r="EV4" i="7"/>
  <c r="EP4" i="7"/>
  <c r="EJ4" i="7"/>
  <c r="DV4" i="7"/>
  <c r="DP4" i="7"/>
  <c r="DJ4" i="7"/>
  <c r="DD4" i="7"/>
  <c r="CL4" i="7"/>
  <c r="CF4" i="7"/>
  <c r="CA4" i="7"/>
  <c r="BU4" i="7"/>
  <c r="BO4" i="7"/>
  <c r="HF248" i="7" l="1"/>
  <c r="GN204" i="7"/>
  <c r="HE9" i="7"/>
  <c r="FF13" i="7"/>
  <c r="HE13" i="7"/>
  <c r="GK24" i="7"/>
  <c r="EJ24" i="7"/>
  <c r="HE24" i="7"/>
  <c r="FF24" i="7"/>
  <c r="M33" i="7"/>
  <c r="AK69" i="7"/>
  <c r="BI33" i="7"/>
  <c r="CF69" i="7"/>
  <c r="DD33" i="7"/>
  <c r="FA7" i="7"/>
  <c r="FZ7" i="7"/>
  <c r="GZ7" i="7"/>
  <c r="EP9" i="7"/>
  <c r="EC10" i="7"/>
  <c r="ED10" i="7" s="1"/>
  <c r="EE10" i="7" s="1"/>
  <c r="FK9" i="7" s="1"/>
  <c r="EV10" i="7"/>
  <c r="FP10" i="7"/>
  <c r="GU10" i="7"/>
  <c r="FF12" i="7"/>
  <c r="GK12" i="7"/>
  <c r="FK13" i="7"/>
  <c r="GP13" i="7"/>
  <c r="EC14" i="7"/>
  <c r="ED14" i="7" s="1"/>
  <c r="EE14" i="7" s="1"/>
  <c r="EP13" i="7" s="1"/>
  <c r="EC15" i="7"/>
  <c r="ED15" i="7" s="1"/>
  <c r="EE15" i="7" s="1"/>
  <c r="GU14" i="7" s="1"/>
  <c r="GU16" i="7"/>
  <c r="EV16" i="7"/>
  <c r="FP16" i="7"/>
  <c r="GZ32" i="7"/>
  <c r="GP32" i="7"/>
  <c r="FZ32" i="7"/>
  <c r="FK32" i="7"/>
  <c r="FA32" i="7"/>
  <c r="EP32" i="7"/>
  <c r="BO41" i="7"/>
  <c r="CL55" i="7"/>
  <c r="DJ41" i="7"/>
  <c r="EJ7" i="7"/>
  <c r="FF7" i="7"/>
  <c r="GK7" i="7"/>
  <c r="HE7" i="7"/>
  <c r="EC9" i="7"/>
  <c r="ED9" i="7" s="1"/>
  <c r="EE9" i="7" s="1"/>
  <c r="FF8" i="7" s="1"/>
  <c r="GU9" i="7"/>
  <c r="FA10" i="7"/>
  <c r="FZ10" i="7"/>
  <c r="GZ10" i="7"/>
  <c r="EP12" i="7"/>
  <c r="FK12" i="7"/>
  <c r="GP12" i="7"/>
  <c r="EC13" i="7"/>
  <c r="ED13" i="7" s="1"/>
  <c r="EE13" i="7" s="1"/>
  <c r="HE12" i="7" s="1"/>
  <c r="EV13" i="7"/>
  <c r="FP13" i="7"/>
  <c r="GU13" i="7"/>
  <c r="EP19" i="7"/>
  <c r="FK20" i="7"/>
  <c r="GP22" i="7"/>
  <c r="EJ25" i="7"/>
  <c r="FF25" i="7"/>
  <c r="GK25" i="7"/>
  <c r="HE25" i="7"/>
  <c r="EJ9" i="7"/>
  <c r="FA12" i="7"/>
  <c r="GZ12" i="7"/>
  <c r="EJ13" i="7"/>
  <c r="GK13" i="7"/>
  <c r="FK14" i="7"/>
  <c r="GU25" i="7"/>
  <c r="EV25" i="7"/>
  <c r="FP25" i="7"/>
  <c r="FP26" i="7"/>
  <c r="S41" i="7"/>
  <c r="AQ55" i="7"/>
  <c r="Y55" i="7"/>
  <c r="AW41" i="7"/>
  <c r="BU55" i="7"/>
  <c r="CR41" i="7"/>
  <c r="DP55" i="7"/>
  <c r="FP8" i="7"/>
  <c r="FZ9" i="7"/>
  <c r="GZ9" i="7"/>
  <c r="EJ10" i="7"/>
  <c r="FF10" i="7"/>
  <c r="GK10" i="7"/>
  <c r="HE10" i="7"/>
  <c r="EC12" i="7"/>
  <c r="ED12" i="7" s="1"/>
  <c r="EE12" i="7" s="1"/>
  <c r="FP11" i="7" s="1"/>
  <c r="EV12" i="7"/>
  <c r="FP12" i="7"/>
  <c r="GU12" i="7"/>
  <c r="FA13" i="7"/>
  <c r="FZ13" i="7"/>
  <c r="GZ13" i="7"/>
  <c r="FF14" i="7"/>
  <c r="EJ17" i="7"/>
  <c r="FF17" i="7"/>
  <c r="GU18" i="7"/>
  <c r="EV18" i="7"/>
  <c r="FP18" i="7"/>
  <c r="EC20" i="7"/>
  <c r="ED20" i="7" s="1"/>
  <c r="EE20" i="7" s="1"/>
  <c r="EC21" i="7"/>
  <c r="ED21" i="7" s="1"/>
  <c r="EE21" i="7" s="1"/>
  <c r="EC22" i="7"/>
  <c r="ED22" i="7" s="1"/>
  <c r="EE22" i="7" s="1"/>
  <c r="EC23" i="7"/>
  <c r="ED23" i="7" s="1"/>
  <c r="EE23" i="7" s="1"/>
  <c r="FK22" i="7" s="1"/>
  <c r="FA16" i="7"/>
  <c r="GZ16" i="7"/>
  <c r="FA18" i="7"/>
  <c r="GZ18" i="7"/>
  <c r="FF19" i="7"/>
  <c r="HE19" i="7"/>
  <c r="EJ20" i="7"/>
  <c r="GK20" i="7"/>
  <c r="EJ22" i="7"/>
  <c r="GK22" i="7"/>
  <c r="FZ23" i="7"/>
  <c r="EP24" i="7"/>
  <c r="GP24" i="7"/>
  <c r="FA25" i="7"/>
  <c r="GZ25" i="7"/>
  <c r="EC27" i="7"/>
  <c r="ED27" i="7" s="1"/>
  <c r="EE27" i="7" s="1"/>
  <c r="FZ27" i="7"/>
  <c r="EV34" i="7"/>
  <c r="FZ34" i="7"/>
  <c r="GU34" i="7"/>
  <c r="GP35" i="7"/>
  <c r="EP38" i="7"/>
  <c r="GK39" i="7"/>
  <c r="EJ42" i="7"/>
  <c r="FK45" i="7"/>
  <c r="FZ45" i="7"/>
  <c r="GZ45" i="7"/>
  <c r="FA45" i="7"/>
  <c r="HE47" i="7"/>
  <c r="EP16" i="7"/>
  <c r="FK17" i="7"/>
  <c r="EP18" i="7"/>
  <c r="GP18" i="7"/>
  <c r="EV19" i="7"/>
  <c r="GU19" i="7"/>
  <c r="FP22" i="7"/>
  <c r="FZ24" i="7"/>
  <c r="EP25" i="7"/>
  <c r="GP25" i="7"/>
  <c r="FA26" i="7"/>
  <c r="GZ28" i="7"/>
  <c r="GP28" i="7"/>
  <c r="FZ28" i="7"/>
  <c r="FK28" i="7"/>
  <c r="FA28" i="7"/>
  <c r="EP28" i="7"/>
  <c r="EP31" i="7"/>
  <c r="EV32" i="7"/>
  <c r="FP32" i="7"/>
  <c r="GU32" i="7"/>
  <c r="FZ35" i="7"/>
  <c r="EC36" i="7"/>
  <c r="ED36" i="7" s="1"/>
  <c r="EE36" i="7" s="1"/>
  <c r="EP35" i="7" s="1"/>
  <c r="EC37" i="7"/>
  <c r="ED37" i="7" s="1"/>
  <c r="EE37" i="7" s="1"/>
  <c r="EV36" i="7"/>
  <c r="FP36" i="7"/>
  <c r="GU36" i="7"/>
  <c r="GZ37" i="7"/>
  <c r="GP37" i="7"/>
  <c r="FZ37" i="7"/>
  <c r="FK37" i="7"/>
  <c r="FA37" i="7"/>
  <c r="EP37" i="7"/>
  <c r="GP38" i="7"/>
  <c r="GZ39" i="7"/>
  <c r="GP39" i="7"/>
  <c r="FZ39" i="7"/>
  <c r="FK39" i="7"/>
  <c r="FA39" i="7"/>
  <c r="EP39" i="7"/>
  <c r="FP39" i="7"/>
  <c r="GU40" i="7"/>
  <c r="FK47" i="7"/>
  <c r="FZ47" i="7"/>
  <c r="GZ47" i="7"/>
  <c r="FA47" i="7"/>
  <c r="GZ49" i="7"/>
  <c r="GP49" i="7"/>
  <c r="FZ49" i="7"/>
  <c r="FK49" i="7"/>
  <c r="FA49" i="7"/>
  <c r="EJ52" i="7"/>
  <c r="HE52" i="7"/>
  <c r="HF70" i="7"/>
  <c r="GT70" i="7"/>
  <c r="FU70" i="7"/>
  <c r="FH70" i="7"/>
  <c r="EV70" i="7"/>
  <c r="EJ70" i="7"/>
  <c r="FH74" i="7"/>
  <c r="HF74" i="7"/>
  <c r="EV74" i="7"/>
  <c r="EJ74" i="7"/>
  <c r="FU74" i="7"/>
  <c r="GT76" i="7"/>
  <c r="EJ76" i="7"/>
  <c r="FU76" i="7"/>
  <c r="HF81" i="7"/>
  <c r="EV81" i="7"/>
  <c r="GT81" i="7"/>
  <c r="EJ81" i="7"/>
  <c r="FH82" i="7"/>
  <c r="HF82" i="7"/>
  <c r="EV82" i="7"/>
  <c r="FU82" i="7"/>
  <c r="GT84" i="7"/>
  <c r="EJ84" i="7"/>
  <c r="FU84" i="7"/>
  <c r="HF89" i="7"/>
  <c r="EV89" i="7"/>
  <c r="GT89" i="7"/>
  <c r="EJ89" i="7"/>
  <c r="EC16" i="7"/>
  <c r="ED16" i="7" s="1"/>
  <c r="EE16" i="7" s="1"/>
  <c r="GP16" i="7"/>
  <c r="EC18" i="7"/>
  <c r="ED18" i="7" s="1"/>
  <c r="EE18" i="7" s="1"/>
  <c r="GZ15" i="7"/>
  <c r="FZ16" i="7"/>
  <c r="FA17" i="7"/>
  <c r="GZ17" i="7"/>
  <c r="FZ18" i="7"/>
  <c r="EJ19" i="7"/>
  <c r="GK19" i="7"/>
  <c r="FF20" i="7"/>
  <c r="HE20" i="7"/>
  <c r="FF22" i="7"/>
  <c r="HE22" i="7"/>
  <c r="FA23" i="7"/>
  <c r="GZ23" i="7"/>
  <c r="FK24" i="7"/>
  <c r="FZ25" i="7"/>
  <c r="FA27" i="7"/>
  <c r="GZ27" i="7"/>
  <c r="ED32" i="7"/>
  <c r="EE32" i="7" s="1"/>
  <c r="GP31" i="7" s="1"/>
  <c r="EC34" i="7"/>
  <c r="ED34" i="7" s="1"/>
  <c r="EE34" i="7" s="1"/>
  <c r="FA34" i="7"/>
  <c r="FP34" i="7"/>
  <c r="GZ34" i="7"/>
  <c r="FK35" i="7"/>
  <c r="EV37" i="7"/>
  <c r="GU37" i="7"/>
  <c r="EC39" i="7"/>
  <c r="ED39" i="7" s="1"/>
  <c r="EE39" i="7" s="1"/>
  <c r="GU39" i="7"/>
  <c r="FK41" i="7"/>
  <c r="FZ41" i="7"/>
  <c r="GZ41" i="7"/>
  <c r="FA41" i="7"/>
  <c r="FF45" i="7"/>
  <c r="EJ46" i="7"/>
  <c r="FK16" i="7"/>
  <c r="EP17" i="7"/>
  <c r="FK18" i="7"/>
  <c r="FP19" i="7"/>
  <c r="EV20" i="7"/>
  <c r="EV22" i="7"/>
  <c r="GU22" i="7"/>
  <c r="EP23" i="7"/>
  <c r="GP23" i="7"/>
  <c r="FA24" i="7"/>
  <c r="GZ24" i="7"/>
  <c r="FK25" i="7"/>
  <c r="EP27" i="7"/>
  <c r="GP27" i="7"/>
  <c r="EJ28" i="7"/>
  <c r="GK28" i="7"/>
  <c r="FA31" i="7"/>
  <c r="FZ31" i="7"/>
  <c r="GZ31" i="7"/>
  <c r="EJ32" i="7"/>
  <c r="FF32" i="7"/>
  <c r="GK32" i="7"/>
  <c r="HE32" i="7"/>
  <c r="EP34" i="7"/>
  <c r="FF34" i="7"/>
  <c r="HE34" i="7"/>
  <c r="FA35" i="7"/>
  <c r="GZ35" i="7"/>
  <c r="EJ36" i="7"/>
  <c r="FF36" i="7"/>
  <c r="GK36" i="7"/>
  <c r="HE36" i="7"/>
  <c r="EJ37" i="7"/>
  <c r="GK37" i="7"/>
  <c r="EJ39" i="7"/>
  <c r="GK40" i="7"/>
  <c r="FK43" i="7"/>
  <c r="FZ43" i="7"/>
  <c r="GZ43" i="7"/>
  <c r="FA43" i="7"/>
  <c r="EP45" i="7"/>
  <c r="HE45" i="7"/>
  <c r="GK46" i="7"/>
  <c r="FF47" i="7"/>
  <c r="ED41" i="7"/>
  <c r="EE41" i="7" s="1"/>
  <c r="FP41" i="7"/>
  <c r="EV42" i="7"/>
  <c r="GU42" i="7"/>
  <c r="EC43" i="7"/>
  <c r="ED43" i="7" s="1"/>
  <c r="EE43" i="7" s="1"/>
  <c r="FP43" i="7"/>
  <c r="EV44" i="7"/>
  <c r="EC45" i="7"/>
  <c r="ED45" i="7" s="1"/>
  <c r="EE45" i="7" s="1"/>
  <c r="FP45" i="7"/>
  <c r="EV46" i="7"/>
  <c r="EC47" i="7"/>
  <c r="ED47" i="7" s="1"/>
  <c r="EE47" i="7" s="1"/>
  <c r="FP47" i="7"/>
  <c r="EV48" i="7"/>
  <c r="EC49" i="7"/>
  <c r="ED49" i="7" s="1"/>
  <c r="EE49" i="7" s="1"/>
  <c r="FF49" i="7"/>
  <c r="GK49" i="7"/>
  <c r="HE49" i="7"/>
  <c r="GZ50" i="7"/>
  <c r="GP50" i="7"/>
  <c r="FZ50" i="7"/>
  <c r="FK50" i="7"/>
  <c r="FA50" i="7"/>
  <c r="EP50" i="7"/>
  <c r="EJ53" i="7"/>
  <c r="HE53" i="7"/>
  <c r="HF69" i="7"/>
  <c r="GT69" i="7"/>
  <c r="FU69" i="7"/>
  <c r="FH69" i="7"/>
  <c r="EV69" i="7"/>
  <c r="EJ69" i="7"/>
  <c r="EP70" i="7"/>
  <c r="FN70" i="7"/>
  <c r="GZ70" i="7"/>
  <c r="HF73" i="7"/>
  <c r="GT73" i="7"/>
  <c r="FU73" i="7"/>
  <c r="FH73" i="7"/>
  <c r="EV73" i="7"/>
  <c r="EJ73" i="7"/>
  <c r="EP74" i="7"/>
  <c r="EV76" i="7"/>
  <c r="HF76" i="7"/>
  <c r="FU79" i="7"/>
  <c r="FH79" i="7"/>
  <c r="EV79" i="7"/>
  <c r="HF79" i="7"/>
  <c r="FU81" i="7"/>
  <c r="EJ83" i="7"/>
  <c r="GT83" i="7"/>
  <c r="EV84" i="7"/>
  <c r="HF84" i="7"/>
  <c r="FU87" i="7"/>
  <c r="FH87" i="7"/>
  <c r="EV87" i="7"/>
  <c r="HF87" i="7"/>
  <c r="FU89" i="7"/>
  <c r="EC93" i="7"/>
  <c r="ED93" i="7" s="1"/>
  <c r="EE93" i="7" s="1"/>
  <c r="EV93" i="7" s="1"/>
  <c r="EC94" i="7"/>
  <c r="ED94" i="7" s="1"/>
  <c r="EE94" i="7" s="1"/>
  <c r="FU94" i="7" s="1"/>
  <c r="FH97" i="7"/>
  <c r="HF97" i="7"/>
  <c r="EV97" i="7"/>
  <c r="EV41" i="7"/>
  <c r="GU41" i="7"/>
  <c r="FP42" i="7"/>
  <c r="EV43" i="7"/>
  <c r="GU43" i="7"/>
  <c r="FP44" i="7"/>
  <c r="EV45" i="7"/>
  <c r="GU45" i="7"/>
  <c r="FP46" i="7"/>
  <c r="EV47" i="7"/>
  <c r="GU47" i="7"/>
  <c r="FP48" i="7"/>
  <c r="EV49" i="7"/>
  <c r="FP49" i="7"/>
  <c r="GU49" i="7"/>
  <c r="ED53" i="7"/>
  <c r="EE53" i="7" s="1"/>
  <c r="GK52" i="7" s="1"/>
  <c r="ED54" i="7"/>
  <c r="EE54" i="7" s="1"/>
  <c r="EV53" i="7"/>
  <c r="FP53" i="7"/>
  <c r="FB70" i="7"/>
  <c r="GN70" i="7"/>
  <c r="EC71" i="7"/>
  <c r="ED71" i="7" s="1"/>
  <c r="EE71" i="7" s="1"/>
  <c r="GZ71" i="7" s="1"/>
  <c r="EC75" i="7"/>
  <c r="ED75" i="7" s="1"/>
  <c r="EE75" i="7" s="1"/>
  <c r="EJ75" i="7" s="1"/>
  <c r="FH76" i="7"/>
  <c r="FH81" i="7"/>
  <c r="FU83" i="7"/>
  <c r="FH83" i="7"/>
  <c r="EV83" i="7"/>
  <c r="HF83" i="7"/>
  <c r="FH84" i="7"/>
  <c r="FU85" i="7"/>
  <c r="EJ87" i="7"/>
  <c r="GT87" i="7"/>
  <c r="EV88" i="7"/>
  <c r="HF88" i="7"/>
  <c r="FH89" i="7"/>
  <c r="FN92" i="7"/>
  <c r="EJ41" i="7"/>
  <c r="GK41" i="7"/>
  <c r="FF42" i="7"/>
  <c r="HE42" i="7"/>
  <c r="EJ43" i="7"/>
  <c r="GK43" i="7"/>
  <c r="FF44" i="7"/>
  <c r="HE44" i="7"/>
  <c r="EJ45" i="7"/>
  <c r="GK45" i="7"/>
  <c r="FF46" i="7"/>
  <c r="HE46" i="7"/>
  <c r="EJ47" i="7"/>
  <c r="GK47" i="7"/>
  <c r="FF48" i="7"/>
  <c r="HE48" i="7"/>
  <c r="EJ49" i="7"/>
  <c r="EJ50" i="7"/>
  <c r="FF50" i="7"/>
  <c r="GK50" i="7"/>
  <c r="HE50" i="7"/>
  <c r="GZ51" i="7"/>
  <c r="GP51" i="7"/>
  <c r="FZ51" i="7"/>
  <c r="FK51" i="7"/>
  <c r="FA51" i="7"/>
  <c r="EP51" i="7"/>
  <c r="EV52" i="7"/>
  <c r="FP52" i="7"/>
  <c r="GU52" i="7"/>
  <c r="HF67" i="7"/>
  <c r="GT67" i="7"/>
  <c r="FU67" i="7"/>
  <c r="FH67" i="7"/>
  <c r="EV67" i="7"/>
  <c r="EJ67" i="7"/>
  <c r="FB67" i="7"/>
  <c r="GN67" i="7"/>
  <c r="HF68" i="7"/>
  <c r="GT68" i="7"/>
  <c r="FU68" i="7"/>
  <c r="FH68" i="7"/>
  <c r="EV68" i="7"/>
  <c r="EJ68" i="7"/>
  <c r="EP69" i="7"/>
  <c r="FN69" i="7"/>
  <c r="GZ69" i="7"/>
  <c r="EC72" i="7"/>
  <c r="ED72" i="7" s="1"/>
  <c r="EE72" i="7" s="1"/>
  <c r="EP73" i="7"/>
  <c r="FN73" i="7"/>
  <c r="GZ73" i="7"/>
  <c r="GT74" i="7"/>
  <c r="HF77" i="7"/>
  <c r="EV77" i="7"/>
  <c r="GT77" i="7"/>
  <c r="EJ77" i="7"/>
  <c r="FH78" i="7"/>
  <c r="HF78" i="7"/>
  <c r="EV78" i="7"/>
  <c r="FU78" i="7"/>
  <c r="GT80" i="7"/>
  <c r="EJ80" i="7"/>
  <c r="FU80" i="7"/>
  <c r="EJ82" i="7"/>
  <c r="GT82" i="7"/>
  <c r="HF85" i="7"/>
  <c r="EV85" i="7"/>
  <c r="GT85" i="7"/>
  <c r="EJ85" i="7"/>
  <c r="FH86" i="7"/>
  <c r="HF86" i="7"/>
  <c r="EV86" i="7"/>
  <c r="FU86" i="7"/>
  <c r="GT88" i="7"/>
  <c r="EJ88" i="7"/>
  <c r="FU88" i="7"/>
  <c r="GZ92" i="7"/>
  <c r="EP92" i="7"/>
  <c r="GN92" i="7"/>
  <c r="FH94" i="7"/>
  <c r="FN74" i="7"/>
  <c r="EP76" i="7"/>
  <c r="GZ76" i="7"/>
  <c r="FB77" i="7"/>
  <c r="FN78" i="7"/>
  <c r="GN79" i="7"/>
  <c r="EP80" i="7"/>
  <c r="GZ80" i="7"/>
  <c r="FB81" i="7"/>
  <c r="FN82" i="7"/>
  <c r="GN83" i="7"/>
  <c r="EP84" i="7"/>
  <c r="GZ84" i="7"/>
  <c r="FB85" i="7"/>
  <c r="FN86" i="7"/>
  <c r="GN87" i="7"/>
  <c r="EP88" i="7"/>
  <c r="GZ88" i="7"/>
  <c r="FB89" i="7"/>
  <c r="EP90" i="7"/>
  <c r="FB90" i="7"/>
  <c r="FN90" i="7"/>
  <c r="GN90" i="7"/>
  <c r="EV92" i="7"/>
  <c r="HF92" i="7"/>
  <c r="GN93" i="7"/>
  <c r="GZ94" i="7"/>
  <c r="EV95" i="7"/>
  <c r="GT95" i="7"/>
  <c r="FN96" i="7"/>
  <c r="GN97" i="7"/>
  <c r="EV99" i="7"/>
  <c r="GT99" i="7"/>
  <c r="FH101" i="7"/>
  <c r="FU101" i="7"/>
  <c r="HF101" i="7"/>
  <c r="FH105" i="7"/>
  <c r="FU105" i="7"/>
  <c r="HF105" i="7"/>
  <c r="HF109" i="7"/>
  <c r="GT109" i="7"/>
  <c r="FU109" i="7"/>
  <c r="FH109" i="7"/>
  <c r="EV109" i="7"/>
  <c r="EJ109" i="7"/>
  <c r="GZ109" i="7"/>
  <c r="GN109" i="7"/>
  <c r="FN109" i="7"/>
  <c r="FB109" i="7"/>
  <c r="EP109" i="7"/>
  <c r="HF114" i="7"/>
  <c r="GT114" i="7"/>
  <c r="FU114" i="7"/>
  <c r="FH114" i="7"/>
  <c r="EV114" i="7"/>
  <c r="EJ114" i="7"/>
  <c r="GZ114" i="7"/>
  <c r="GN114" i="7"/>
  <c r="FN114" i="7"/>
  <c r="FB114" i="7"/>
  <c r="EP114" i="7"/>
  <c r="GT133" i="7"/>
  <c r="FH133" i="7"/>
  <c r="EJ133" i="7"/>
  <c r="HF140" i="7"/>
  <c r="FN140" i="7"/>
  <c r="FB140" i="7"/>
  <c r="FH140" i="7"/>
  <c r="EC141" i="7"/>
  <c r="ED141" i="7" s="1"/>
  <c r="EE141" i="7" s="1"/>
  <c r="EC142" i="7"/>
  <c r="ED142" i="7" s="1"/>
  <c r="EE142" i="7" s="1"/>
  <c r="EJ142" i="7" s="1"/>
  <c r="EC143" i="7"/>
  <c r="ED143" i="7" s="1"/>
  <c r="EE143" i="7" s="1"/>
  <c r="FN143" i="7" s="1"/>
  <c r="EC144" i="7"/>
  <c r="ED144" i="7" s="1"/>
  <c r="EE144" i="7" s="1"/>
  <c r="GT144" i="7" s="1"/>
  <c r="FN145" i="7"/>
  <c r="HF145" i="7"/>
  <c r="EC146" i="7"/>
  <c r="ED146" i="7" s="1"/>
  <c r="EE146" i="7" s="1"/>
  <c r="HF147" i="7"/>
  <c r="FB147" i="7"/>
  <c r="FB74" i="7"/>
  <c r="FN75" i="7"/>
  <c r="GN76" i="7"/>
  <c r="EP77" i="7"/>
  <c r="GZ77" i="7"/>
  <c r="FB78" i="7"/>
  <c r="FN79" i="7"/>
  <c r="GN80" i="7"/>
  <c r="EP81" i="7"/>
  <c r="GZ81" i="7"/>
  <c r="FB82" i="7"/>
  <c r="FN83" i="7"/>
  <c r="GN84" i="7"/>
  <c r="EP85" i="7"/>
  <c r="GZ85" i="7"/>
  <c r="FB86" i="7"/>
  <c r="FN87" i="7"/>
  <c r="GN88" i="7"/>
  <c r="EP89" i="7"/>
  <c r="GZ89" i="7"/>
  <c r="HF90" i="7"/>
  <c r="EJ92" i="7"/>
  <c r="GT92" i="7"/>
  <c r="EJ94" i="7"/>
  <c r="HF94" i="7"/>
  <c r="FB95" i="7"/>
  <c r="GZ95" i="7"/>
  <c r="FU96" i="7"/>
  <c r="GT97" i="7"/>
  <c r="HF98" i="7"/>
  <c r="FB99" i="7"/>
  <c r="GZ99" i="7"/>
  <c r="FN101" i="7"/>
  <c r="GT101" i="7"/>
  <c r="EC102" i="7"/>
  <c r="ED102" i="7" s="1"/>
  <c r="EE102" i="7" s="1"/>
  <c r="EP102" i="7" s="1"/>
  <c r="FN105" i="7"/>
  <c r="GT105" i="7"/>
  <c r="EC106" i="7"/>
  <c r="ED106" i="7" s="1"/>
  <c r="EE106" i="7" s="1"/>
  <c r="GZ106" i="7" s="1"/>
  <c r="HF112" i="7"/>
  <c r="GT112" i="7"/>
  <c r="FU112" i="7"/>
  <c r="FH112" i="7"/>
  <c r="EV112" i="7"/>
  <c r="EJ112" i="7"/>
  <c r="GZ112" i="7"/>
  <c r="GN112" i="7"/>
  <c r="FN112" i="7"/>
  <c r="FB112" i="7"/>
  <c r="EP112" i="7"/>
  <c r="FN133" i="7"/>
  <c r="EC134" i="7"/>
  <c r="ED134" i="7" s="1"/>
  <c r="EE134" i="7" s="1"/>
  <c r="FH134" i="7"/>
  <c r="GT135" i="7"/>
  <c r="FH135" i="7"/>
  <c r="EJ135" i="7"/>
  <c r="GZ74" i="7"/>
  <c r="FB75" i="7"/>
  <c r="FN76" i="7"/>
  <c r="GN77" i="7"/>
  <c r="EP78" i="7"/>
  <c r="GZ78" i="7"/>
  <c r="FB79" i="7"/>
  <c r="FN80" i="7"/>
  <c r="GN81" i="7"/>
  <c r="EP82" i="7"/>
  <c r="GZ82" i="7"/>
  <c r="FB83" i="7"/>
  <c r="FN84" i="7"/>
  <c r="GN85" i="7"/>
  <c r="EP86" i="7"/>
  <c r="GZ86" i="7"/>
  <c r="FB87" i="7"/>
  <c r="FN88" i="7"/>
  <c r="GN89" i="7"/>
  <c r="EJ90" i="7"/>
  <c r="EV90" i="7"/>
  <c r="FH90" i="7"/>
  <c r="FU90" i="7"/>
  <c r="FU92" i="7"/>
  <c r="EP94" i="7"/>
  <c r="GN94" i="7"/>
  <c r="FH95" i="7"/>
  <c r="HF95" i="7"/>
  <c r="FB96" i="7"/>
  <c r="FN97" i="7"/>
  <c r="GN98" i="7"/>
  <c r="FH99" i="7"/>
  <c r="HF99" i="7"/>
  <c r="EV101" i="7"/>
  <c r="FN102" i="7"/>
  <c r="EC103" i="7"/>
  <c r="ED103" i="7" s="1"/>
  <c r="EE103" i="7" s="1"/>
  <c r="FB104" i="7"/>
  <c r="EV105" i="7"/>
  <c r="GN74" i="7"/>
  <c r="FB76" i="7"/>
  <c r="FN77" i="7"/>
  <c r="GN78" i="7"/>
  <c r="EP79" i="7"/>
  <c r="GZ79" i="7"/>
  <c r="FB80" i="7"/>
  <c r="FN81" i="7"/>
  <c r="GN82" i="7"/>
  <c r="EP83" i="7"/>
  <c r="GZ83" i="7"/>
  <c r="FB84" i="7"/>
  <c r="FN85" i="7"/>
  <c r="GN86" i="7"/>
  <c r="EP87" i="7"/>
  <c r="GZ87" i="7"/>
  <c r="FB88" i="7"/>
  <c r="FN89" i="7"/>
  <c r="GZ90" i="7"/>
  <c r="FH92" i="7"/>
  <c r="EV94" i="7"/>
  <c r="GT94" i="7"/>
  <c r="EP95" i="7"/>
  <c r="ED96" i="7"/>
  <c r="EE96" i="7" s="1"/>
  <c r="FH96" i="7"/>
  <c r="EJ97" i="7"/>
  <c r="FU97" i="7"/>
  <c r="EC98" i="7"/>
  <c r="ED98" i="7" s="1"/>
  <c r="EE98" i="7" s="1"/>
  <c r="FU98" i="7" s="1"/>
  <c r="EV98" i="7"/>
  <c r="GT98" i="7"/>
  <c r="EP99" i="7"/>
  <c r="ED100" i="7"/>
  <c r="EE100" i="7" s="1"/>
  <c r="EJ101" i="7"/>
  <c r="FB101" i="7"/>
  <c r="FN103" i="7"/>
  <c r="FH104" i="7"/>
  <c r="FU104" i="7"/>
  <c r="HF104" i="7"/>
  <c r="EJ105" i="7"/>
  <c r="FB105" i="7"/>
  <c r="GT138" i="7"/>
  <c r="FN147" i="7"/>
  <c r="FN94" i="7"/>
  <c r="GN95" i="7"/>
  <c r="EP96" i="7"/>
  <c r="GZ96" i="7"/>
  <c r="FB97" i="7"/>
  <c r="FN98" i="7"/>
  <c r="GN99" i="7"/>
  <c r="EP100" i="7"/>
  <c r="GZ100" i="7"/>
  <c r="EP101" i="7"/>
  <c r="GZ101" i="7"/>
  <c r="EP103" i="7"/>
  <c r="GZ103" i="7"/>
  <c r="EP104" i="7"/>
  <c r="GZ104" i="7"/>
  <c r="EP105" i="7"/>
  <c r="GZ105" i="7"/>
  <c r="EC108" i="7"/>
  <c r="ED108" i="7" s="1"/>
  <c r="EE108" i="7" s="1"/>
  <c r="EC107" i="7"/>
  <c r="ED107" i="7" s="1"/>
  <c r="EE107" i="7" s="1"/>
  <c r="HF111" i="7"/>
  <c r="GT111" i="7"/>
  <c r="FU111" i="7"/>
  <c r="FH111" i="7"/>
  <c r="EV111" i="7"/>
  <c r="EJ111" i="7"/>
  <c r="GZ111" i="7"/>
  <c r="GN111" i="7"/>
  <c r="FN111" i="7"/>
  <c r="FB111" i="7"/>
  <c r="EP111" i="7"/>
  <c r="FN135" i="7"/>
  <c r="EC136" i="7"/>
  <c r="ED136" i="7" s="1"/>
  <c r="EE136" i="7" s="1"/>
  <c r="GT136" i="7" s="1"/>
  <c r="FH136" i="7"/>
  <c r="GT137" i="7"/>
  <c r="FH137" i="7"/>
  <c r="EJ137" i="7"/>
  <c r="EJ140" i="7"/>
  <c r="GT140" i="7"/>
  <c r="GT142" i="7"/>
  <c r="GT146" i="7"/>
  <c r="FB94" i="7"/>
  <c r="FN95" i="7"/>
  <c r="GN96" i="7"/>
  <c r="EP97" i="7"/>
  <c r="GZ97" i="7"/>
  <c r="FB98" i="7"/>
  <c r="FN99" i="7"/>
  <c r="GN100" i="7"/>
  <c r="GN101" i="7"/>
  <c r="GN103" i="7"/>
  <c r="GN104" i="7"/>
  <c r="GN105" i="7"/>
  <c r="HF110" i="7"/>
  <c r="GT110" i="7"/>
  <c r="FU110" i="7"/>
  <c r="FH110" i="7"/>
  <c r="EV110" i="7"/>
  <c r="EJ110" i="7"/>
  <c r="GZ110" i="7"/>
  <c r="GN110" i="7"/>
  <c r="FN110" i="7"/>
  <c r="FB110" i="7"/>
  <c r="EP110" i="7"/>
  <c r="FB133" i="7"/>
  <c r="HF133" i="7"/>
  <c r="EJ134" i="7"/>
  <c r="GT134" i="7"/>
  <c r="FN137" i="7"/>
  <c r="EC138" i="7"/>
  <c r="ED138" i="7" s="1"/>
  <c r="EE138" i="7" s="1"/>
  <c r="EJ138" i="7" s="1"/>
  <c r="FH138" i="7"/>
  <c r="GT139" i="7"/>
  <c r="FH139" i="7"/>
  <c r="EJ139" i="7"/>
  <c r="HF141" i="7"/>
  <c r="FB145" i="7"/>
  <c r="ED113" i="7"/>
  <c r="EE113" i="7" s="1"/>
  <c r="FH145" i="7"/>
  <c r="EC148" i="7"/>
  <c r="ED148" i="7" s="1"/>
  <c r="EE148" i="7" s="1"/>
  <c r="EC149" i="7"/>
  <c r="ED149" i="7" s="1"/>
  <c r="EE149" i="7" s="1"/>
  <c r="EC150" i="7"/>
  <c r="ED150" i="7" s="1"/>
  <c r="EE150" i="7" s="1"/>
  <c r="FB153" i="7"/>
  <c r="HF153" i="7"/>
  <c r="EJ158" i="7"/>
  <c r="FB163" i="7"/>
  <c r="HF163" i="7"/>
  <c r="FB165" i="7"/>
  <c r="HF177" i="7"/>
  <c r="FN177" i="7"/>
  <c r="ED178" i="7"/>
  <c r="EE178" i="7" s="1"/>
  <c r="ED179" i="7"/>
  <c r="EE179" i="7" s="1"/>
  <c r="HF142" i="7"/>
  <c r="GT143" i="7"/>
  <c r="FB144" i="7"/>
  <c r="EJ145" i="7"/>
  <c r="GT147" i="7"/>
  <c r="HF165" i="7"/>
  <c r="FN165" i="7"/>
  <c r="FH166" i="7"/>
  <c r="GT166" i="7"/>
  <c r="EJ166" i="7"/>
  <c r="EC167" i="7"/>
  <c r="ED167" i="7" s="1"/>
  <c r="EE167" i="7" s="1"/>
  <c r="FH167" i="7" s="1"/>
  <c r="EC168" i="7"/>
  <c r="ED168" i="7" s="1"/>
  <c r="EE168" i="7" s="1"/>
  <c r="FH168" i="7" s="1"/>
  <c r="FB169" i="7"/>
  <c r="FB132" i="7"/>
  <c r="FN132" i="7"/>
  <c r="FN142" i="7"/>
  <c r="FH147" i="7"/>
  <c r="EJ148" i="7"/>
  <c r="GT151" i="7"/>
  <c r="FH151" i="7"/>
  <c r="EJ151" i="7"/>
  <c r="HF151" i="7"/>
  <c r="FN151" i="7"/>
  <c r="FB151" i="7"/>
  <c r="GT158" i="7"/>
  <c r="FH158" i="7"/>
  <c r="HF169" i="7"/>
  <c r="FN169" i="7"/>
  <c r="FH170" i="7"/>
  <c r="GT170" i="7"/>
  <c r="EJ170" i="7"/>
  <c r="EC171" i="7"/>
  <c r="ED171" i="7" s="1"/>
  <c r="EE171" i="7" s="1"/>
  <c r="HF171" i="7" s="1"/>
  <c r="EC172" i="7"/>
  <c r="ED172" i="7" s="1"/>
  <c r="EE172" i="7" s="1"/>
  <c r="FH172" i="7" s="1"/>
  <c r="FB173" i="7"/>
  <c r="HF175" i="7"/>
  <c r="EC201" i="7"/>
  <c r="ED201" i="7" s="1"/>
  <c r="EE201" i="7" s="1"/>
  <c r="GZ201" i="7" s="1"/>
  <c r="EC202" i="7"/>
  <c r="ED202" i="7" s="1"/>
  <c r="EE202" i="7" s="1"/>
  <c r="GT202" i="7" s="1"/>
  <c r="FB142" i="7"/>
  <c r="GT145" i="7"/>
  <c r="FB146" i="7"/>
  <c r="EJ147" i="7"/>
  <c r="FB149" i="7"/>
  <c r="FH160" i="7"/>
  <c r="GT160" i="7"/>
  <c r="EJ160" i="7"/>
  <c r="EC161" i="7"/>
  <c r="ED161" i="7" s="1"/>
  <c r="EE161" i="7" s="1"/>
  <c r="EC162" i="7"/>
  <c r="ED162" i="7" s="1"/>
  <c r="EE162" i="7" s="1"/>
  <c r="HF173" i="7"/>
  <c r="FN173" i="7"/>
  <c r="FH174" i="7"/>
  <c r="GT174" i="7"/>
  <c r="EJ174" i="7"/>
  <c r="EC175" i="7"/>
  <c r="ED175" i="7" s="1"/>
  <c r="EE175" i="7" s="1"/>
  <c r="EC176" i="7"/>
  <c r="ED176" i="7" s="1"/>
  <c r="EE176" i="7" s="1"/>
  <c r="FH176" i="7"/>
  <c r="EC152" i="7"/>
  <c r="ED152" i="7" s="1"/>
  <c r="EE152" i="7" s="1"/>
  <c r="EJ153" i="7"/>
  <c r="HF158" i="7"/>
  <c r="GT159" i="7"/>
  <c r="FN160" i="7"/>
  <c r="FH161" i="7"/>
  <c r="FB162" i="7"/>
  <c r="EJ163" i="7"/>
  <c r="FN166" i="7"/>
  <c r="FN170" i="7"/>
  <c r="FH171" i="7"/>
  <c r="FN174" i="7"/>
  <c r="FH175" i="7"/>
  <c r="FN178" i="7"/>
  <c r="GT179" i="7"/>
  <c r="GN198" i="7"/>
  <c r="GT199" i="7"/>
  <c r="GB200" i="7"/>
  <c r="FP201" i="7"/>
  <c r="GT205" i="7"/>
  <c r="GB207" i="7"/>
  <c r="GT207" i="7"/>
  <c r="GB216" i="7"/>
  <c r="GT216" i="7"/>
  <c r="EJ216" i="7"/>
  <c r="GT157" i="7"/>
  <c r="FN158" i="7"/>
  <c r="FB160" i="7"/>
  <c r="EJ161" i="7"/>
  <c r="GT165" i="7"/>
  <c r="FB166" i="7"/>
  <c r="EJ167" i="7"/>
  <c r="HF168" i="7"/>
  <c r="GT169" i="7"/>
  <c r="FB170" i="7"/>
  <c r="EJ171" i="7"/>
  <c r="HF172" i="7"/>
  <c r="GT173" i="7"/>
  <c r="FB174" i="7"/>
  <c r="EJ175" i="7"/>
  <c r="HF176" i="7"/>
  <c r="GT177" i="7"/>
  <c r="FB178" i="7"/>
  <c r="FH179" i="7"/>
  <c r="GZ196" i="7"/>
  <c r="EC198" i="7"/>
  <c r="ED198" i="7" s="1"/>
  <c r="EE198" i="7" s="1"/>
  <c r="GT198" i="7"/>
  <c r="GZ199" i="7"/>
  <c r="GN200" i="7"/>
  <c r="EJ202" i="7"/>
  <c r="ED203" i="7"/>
  <c r="EE203" i="7" s="1"/>
  <c r="GT203" i="7" s="1"/>
  <c r="FP204" i="7"/>
  <c r="GZ204" i="7"/>
  <c r="GN206" i="7"/>
  <c r="EC208" i="7"/>
  <c r="ED208" i="7" s="1"/>
  <c r="EE208" i="7" s="1"/>
  <c r="GN208" i="7" s="1"/>
  <c r="GT153" i="7"/>
  <c r="FB155" i="7"/>
  <c r="FN155" i="7"/>
  <c r="FH157" i="7"/>
  <c r="FB158" i="7"/>
  <c r="EC159" i="7"/>
  <c r="ED159" i="7" s="1"/>
  <c r="EE159" i="7" s="1"/>
  <c r="FH159" i="7" s="1"/>
  <c r="HF162" i="7"/>
  <c r="GT163" i="7"/>
  <c r="FH165" i="7"/>
  <c r="FN168" i="7"/>
  <c r="FH169" i="7"/>
  <c r="FN172" i="7"/>
  <c r="FH173" i="7"/>
  <c r="FN176" i="7"/>
  <c r="FH177" i="7"/>
  <c r="EC197" i="7"/>
  <c r="ED197" i="7" s="1"/>
  <c r="EE197" i="7" s="1"/>
  <c r="GZ198" i="7"/>
  <c r="GB199" i="7"/>
  <c r="GT200" i="7"/>
  <c r="GN201" i="7"/>
  <c r="EC205" i="7"/>
  <c r="ED205" i="7" s="1"/>
  <c r="EE205" i="7" s="1"/>
  <c r="FP205" i="7" s="1"/>
  <c r="GB205" i="7"/>
  <c r="FP206" i="7"/>
  <c r="GN207" i="7"/>
  <c r="EC210" i="7"/>
  <c r="ED210" i="7" s="1"/>
  <c r="EE210" i="7" s="1"/>
  <c r="GZ210" i="7" s="1"/>
  <c r="EC211" i="7"/>
  <c r="ED211" i="7" s="1"/>
  <c r="EE211" i="7" s="1"/>
  <c r="GT218" i="7"/>
  <c r="GB218" i="7"/>
  <c r="EJ218" i="7"/>
  <c r="GZ218" i="7"/>
  <c r="FH153" i="7"/>
  <c r="EC154" i="7"/>
  <c r="ED154" i="7" s="1"/>
  <c r="EE154" i="7" s="1"/>
  <c r="FH154" i="7" s="1"/>
  <c r="EC157" i="7"/>
  <c r="ED157" i="7" s="1"/>
  <c r="EE157" i="7" s="1"/>
  <c r="EJ157" i="7"/>
  <c r="HF160" i="7"/>
  <c r="GT161" i="7"/>
  <c r="FH163" i="7"/>
  <c r="EC164" i="7"/>
  <c r="ED164" i="7" s="1"/>
  <c r="EE164" i="7" s="1"/>
  <c r="EJ165" i="7"/>
  <c r="HF166" i="7"/>
  <c r="GT167" i="7"/>
  <c r="FB168" i="7"/>
  <c r="EJ169" i="7"/>
  <c r="HF170" i="7"/>
  <c r="GT171" i="7"/>
  <c r="FB172" i="7"/>
  <c r="EJ173" i="7"/>
  <c r="HF174" i="7"/>
  <c r="GT175" i="7"/>
  <c r="FB176" i="7"/>
  <c r="EJ177" i="7"/>
  <c r="HF178" i="7"/>
  <c r="GT197" i="7"/>
  <c r="GN199" i="7"/>
  <c r="FP200" i="7"/>
  <c r="EJ201" i="7"/>
  <c r="GB202" i="7"/>
  <c r="EJ207" i="7"/>
  <c r="GT223" i="7"/>
  <c r="EJ221" i="7"/>
  <c r="EC222" i="7"/>
  <c r="ED222" i="7" s="1"/>
  <c r="EE222" i="7" s="1"/>
  <c r="EC223" i="7"/>
  <c r="ED223" i="7" s="1"/>
  <c r="EE223" i="7" s="1"/>
  <c r="EC230" i="7"/>
  <c r="ED230" i="7" s="1"/>
  <c r="EE230" i="7" s="1"/>
  <c r="EC231" i="7"/>
  <c r="ED231" i="7" s="1"/>
  <c r="EE231" i="7" s="1"/>
  <c r="GT231" i="7" s="1"/>
  <c r="EJ231" i="7"/>
  <c r="GT232" i="7"/>
  <c r="GB232" i="7"/>
  <c r="EJ232" i="7"/>
  <c r="GZ232" i="7"/>
  <c r="EC233" i="7"/>
  <c r="ED233" i="7" s="1"/>
  <c r="EE233" i="7" s="1"/>
  <c r="EJ233" i="7" s="1"/>
  <c r="ED243" i="7"/>
  <c r="EE243" i="7" s="1"/>
  <c r="ED242" i="7"/>
  <c r="EE242" i="7" s="1"/>
  <c r="GN196" i="7"/>
  <c r="GB197" i="7"/>
  <c r="FP198" i="7"/>
  <c r="EJ199" i="7"/>
  <c r="GZ202" i="7"/>
  <c r="GB204" i="7"/>
  <c r="GT206" i="7"/>
  <c r="GT208" i="7"/>
  <c r="GN216" i="7"/>
  <c r="GZ217" i="7"/>
  <c r="GN217" i="7"/>
  <c r="FP217" i="7"/>
  <c r="GN218" i="7"/>
  <c r="GN232" i="7"/>
  <c r="EC236" i="7"/>
  <c r="ED236" i="7" s="1"/>
  <c r="EE236" i="7" s="1"/>
  <c r="GZ236" i="7" s="1"/>
  <c r="EC237" i="7"/>
  <c r="ED237" i="7" s="1"/>
  <c r="EE237" i="7" s="1"/>
  <c r="GT243" i="7"/>
  <c r="FP196" i="7"/>
  <c r="EJ197" i="7"/>
  <c r="GZ200" i="7"/>
  <c r="GT201" i="7"/>
  <c r="GN202" i="7"/>
  <c r="GT209" i="7"/>
  <c r="GZ214" i="7"/>
  <c r="GN214" i="7"/>
  <c r="FP214" i="7"/>
  <c r="EJ214" i="7"/>
  <c r="GB214" i="7"/>
  <c r="GB217" i="7"/>
  <c r="EJ223" i="7"/>
  <c r="GT224" i="7"/>
  <c r="GB224" i="7"/>
  <c r="EJ224" i="7"/>
  <c r="GZ224" i="7"/>
  <c r="EC225" i="7"/>
  <c r="ED225" i="7" s="1"/>
  <c r="EE225" i="7" s="1"/>
  <c r="GN230" i="7"/>
  <c r="GB237" i="7"/>
  <c r="GB201" i="7"/>
  <c r="FP202" i="7"/>
  <c r="EJ204" i="7"/>
  <c r="EJ205" i="7"/>
  <c r="EJ206" i="7"/>
  <c r="GZ207" i="7"/>
  <c r="EC209" i="7"/>
  <c r="ED209" i="7" s="1"/>
  <c r="EE209" i="7" s="1"/>
  <c r="EJ209" i="7" s="1"/>
  <c r="FP209" i="7"/>
  <c r="EC212" i="7"/>
  <c r="ED212" i="7" s="1"/>
  <c r="EE212" i="7" s="1"/>
  <c r="EC213" i="7"/>
  <c r="ED213" i="7" s="1"/>
  <c r="EE213" i="7" s="1"/>
  <c r="GT213" i="7" s="1"/>
  <c r="GB213" i="7"/>
  <c r="FP216" i="7"/>
  <c r="FP218" i="7"/>
  <c r="GN224" i="7"/>
  <c r="EC228" i="7"/>
  <c r="ED228" i="7" s="1"/>
  <c r="EE228" i="7" s="1"/>
  <c r="EC229" i="7"/>
  <c r="ED229" i="7" s="1"/>
  <c r="EE229" i="7" s="1"/>
  <c r="GB229" i="7" s="1"/>
  <c r="GB208" i="7"/>
  <c r="GB223" i="7"/>
  <c r="EJ225" i="7"/>
  <c r="EC226" i="7"/>
  <c r="ED226" i="7" s="1"/>
  <c r="EE226" i="7" s="1"/>
  <c r="FP226" i="7" s="1"/>
  <c r="EC227" i="7"/>
  <c r="ED227" i="7" s="1"/>
  <c r="EE227" i="7" s="1"/>
  <c r="GT227" i="7"/>
  <c r="GZ228" i="7"/>
  <c r="FP230" i="7"/>
  <c r="GB231" i="7"/>
  <c r="EC234" i="7"/>
  <c r="ED234" i="7" s="1"/>
  <c r="EE234" i="7" s="1"/>
  <c r="FP234" i="7" s="1"/>
  <c r="EC235" i="7"/>
  <c r="ED235" i="7" s="1"/>
  <c r="EE235" i="7" s="1"/>
  <c r="GT238" i="7"/>
  <c r="GB238" i="7"/>
  <c r="EJ238" i="7"/>
  <c r="GZ238" i="7"/>
  <c r="EC239" i="7"/>
  <c r="ED239" i="7" s="1"/>
  <c r="EE239" i="7" s="1"/>
  <c r="EC240" i="7"/>
  <c r="ED240" i="7" s="1"/>
  <c r="EE240" i="7" s="1"/>
  <c r="EC241" i="7"/>
  <c r="ED241" i="7" s="1"/>
  <c r="EE241" i="7" s="1"/>
  <c r="EJ241" i="7"/>
  <c r="GZ242" i="7"/>
  <c r="GT204" i="7"/>
  <c r="GN205" i="7"/>
  <c r="GB206" i="7"/>
  <c r="FP207" i="7"/>
  <c r="GZ209" i="7"/>
  <c r="EC215" i="7"/>
  <c r="ED215" i="7" s="1"/>
  <c r="EE215" i="7" s="1"/>
  <c r="GZ216" i="7"/>
  <c r="EC221" i="7"/>
  <c r="ED221" i="7" s="1"/>
  <c r="EE221" i="7" s="1"/>
  <c r="FP224" i="7"/>
  <c r="GT229" i="7"/>
  <c r="FP232" i="7"/>
  <c r="GT237" i="7"/>
  <c r="GN238" i="7"/>
  <c r="EJ239" i="7"/>
  <c r="GT241" i="7"/>
  <c r="FP15" i="7" l="1"/>
  <c r="GU15" i="7"/>
  <c r="EV15" i="7"/>
  <c r="GZ21" i="7"/>
  <c r="FA21" i="7"/>
  <c r="FZ21" i="7"/>
  <c r="FF15" i="7"/>
  <c r="GP21" i="7"/>
  <c r="FF11" i="7"/>
  <c r="FZ11" i="7"/>
  <c r="EJ8" i="7"/>
  <c r="GT240" i="7"/>
  <c r="GB240" i="7"/>
  <c r="EJ240" i="7"/>
  <c r="GN240" i="7"/>
  <c r="GT222" i="7"/>
  <c r="GB222" i="7"/>
  <c r="EJ222" i="7"/>
  <c r="GN222" i="7"/>
  <c r="EJ152" i="7"/>
  <c r="FH152" i="7"/>
  <c r="EJ146" i="7"/>
  <c r="FH146" i="7"/>
  <c r="GZ239" i="7"/>
  <c r="GN239" i="7"/>
  <c r="FP239" i="7"/>
  <c r="GT239" i="7"/>
  <c r="GZ208" i="7"/>
  <c r="EJ144" i="7"/>
  <c r="GN106" i="7"/>
  <c r="GZ102" i="7"/>
  <c r="EJ93" i="7"/>
  <c r="GT93" i="7"/>
  <c r="FH93" i="7"/>
  <c r="FN93" i="7"/>
  <c r="HF72" i="7"/>
  <c r="GT72" i="7"/>
  <c r="FU72" i="7"/>
  <c r="FH72" i="7"/>
  <c r="EV72" i="7"/>
  <c r="EJ72" i="7"/>
  <c r="GZ72" i="7"/>
  <c r="GZ119" i="7" s="1"/>
  <c r="GT75" i="7"/>
  <c r="HE38" i="7"/>
  <c r="GU38" i="7"/>
  <c r="GK38" i="7"/>
  <c r="FP38" i="7"/>
  <c r="FF38" i="7"/>
  <c r="EV38" i="7"/>
  <c r="EJ38" i="7"/>
  <c r="FZ38" i="7"/>
  <c r="FK38" i="7"/>
  <c r="GU33" i="7"/>
  <c r="EV33" i="7"/>
  <c r="HE33" i="7"/>
  <c r="FF33" i="7"/>
  <c r="FP33" i="7"/>
  <c r="GK33" i="7"/>
  <c r="EJ33" i="7"/>
  <c r="FA15" i="7"/>
  <c r="GP14" i="7"/>
  <c r="GP33" i="7"/>
  <c r="GU21" i="7"/>
  <c r="HE26" i="7"/>
  <c r="FF26" i="7"/>
  <c r="GK26" i="7"/>
  <c r="EJ26" i="7"/>
  <c r="FZ15" i="7"/>
  <c r="FZ20" i="7"/>
  <c r="GZ20" i="7"/>
  <c r="FA20" i="7"/>
  <c r="EJ15" i="7"/>
  <c r="EJ14" i="7"/>
  <c r="GP11" i="7"/>
  <c r="EV8" i="7"/>
  <c r="GU11" i="7"/>
  <c r="GZ8" i="7"/>
  <c r="FK21" i="7"/>
  <c r="EP20" i="7"/>
  <c r="FZ14" i="7"/>
  <c r="EJ11" i="7"/>
  <c r="GP8" i="7"/>
  <c r="FP14" i="7"/>
  <c r="FA11" i="7"/>
  <c r="HE8" i="7"/>
  <c r="HE55" i="7" s="1"/>
  <c r="GU26" i="7"/>
  <c r="FF9" i="7"/>
  <c r="GZ235" i="7"/>
  <c r="GN235" i="7"/>
  <c r="FP235" i="7"/>
  <c r="GB235" i="7"/>
  <c r="GT242" i="7"/>
  <c r="GB242" i="7"/>
  <c r="EJ242" i="7"/>
  <c r="FP242" i="7"/>
  <c r="GT230" i="7"/>
  <c r="GB230" i="7"/>
  <c r="EJ230" i="7"/>
  <c r="EJ164" i="7"/>
  <c r="GT164" i="7"/>
  <c r="EJ210" i="7"/>
  <c r="FB171" i="7"/>
  <c r="FN171" i="7"/>
  <c r="FN179" i="7"/>
  <c r="HF179" i="7"/>
  <c r="FB179" i="7"/>
  <c r="HF148" i="7"/>
  <c r="FN148" i="7"/>
  <c r="FB148" i="7"/>
  <c r="HF106" i="7"/>
  <c r="GT106" i="7"/>
  <c r="FU106" i="7"/>
  <c r="FH106" i="7"/>
  <c r="EV106" i="7"/>
  <c r="EJ106" i="7"/>
  <c r="HF71" i="7"/>
  <c r="GT71" i="7"/>
  <c r="FU71" i="7"/>
  <c r="FH71" i="7"/>
  <c r="FH117" i="7" s="1"/>
  <c r="EV71" i="7"/>
  <c r="EV117" i="7" s="1"/>
  <c r="EJ71" i="7"/>
  <c r="GN215" i="7"/>
  <c r="GZ215" i="7"/>
  <c r="FP215" i="7"/>
  <c r="EJ208" i="7"/>
  <c r="GZ234" i="7"/>
  <c r="GZ243" i="7"/>
  <c r="GN243" i="7"/>
  <c r="FP243" i="7"/>
  <c r="EJ243" i="7"/>
  <c r="FP222" i="7"/>
  <c r="FP208" i="7"/>
  <c r="FP203" i="7"/>
  <c r="EJ162" i="7"/>
  <c r="FH162" i="7"/>
  <c r="HF138" i="7"/>
  <c r="FN138" i="7"/>
  <c r="FB138" i="7"/>
  <c r="HF136" i="7"/>
  <c r="FN136" i="7"/>
  <c r="FB136" i="7"/>
  <c r="GZ203" i="7"/>
  <c r="GZ240" i="7"/>
  <c r="GT228" i="7"/>
  <c r="GB228" i="7"/>
  <c r="EJ228" i="7"/>
  <c r="FP228" i="7"/>
  <c r="GT212" i="7"/>
  <c r="GB212" i="7"/>
  <c r="EJ212" i="7"/>
  <c r="GZ212" i="7"/>
  <c r="FP212" i="7"/>
  <c r="GN212" i="7"/>
  <c r="GN203" i="7"/>
  <c r="GZ205" i="7"/>
  <c r="GN242" i="7"/>
  <c r="FP210" i="7"/>
  <c r="FP240" i="7"/>
  <c r="GZ230" i="7"/>
  <c r="GN228" i="7"/>
  <c r="EJ235" i="7"/>
  <c r="FN162" i="7"/>
  <c r="HF157" i="7"/>
  <c r="FN157" i="7"/>
  <c r="FN152" i="7"/>
  <c r="FP197" i="7"/>
  <c r="FP248" i="7" s="1"/>
  <c r="GN197" i="7"/>
  <c r="EJ159" i="7"/>
  <c r="HF152" i="7"/>
  <c r="GB198" i="7"/>
  <c r="GB248" i="7" s="1"/>
  <c r="EJ198" i="7"/>
  <c r="GZ197" i="7"/>
  <c r="EJ176" i="7"/>
  <c r="GT176" i="7"/>
  <c r="FB161" i="7"/>
  <c r="FN161" i="7"/>
  <c r="HF144" i="7"/>
  <c r="HF161" i="7"/>
  <c r="FN146" i="7"/>
  <c r="GT162" i="7"/>
  <c r="HF146" i="7"/>
  <c r="FH164" i="7"/>
  <c r="GT149" i="7"/>
  <c r="FH149" i="7"/>
  <c r="EJ149" i="7"/>
  <c r="HF149" i="7"/>
  <c r="FN149" i="7"/>
  <c r="FN144" i="7"/>
  <c r="HF143" i="7"/>
  <c r="FB106" i="7"/>
  <c r="FH100" i="7"/>
  <c r="FU100" i="7"/>
  <c r="HF100" i="7"/>
  <c r="EJ100" i="7"/>
  <c r="EV100" i="7"/>
  <c r="GT100" i="7"/>
  <c r="HF96" i="7"/>
  <c r="EV96" i="7"/>
  <c r="GT96" i="7"/>
  <c r="FU93" i="7"/>
  <c r="GZ75" i="7"/>
  <c r="FB100" i="7"/>
  <c r="EP98" i="7"/>
  <c r="HF134" i="7"/>
  <c r="FN134" i="7"/>
  <c r="FN182" i="7" s="1"/>
  <c r="FB134" i="7"/>
  <c r="EJ98" i="7"/>
  <c r="FH142" i="7"/>
  <c r="EJ136" i="7"/>
  <c r="FN106" i="7"/>
  <c r="GZ98" i="7"/>
  <c r="GN75" i="7"/>
  <c r="GN71" i="7"/>
  <c r="GN119" i="7" s="1"/>
  <c r="HF75" i="7"/>
  <c r="FN72" i="7"/>
  <c r="GZ53" i="7"/>
  <c r="GP53" i="7"/>
  <c r="FZ53" i="7"/>
  <c r="FK53" i="7"/>
  <c r="FA53" i="7"/>
  <c r="EP53" i="7"/>
  <c r="FH98" i="7"/>
  <c r="GN72" i="7"/>
  <c r="GK53" i="7"/>
  <c r="GP48" i="7"/>
  <c r="EP48" i="7"/>
  <c r="GZ48" i="7"/>
  <c r="FA48" i="7"/>
  <c r="FZ48" i="7"/>
  <c r="FK48" i="7"/>
  <c r="GP46" i="7"/>
  <c r="EP46" i="7"/>
  <c r="GZ46" i="7"/>
  <c r="FA46" i="7"/>
  <c r="FZ46" i="7"/>
  <c r="FK46" i="7"/>
  <c r="GP44" i="7"/>
  <c r="EP44" i="7"/>
  <c r="GZ44" i="7"/>
  <c r="FA44" i="7"/>
  <c r="FZ44" i="7"/>
  <c r="FK44" i="7"/>
  <c r="GP42" i="7"/>
  <c r="EP42" i="7"/>
  <c r="GZ42" i="7"/>
  <c r="FA42" i="7"/>
  <c r="FZ42" i="7"/>
  <c r="FK42" i="7"/>
  <c r="GZ40" i="7"/>
  <c r="GP40" i="7"/>
  <c r="FZ40" i="7"/>
  <c r="FK40" i="7"/>
  <c r="FA40" i="7"/>
  <c r="EP40" i="7"/>
  <c r="FP40" i="7"/>
  <c r="FF40" i="7"/>
  <c r="HE40" i="7"/>
  <c r="GZ38" i="7"/>
  <c r="FK33" i="7"/>
  <c r="FZ26" i="7"/>
  <c r="FP21" i="7"/>
  <c r="GP15" i="7"/>
  <c r="GK44" i="7"/>
  <c r="FA38" i="7"/>
  <c r="FZ33" i="7"/>
  <c r="GP26" i="7"/>
  <c r="GK21" i="7"/>
  <c r="FP17" i="7"/>
  <c r="GU17" i="7"/>
  <c r="EV17" i="7"/>
  <c r="FN71" i="7"/>
  <c r="FN117" i="7" s="1"/>
  <c r="EJ44" i="7"/>
  <c r="GZ36" i="7"/>
  <c r="GP36" i="7"/>
  <c r="FZ36" i="7"/>
  <c r="FK36" i="7"/>
  <c r="FA36" i="7"/>
  <c r="EP36" i="7"/>
  <c r="EP33" i="7"/>
  <c r="EV21" i="7"/>
  <c r="FK15" i="7"/>
  <c r="EV40" i="7"/>
  <c r="GZ33" i="7"/>
  <c r="FK26" i="7"/>
  <c r="HE21" i="7"/>
  <c r="FZ17" i="7"/>
  <c r="GZ14" i="7"/>
  <c r="GZ19" i="7"/>
  <c r="FA19" i="7"/>
  <c r="FZ19" i="7"/>
  <c r="HE17" i="7"/>
  <c r="HE15" i="7"/>
  <c r="HE14" i="7"/>
  <c r="FK11" i="7"/>
  <c r="FA9" i="7"/>
  <c r="EV11" i="7"/>
  <c r="FA8" i="7"/>
  <c r="EP21" i="7"/>
  <c r="GP19" i="7"/>
  <c r="FA14" i="7"/>
  <c r="HE11" i="7"/>
  <c r="FP9" i="7"/>
  <c r="FP55" i="7" s="1"/>
  <c r="FK8" i="7"/>
  <c r="EV14" i="7"/>
  <c r="EJ12" i="7"/>
  <c r="GP9" i="7"/>
  <c r="GK8" i="7"/>
  <c r="GK55" i="7" s="1"/>
  <c r="EV26" i="7"/>
  <c r="FZ12" i="7"/>
  <c r="FZ55" i="7" s="1"/>
  <c r="FZ8" i="7"/>
  <c r="GT226" i="7"/>
  <c r="GB226" i="7"/>
  <c r="EJ226" i="7"/>
  <c r="GN226" i="7"/>
  <c r="GT236" i="7"/>
  <c r="GB236" i="7"/>
  <c r="EJ236" i="7"/>
  <c r="FP236" i="7"/>
  <c r="GZ233" i="7"/>
  <c r="GN233" i="7"/>
  <c r="FP233" i="7"/>
  <c r="GT233" i="7"/>
  <c r="GB233" i="7"/>
  <c r="EJ154" i="7"/>
  <c r="GT154" i="7"/>
  <c r="FN154" i="7"/>
  <c r="FB167" i="7"/>
  <c r="FN167" i="7"/>
  <c r="GT152" i="7"/>
  <c r="HF167" i="7"/>
  <c r="HF113" i="7"/>
  <c r="GT113" i="7"/>
  <c r="FU113" i="7"/>
  <c r="FH113" i="7"/>
  <c r="EV113" i="7"/>
  <c r="EJ113" i="7"/>
  <c r="GZ113" i="7"/>
  <c r="GN113" i="7"/>
  <c r="FN113" i="7"/>
  <c r="FB113" i="7"/>
  <c r="EP113" i="7"/>
  <c r="HF108" i="7"/>
  <c r="GT108" i="7"/>
  <c r="FU108" i="7"/>
  <c r="FH108" i="7"/>
  <c r="EV108" i="7"/>
  <c r="EJ108" i="7"/>
  <c r="GZ108" i="7"/>
  <c r="GN108" i="7"/>
  <c r="FN108" i="7"/>
  <c r="FB108" i="7"/>
  <c r="EP108" i="7"/>
  <c r="FH102" i="7"/>
  <c r="FU102" i="7"/>
  <c r="EV102" i="7"/>
  <c r="GT102" i="7"/>
  <c r="HF102" i="7"/>
  <c r="EJ102" i="7"/>
  <c r="FB141" i="7"/>
  <c r="FN141" i="7"/>
  <c r="FU75" i="7"/>
  <c r="FU117" i="7" s="1"/>
  <c r="FH75" i="7"/>
  <c r="FB93" i="7"/>
  <c r="HF93" i="7"/>
  <c r="HF119" i="7" s="1"/>
  <c r="EP93" i="7"/>
  <c r="GT234" i="7"/>
  <c r="GB234" i="7"/>
  <c r="EJ234" i="7"/>
  <c r="GN234" i="7"/>
  <c r="GZ229" i="7"/>
  <c r="GN229" i="7"/>
  <c r="FP229" i="7"/>
  <c r="EJ229" i="7"/>
  <c r="FP213" i="7"/>
  <c r="GN213" i="7"/>
  <c r="GZ213" i="7"/>
  <c r="GZ225" i="7"/>
  <c r="GN225" i="7"/>
  <c r="FP225" i="7"/>
  <c r="GT225" i="7"/>
  <c r="GB215" i="7"/>
  <c r="EJ213" i="7"/>
  <c r="GB209" i="7"/>
  <c r="HF154" i="7"/>
  <c r="FH141" i="7"/>
  <c r="FH182" i="7" s="1"/>
  <c r="GT141" i="7"/>
  <c r="GT184" i="7" s="1"/>
  <c r="FH178" i="7"/>
  <c r="GT178" i="7"/>
  <c r="EJ178" i="7"/>
  <c r="HF150" i="7"/>
  <c r="FN150" i="7"/>
  <c r="FB150" i="7"/>
  <c r="GT150" i="7"/>
  <c r="FH150" i="7"/>
  <c r="EJ150" i="7"/>
  <c r="GN102" i="7"/>
  <c r="GZ221" i="7"/>
  <c r="GN221" i="7"/>
  <c r="FP221" i="7"/>
  <c r="GT221" i="7"/>
  <c r="GT210" i="7"/>
  <c r="GT248" i="7" s="1"/>
  <c r="GB243" i="7"/>
  <c r="GZ241" i="7"/>
  <c r="GN241" i="7"/>
  <c r="FP241" i="7"/>
  <c r="GB241" i="7"/>
  <c r="GT235" i="7"/>
  <c r="GZ227" i="7"/>
  <c r="GN227" i="7"/>
  <c r="FP227" i="7"/>
  <c r="GB227" i="7"/>
  <c r="EJ227" i="7"/>
  <c r="EJ215" i="7"/>
  <c r="GZ226" i="7"/>
  <c r="GN210" i="7"/>
  <c r="EJ203" i="7"/>
  <c r="EJ246" i="7" s="1"/>
  <c r="GN236" i="7"/>
  <c r="GZ222" i="7"/>
  <c r="GB210" i="7"/>
  <c r="GB203" i="7"/>
  <c r="GZ237" i="7"/>
  <c r="GN237" i="7"/>
  <c r="FP237" i="7"/>
  <c r="EJ237" i="7"/>
  <c r="GN209" i="7"/>
  <c r="GB239" i="7"/>
  <c r="GZ231" i="7"/>
  <c r="GN231" i="7"/>
  <c r="FP231" i="7"/>
  <c r="GZ223" i="7"/>
  <c r="GN223" i="7"/>
  <c r="FP223" i="7"/>
  <c r="GB225" i="7"/>
  <c r="FB164" i="7"/>
  <c r="FB154" i="7"/>
  <c r="GZ211" i="7"/>
  <c r="GZ248" i="7" s="1"/>
  <c r="GN211" i="7"/>
  <c r="FP211" i="7"/>
  <c r="EJ211" i="7"/>
  <c r="GB211" i="7"/>
  <c r="GT211" i="7"/>
  <c r="EJ179" i="7"/>
  <c r="FN164" i="7"/>
  <c r="FN159" i="7"/>
  <c r="HF159" i="7"/>
  <c r="FB159" i="7"/>
  <c r="HF164" i="7"/>
  <c r="GB221" i="7"/>
  <c r="GT215" i="7"/>
  <c r="FB152" i="7"/>
  <c r="FB175" i="7"/>
  <c r="FN175" i="7"/>
  <c r="EJ143" i="7"/>
  <c r="EJ172" i="7"/>
  <c r="GT172" i="7"/>
  <c r="GT148" i="7"/>
  <c r="FH143" i="7"/>
  <c r="EJ168" i="7"/>
  <c r="GT168" i="7"/>
  <c r="FB157" i="7"/>
  <c r="FH148" i="7"/>
  <c r="EJ141" i="7"/>
  <c r="EJ182" i="7" s="1"/>
  <c r="FB143" i="7"/>
  <c r="FB182" i="7" s="1"/>
  <c r="GZ93" i="7"/>
  <c r="HF107" i="7"/>
  <c r="GT107" i="7"/>
  <c r="GT119" i="7" s="1"/>
  <c r="FU107" i="7"/>
  <c r="FH107" i="7"/>
  <c r="EV107" i="7"/>
  <c r="EJ107" i="7"/>
  <c r="GZ107" i="7"/>
  <c r="GN107" i="7"/>
  <c r="FN107" i="7"/>
  <c r="FB107" i="7"/>
  <c r="EP107" i="7"/>
  <c r="EP75" i="7"/>
  <c r="FH103" i="7"/>
  <c r="FU103" i="7"/>
  <c r="GT103" i="7"/>
  <c r="HF103" i="7"/>
  <c r="EJ103" i="7"/>
  <c r="EV103" i="7"/>
  <c r="FB103" i="7"/>
  <c r="FH144" i="7"/>
  <c r="EP106" i="7"/>
  <c r="FB102" i="7"/>
  <c r="FN100" i="7"/>
  <c r="FB71" i="7"/>
  <c r="FB117" i="7" s="1"/>
  <c r="EJ96" i="7"/>
  <c r="EJ117" i="7" s="1"/>
  <c r="EV75" i="7"/>
  <c r="EP72" i="7"/>
  <c r="GU53" i="7"/>
  <c r="GZ52" i="7"/>
  <c r="GP52" i="7"/>
  <c r="FZ52" i="7"/>
  <c r="FK52" i="7"/>
  <c r="FA52" i="7"/>
  <c r="EP52" i="7"/>
  <c r="FB72" i="7"/>
  <c r="FF53" i="7"/>
  <c r="GU48" i="7"/>
  <c r="GU46" i="7"/>
  <c r="GU44" i="7"/>
  <c r="EJ48" i="7"/>
  <c r="GU20" i="7"/>
  <c r="GP17" i="7"/>
  <c r="EP15" i="7"/>
  <c r="EJ40" i="7"/>
  <c r="HE31" i="7"/>
  <c r="GU31" i="7"/>
  <c r="GK31" i="7"/>
  <c r="FP31" i="7"/>
  <c r="FF31" i="7"/>
  <c r="EV31" i="7"/>
  <c r="EJ31" i="7"/>
  <c r="EP26" i="7"/>
  <c r="EJ21" i="7"/>
  <c r="EP71" i="7"/>
  <c r="FF52" i="7"/>
  <c r="GK42" i="7"/>
  <c r="GK35" i="7"/>
  <c r="EJ35" i="7"/>
  <c r="GU35" i="7"/>
  <c r="EV35" i="7"/>
  <c r="HE35" i="7"/>
  <c r="FF35" i="7"/>
  <c r="FP35" i="7"/>
  <c r="FK31" i="7"/>
  <c r="GZ26" i="7"/>
  <c r="FP20" i="7"/>
  <c r="GK48" i="7"/>
  <c r="FA33" i="7"/>
  <c r="FF21" i="7"/>
  <c r="FF55" i="7" s="1"/>
  <c r="FZ22" i="7"/>
  <c r="GZ22" i="7"/>
  <c r="FA22" i="7"/>
  <c r="GK17" i="7"/>
  <c r="GK15" i="7"/>
  <c r="GK14" i="7"/>
  <c r="EP11" i="7"/>
  <c r="GU8" i="7"/>
  <c r="GU55" i="7" s="1"/>
  <c r="GK9" i="7"/>
  <c r="EP22" i="7"/>
  <c r="GP20" i="7"/>
  <c r="FK19" i="7"/>
  <c r="GK11" i="7"/>
  <c r="EV9" i="7"/>
  <c r="EP8" i="7"/>
  <c r="EJ55" i="7"/>
  <c r="GZ11" i="7"/>
  <c r="GZ55" i="7" s="1"/>
  <c r="FA55" i="7"/>
  <c r="EP14" i="7"/>
  <c r="C3" i="6"/>
  <c r="C4" i="6"/>
  <c r="C5" i="6"/>
  <c r="C6" i="6"/>
  <c r="D6" i="6" s="1"/>
  <c r="C7" i="6"/>
  <c r="C8" i="6"/>
  <c r="C9" i="6"/>
  <c r="C10" i="6"/>
  <c r="F10" i="6" s="1"/>
  <c r="C11" i="6"/>
  <c r="C12" i="6"/>
  <c r="C13" i="6"/>
  <c r="C14" i="6"/>
  <c r="D14" i="6" s="1"/>
  <c r="C15" i="6"/>
  <c r="C16" i="6"/>
  <c r="C17" i="6"/>
  <c r="C18" i="6"/>
  <c r="D18" i="6" s="1"/>
  <c r="C19" i="6"/>
  <c r="C20" i="6"/>
  <c r="C21" i="6"/>
  <c r="C22" i="6"/>
  <c r="D22" i="6" s="1"/>
  <c r="C2" i="6"/>
  <c r="F2" i="6" s="1"/>
  <c r="G2" i="6" s="1"/>
  <c r="H2" i="6" s="1"/>
  <c r="F3" i="6"/>
  <c r="D7" i="6"/>
  <c r="D11" i="6"/>
  <c r="F15" i="6"/>
  <c r="F19" i="6"/>
  <c r="F5" i="6"/>
  <c r="F9" i="6"/>
  <c r="D13" i="6"/>
  <c r="D17" i="6"/>
  <c r="F4" i="6"/>
  <c r="D15" i="6"/>
  <c r="F17" i="6"/>
  <c r="D21" i="6"/>
  <c r="F12" i="6"/>
  <c r="F16" i="6"/>
  <c r="F20" i="6"/>
  <c r="F8" i="6"/>
  <c r="F21" i="6"/>
  <c r="D5" i="6"/>
  <c r="GN248" i="7" l="1"/>
  <c r="FK55" i="7"/>
  <c r="EP55" i="7"/>
  <c r="HF184" i="7"/>
  <c r="EV55" i="7"/>
  <c r="GP55" i="7"/>
  <c r="EP117" i="7"/>
  <c r="F7" i="6"/>
  <c r="D19" i="6"/>
  <c r="D9" i="6"/>
  <c r="F6" i="6"/>
  <c r="D3" i="6"/>
  <c r="F11" i="6"/>
  <c r="D10" i="6"/>
  <c r="F22" i="6"/>
  <c r="G22" i="6" s="1"/>
  <c r="H22" i="6" s="1"/>
  <c r="F14" i="6"/>
  <c r="G14" i="6" s="1"/>
  <c r="H14" i="6" s="1"/>
  <c r="F18" i="6"/>
  <c r="G18" i="6" s="1"/>
  <c r="H18" i="6" s="1"/>
  <c r="F13" i="6"/>
  <c r="G13" i="6" s="1"/>
  <c r="H13" i="6" s="1"/>
  <c r="G20" i="6"/>
  <c r="H20" i="6" s="1"/>
  <c r="G12" i="6"/>
  <c r="H12" i="6" s="1"/>
  <c r="G4" i="6"/>
  <c r="H4" i="6" s="1"/>
  <c r="G16" i="6"/>
  <c r="H16" i="6" s="1"/>
  <c r="G8" i="6"/>
  <c r="H8" i="6" s="1"/>
  <c r="G15" i="6"/>
  <c r="H15" i="6" s="1"/>
  <c r="G7" i="6"/>
  <c r="H7" i="6" s="1"/>
  <c r="G3" i="6"/>
  <c r="H3" i="6" s="1"/>
  <c r="G21" i="6"/>
  <c r="H21" i="6" s="1"/>
  <c r="G17" i="6"/>
  <c r="H17" i="6" s="1"/>
  <c r="G9" i="6"/>
  <c r="H9" i="6" s="1"/>
  <c r="G5" i="6"/>
  <c r="H5" i="6" s="1"/>
  <c r="D20" i="6"/>
  <c r="D16" i="6"/>
  <c r="D12" i="6"/>
  <c r="D8" i="6"/>
  <c r="D4" i="6"/>
  <c r="G19" i="6"/>
  <c r="H19" i="6" s="1"/>
  <c r="G11" i="6"/>
  <c r="H11" i="6" s="1"/>
  <c r="G10" i="6"/>
  <c r="H10" i="6" s="1"/>
  <c r="G6" i="6"/>
  <c r="H6" i="6" s="1"/>
  <c r="D2" i="6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32" i="1"/>
  <c r="FP31" i="1"/>
  <c r="AO39" i="4"/>
  <c r="AN38" i="4"/>
  <c r="AO38" i="4" s="1"/>
  <c r="AO37" i="4"/>
  <c r="AN37" i="4"/>
  <c r="AN36" i="4"/>
  <c r="AO36" i="4" s="1"/>
  <c r="AO35" i="4"/>
  <c r="AN35" i="4"/>
  <c r="AN34" i="4"/>
  <c r="AO34" i="4" s="1"/>
  <c r="AO33" i="4"/>
  <c r="AN33" i="4"/>
  <c r="AN32" i="4"/>
  <c r="AO32" i="4" s="1"/>
  <c r="AO31" i="4"/>
  <c r="AN31" i="4"/>
  <c r="AN30" i="4"/>
  <c r="AO30" i="4" s="1"/>
  <c r="AO29" i="4"/>
  <c r="AN29" i="4"/>
  <c r="AN28" i="4"/>
  <c r="AO28" i="4" s="1"/>
  <c r="AO27" i="4"/>
  <c r="AN27" i="4"/>
  <c r="AN26" i="4"/>
  <c r="AO26" i="4" s="1"/>
  <c r="AO25" i="4"/>
  <c r="AN25" i="4"/>
  <c r="AN24" i="4"/>
  <c r="AO24" i="4" s="1"/>
  <c r="AO23" i="4"/>
  <c r="AN23" i="4"/>
  <c r="AN22" i="4"/>
  <c r="AO22" i="4" s="1"/>
  <c r="AO21" i="4"/>
  <c r="AN21" i="4"/>
  <c r="AN20" i="4"/>
  <c r="AO20" i="4" s="1"/>
  <c r="AO19" i="4"/>
  <c r="AN19" i="4"/>
  <c r="AN18" i="4"/>
  <c r="AO18" i="4" s="1"/>
  <c r="AO17" i="4"/>
  <c r="AN17" i="4"/>
  <c r="AN16" i="4"/>
  <c r="AO16" i="4" s="1"/>
  <c r="AO15" i="4"/>
  <c r="AN15" i="4"/>
  <c r="AN14" i="4"/>
  <c r="AO14" i="4" s="1"/>
  <c r="AO13" i="4"/>
  <c r="AN13" i="4"/>
  <c r="AN12" i="4"/>
  <c r="AO12" i="4" s="1"/>
  <c r="AO11" i="4"/>
  <c r="AN11" i="4"/>
  <c r="AN10" i="4"/>
  <c r="AO10" i="4" s="1"/>
  <c r="AO9" i="4"/>
  <c r="AN9" i="4"/>
  <c r="AN8" i="4"/>
  <c r="AO8" i="4" s="1"/>
  <c r="GJ31" i="1" l="1"/>
  <c r="U79" i="4"/>
  <c r="P79" i="4"/>
  <c r="T78" i="4"/>
  <c r="U78" i="4" s="1"/>
  <c r="O78" i="4"/>
  <c r="P78" i="4" s="1"/>
  <c r="T77" i="4"/>
  <c r="U77" i="4" s="1"/>
  <c r="O77" i="4"/>
  <c r="P77" i="4" s="1"/>
  <c r="T76" i="4"/>
  <c r="U76" i="4" s="1"/>
  <c r="O76" i="4"/>
  <c r="P76" i="4" s="1"/>
  <c r="T75" i="4"/>
  <c r="U75" i="4" s="1"/>
  <c r="O75" i="4"/>
  <c r="P75" i="4" s="1"/>
  <c r="T74" i="4"/>
  <c r="U74" i="4" s="1"/>
  <c r="O74" i="4"/>
  <c r="P74" i="4" s="1"/>
  <c r="T73" i="4"/>
  <c r="U73" i="4" s="1"/>
  <c r="O73" i="4"/>
  <c r="P73" i="4" s="1"/>
  <c r="T72" i="4"/>
  <c r="U72" i="4" s="1"/>
  <c r="O72" i="4"/>
  <c r="P72" i="4" s="1"/>
  <c r="T71" i="4"/>
  <c r="U71" i="4" s="1"/>
  <c r="O71" i="4"/>
  <c r="P71" i="4" s="1"/>
  <c r="T70" i="4"/>
  <c r="U70" i="4" s="1"/>
  <c r="O70" i="4"/>
  <c r="P70" i="4" s="1"/>
  <c r="T69" i="4"/>
  <c r="U69" i="4" s="1"/>
  <c r="O69" i="4"/>
  <c r="P69" i="4" s="1"/>
  <c r="T68" i="4"/>
  <c r="U68" i="4" s="1"/>
  <c r="O68" i="4"/>
  <c r="P68" i="4" s="1"/>
  <c r="T67" i="4"/>
  <c r="U67" i="4" s="1"/>
  <c r="O67" i="4"/>
  <c r="P67" i="4" s="1"/>
  <c r="T66" i="4"/>
  <c r="U66" i="4" s="1"/>
  <c r="O66" i="4"/>
  <c r="P66" i="4" s="1"/>
  <c r="T65" i="4"/>
  <c r="U65" i="4" s="1"/>
  <c r="O65" i="4"/>
  <c r="P65" i="4" s="1"/>
  <c r="T64" i="4"/>
  <c r="U64" i="4" s="1"/>
  <c r="O64" i="4"/>
  <c r="P64" i="4" s="1"/>
  <c r="T63" i="4"/>
  <c r="U63" i="4" s="1"/>
  <c r="O63" i="4"/>
  <c r="P63" i="4" s="1"/>
  <c r="T62" i="4"/>
  <c r="U62" i="4" s="1"/>
  <c r="O62" i="4"/>
  <c r="P62" i="4" s="1"/>
  <c r="T61" i="4"/>
  <c r="U61" i="4" s="1"/>
  <c r="O61" i="4"/>
  <c r="P61" i="4" s="1"/>
  <c r="T60" i="4"/>
  <c r="U60" i="4" s="1"/>
  <c r="O60" i="4"/>
  <c r="P60" i="4" s="1"/>
  <c r="T59" i="4"/>
  <c r="U59" i="4" s="1"/>
  <c r="O59" i="4"/>
  <c r="P59" i="4" s="1"/>
  <c r="T58" i="4"/>
  <c r="U58" i="4" s="1"/>
  <c r="O58" i="4"/>
  <c r="P58" i="4" s="1"/>
  <c r="T57" i="4"/>
  <c r="U57" i="4" s="1"/>
  <c r="O57" i="4"/>
  <c r="P57" i="4" s="1"/>
  <c r="T56" i="4"/>
  <c r="U56" i="4" s="1"/>
  <c r="O56" i="4"/>
  <c r="P56" i="4" s="1"/>
  <c r="T55" i="4"/>
  <c r="U55" i="4" s="1"/>
  <c r="O55" i="4"/>
  <c r="P55" i="4" s="1"/>
  <c r="T54" i="4"/>
  <c r="U54" i="4" s="1"/>
  <c r="O54" i="4"/>
  <c r="P54" i="4" s="1"/>
  <c r="T53" i="4"/>
  <c r="U53" i="4" s="1"/>
  <c r="O53" i="4"/>
  <c r="P53" i="4" s="1"/>
  <c r="T52" i="4"/>
  <c r="U52" i="4" s="1"/>
  <c r="O52" i="4"/>
  <c r="P52" i="4" s="1"/>
  <c r="T51" i="4"/>
  <c r="U51" i="4" s="1"/>
  <c r="O51" i="4"/>
  <c r="P51" i="4" s="1"/>
  <c r="T50" i="4"/>
  <c r="U50" i="4" s="1"/>
  <c r="O50" i="4"/>
  <c r="P50" i="4" s="1"/>
  <c r="T49" i="4"/>
  <c r="U49" i="4" s="1"/>
  <c r="O49" i="4"/>
  <c r="P49" i="4" s="1"/>
  <c r="T48" i="4"/>
  <c r="U48" i="4" s="1"/>
  <c r="O48" i="4"/>
  <c r="P48" i="4" s="1"/>
  <c r="K68" i="4"/>
  <c r="I68" i="4"/>
  <c r="D68" i="4"/>
  <c r="K67" i="4"/>
  <c r="I67" i="4" s="1"/>
  <c r="D67" i="4"/>
  <c r="K66" i="4"/>
  <c r="I66" i="4"/>
  <c r="D66" i="4"/>
  <c r="K65" i="4"/>
  <c r="I65" i="4"/>
  <c r="D65" i="4"/>
  <c r="K64" i="4"/>
  <c r="I64" i="4"/>
  <c r="D64" i="4"/>
  <c r="K63" i="4"/>
  <c r="I63" i="4" s="1"/>
  <c r="D63" i="4"/>
  <c r="K62" i="4"/>
  <c r="I62" i="4"/>
  <c r="D62" i="4"/>
  <c r="K61" i="4"/>
  <c r="I61" i="4"/>
  <c r="D61" i="4"/>
  <c r="K60" i="4"/>
  <c r="I60" i="4"/>
  <c r="D60" i="4"/>
  <c r="K59" i="4"/>
  <c r="I59" i="4" s="1"/>
  <c r="D59" i="4"/>
  <c r="K58" i="4"/>
  <c r="I58" i="4"/>
  <c r="D58" i="4"/>
  <c r="K57" i="4"/>
  <c r="I57" i="4"/>
  <c r="D57" i="4"/>
  <c r="K56" i="4"/>
  <c r="I56" i="4"/>
  <c r="D56" i="4"/>
  <c r="K55" i="4"/>
  <c r="I55" i="4" s="1"/>
  <c r="D55" i="4"/>
  <c r="K54" i="4"/>
  <c r="I54" i="4"/>
  <c r="D54" i="4"/>
  <c r="K53" i="4"/>
  <c r="I53" i="4"/>
  <c r="D53" i="4"/>
  <c r="K52" i="4"/>
  <c r="I52" i="4"/>
  <c r="D52" i="4"/>
  <c r="K51" i="4"/>
  <c r="I51" i="4" s="1"/>
  <c r="D51" i="4"/>
  <c r="K50" i="4"/>
  <c r="I50" i="4"/>
  <c r="D50" i="4"/>
  <c r="K49" i="4"/>
  <c r="I49" i="4"/>
  <c r="D49" i="4"/>
  <c r="K48" i="4"/>
  <c r="I48" i="4"/>
  <c r="D48" i="4"/>
  <c r="K9" i="4"/>
  <c r="I9" i="4" s="1"/>
  <c r="K10" i="4"/>
  <c r="K11" i="4"/>
  <c r="K12" i="4"/>
  <c r="I12" i="4" s="1"/>
  <c r="K13" i="4"/>
  <c r="K14" i="4"/>
  <c r="K15" i="4"/>
  <c r="K16" i="4"/>
  <c r="I16" i="4" s="1"/>
  <c r="K17" i="4"/>
  <c r="I17" i="4" s="1"/>
  <c r="K18" i="4"/>
  <c r="K19" i="4"/>
  <c r="K20" i="4"/>
  <c r="I20" i="4" s="1"/>
  <c r="K21" i="4"/>
  <c r="I21" i="4" s="1"/>
  <c r="K22" i="4"/>
  <c r="K23" i="4"/>
  <c r="K24" i="4"/>
  <c r="I24" i="4" s="1"/>
  <c r="K25" i="4"/>
  <c r="I25" i="4" s="1"/>
  <c r="K26" i="4"/>
  <c r="K27" i="4"/>
  <c r="K28" i="4"/>
  <c r="I28" i="4" s="1"/>
  <c r="K8" i="4"/>
  <c r="I8" i="4" s="1"/>
  <c r="AJ39" i="4"/>
  <c r="AI38" i="4"/>
  <c r="AJ38" i="4" s="1"/>
  <c r="AI37" i="4"/>
  <c r="AJ37" i="4" s="1"/>
  <c r="AI36" i="4"/>
  <c r="AJ36" i="4" s="1"/>
  <c r="AI35" i="4"/>
  <c r="AJ35" i="4" s="1"/>
  <c r="AI34" i="4"/>
  <c r="AJ34" i="4" s="1"/>
  <c r="AI33" i="4"/>
  <c r="AJ33" i="4" s="1"/>
  <c r="AI32" i="4"/>
  <c r="AJ32" i="4" s="1"/>
  <c r="AI31" i="4"/>
  <c r="AJ31" i="4" s="1"/>
  <c r="AI30" i="4"/>
  <c r="AJ30" i="4" s="1"/>
  <c r="AI29" i="4"/>
  <c r="AJ29" i="4" s="1"/>
  <c r="AI28" i="4"/>
  <c r="AJ28" i="4" s="1"/>
  <c r="AI27" i="4"/>
  <c r="AJ27" i="4" s="1"/>
  <c r="AI26" i="4"/>
  <c r="AJ26" i="4" s="1"/>
  <c r="AI25" i="4"/>
  <c r="AJ25" i="4" s="1"/>
  <c r="AI24" i="4"/>
  <c r="AJ24" i="4" s="1"/>
  <c r="AI23" i="4"/>
  <c r="AJ23" i="4" s="1"/>
  <c r="AI22" i="4"/>
  <c r="AJ22" i="4" s="1"/>
  <c r="AI21" i="4"/>
  <c r="AJ21" i="4" s="1"/>
  <c r="AI20" i="4"/>
  <c r="AJ20" i="4" s="1"/>
  <c r="AJ19" i="4"/>
  <c r="AI19" i="4"/>
  <c r="AI18" i="4"/>
  <c r="AJ18" i="4" s="1"/>
  <c r="AI17" i="4"/>
  <c r="AJ17" i="4" s="1"/>
  <c r="AI16" i="4"/>
  <c r="AJ16" i="4" s="1"/>
  <c r="AJ15" i="4"/>
  <c r="AI15" i="4"/>
  <c r="AI14" i="4"/>
  <c r="AJ14" i="4" s="1"/>
  <c r="AI13" i="4"/>
  <c r="AJ13" i="4" s="1"/>
  <c r="AI12" i="4"/>
  <c r="AJ12" i="4" s="1"/>
  <c r="AJ11" i="4"/>
  <c r="AI11" i="4"/>
  <c r="AI10" i="4"/>
  <c r="AJ10" i="4" s="1"/>
  <c r="AI9" i="4"/>
  <c r="AJ9" i="4" s="1"/>
  <c r="AI8" i="4"/>
  <c r="AJ8" i="4" s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8" i="4"/>
  <c r="I10" i="4"/>
  <c r="I11" i="4"/>
  <c r="I13" i="4"/>
  <c r="I14" i="4"/>
  <c r="I15" i="4"/>
  <c r="I18" i="4"/>
  <c r="I19" i="4"/>
  <c r="I22" i="4"/>
  <c r="I23" i="4"/>
  <c r="I26" i="4"/>
  <c r="I27" i="4"/>
  <c r="Z39" i="4"/>
  <c r="Y38" i="4"/>
  <c r="Z38" i="4" s="1"/>
  <c r="Y37" i="4"/>
  <c r="Z37" i="4" s="1"/>
  <c r="Y36" i="4"/>
  <c r="Z36" i="4" s="1"/>
  <c r="Y35" i="4"/>
  <c r="Z35" i="4" s="1"/>
  <c r="Y34" i="4"/>
  <c r="Z34" i="4" s="1"/>
  <c r="Y33" i="4"/>
  <c r="Z33" i="4" s="1"/>
  <c r="Y32" i="4"/>
  <c r="Z32" i="4" s="1"/>
  <c r="Y31" i="4"/>
  <c r="Z31" i="4" s="1"/>
  <c r="Y30" i="4"/>
  <c r="Z30" i="4" s="1"/>
  <c r="Y29" i="4"/>
  <c r="Z29" i="4" s="1"/>
  <c r="Y28" i="4"/>
  <c r="Z28" i="4" s="1"/>
  <c r="Y27" i="4"/>
  <c r="Z27" i="4" s="1"/>
  <c r="Y26" i="4"/>
  <c r="Z26" i="4" s="1"/>
  <c r="Y25" i="4"/>
  <c r="Z25" i="4" s="1"/>
  <c r="Y24" i="4"/>
  <c r="Z24" i="4" s="1"/>
  <c r="Y23" i="4"/>
  <c r="Z23" i="4" s="1"/>
  <c r="Y22" i="4"/>
  <c r="Z22" i="4" s="1"/>
  <c r="Y21" i="4"/>
  <c r="Z21" i="4" s="1"/>
  <c r="Y20" i="4"/>
  <c r="Z20" i="4" s="1"/>
  <c r="Y19" i="4"/>
  <c r="Z19" i="4" s="1"/>
  <c r="Y18" i="4"/>
  <c r="Z18" i="4" s="1"/>
  <c r="Y17" i="4"/>
  <c r="Z17" i="4" s="1"/>
  <c r="Y16" i="4"/>
  <c r="Z16" i="4" s="1"/>
  <c r="Y15" i="4"/>
  <c r="Z15" i="4" s="1"/>
  <c r="Y14" i="4"/>
  <c r="Z14" i="4" s="1"/>
  <c r="Y13" i="4"/>
  <c r="Z13" i="4" s="1"/>
  <c r="Y12" i="4"/>
  <c r="Z12" i="4" s="1"/>
  <c r="Y11" i="4"/>
  <c r="Z11" i="4" s="1"/>
  <c r="Y10" i="4"/>
  <c r="Z10" i="4" s="1"/>
  <c r="Y9" i="4"/>
  <c r="Z9" i="4" s="1"/>
  <c r="Y8" i="4"/>
  <c r="Z8" i="4" s="1"/>
  <c r="AE39" i="4"/>
  <c r="AD29" i="4"/>
  <c r="AE29" i="4" s="1"/>
  <c r="AD30" i="4"/>
  <c r="AE30" i="4" s="1"/>
  <c r="AD31" i="4"/>
  <c r="AE31" i="4" s="1"/>
  <c r="AD32" i="4"/>
  <c r="AE32" i="4" s="1"/>
  <c r="AD33" i="4"/>
  <c r="AE33" i="4" s="1"/>
  <c r="AD34" i="4"/>
  <c r="AE34" i="4" s="1"/>
  <c r="AD35" i="4"/>
  <c r="AE35" i="4" s="1"/>
  <c r="AD36" i="4"/>
  <c r="AE36" i="4" s="1"/>
  <c r="AD37" i="4"/>
  <c r="AE37" i="4" s="1"/>
  <c r="AD38" i="4"/>
  <c r="AE38" i="4" s="1"/>
  <c r="AD28" i="4"/>
  <c r="AE28" i="4" s="1"/>
  <c r="AD27" i="4"/>
  <c r="AE27" i="4" s="1"/>
  <c r="AD26" i="4"/>
  <c r="AE26" i="4" s="1"/>
  <c r="AD25" i="4"/>
  <c r="AE25" i="4" s="1"/>
  <c r="AD24" i="4"/>
  <c r="AE24" i="4" s="1"/>
  <c r="AD23" i="4"/>
  <c r="AE23" i="4" s="1"/>
  <c r="AD22" i="4"/>
  <c r="AE22" i="4" s="1"/>
  <c r="AD21" i="4"/>
  <c r="AE21" i="4" s="1"/>
  <c r="AD20" i="4"/>
  <c r="AE20" i="4" s="1"/>
  <c r="AD19" i="4"/>
  <c r="AE19" i="4" s="1"/>
  <c r="AD18" i="4"/>
  <c r="AE18" i="4" s="1"/>
  <c r="AD17" i="4"/>
  <c r="AE17" i="4" s="1"/>
  <c r="AD16" i="4"/>
  <c r="AE16" i="4" s="1"/>
  <c r="AD15" i="4"/>
  <c r="AE15" i="4" s="1"/>
  <c r="AD14" i="4"/>
  <c r="AE14" i="4" s="1"/>
  <c r="AD13" i="4"/>
  <c r="AE13" i="4" s="1"/>
  <c r="AD12" i="4"/>
  <c r="AE12" i="4" s="1"/>
  <c r="AD11" i="4"/>
  <c r="AE11" i="4" s="1"/>
  <c r="AD10" i="4"/>
  <c r="AE10" i="4" s="1"/>
  <c r="AD9" i="4"/>
  <c r="AE9" i="4" s="1"/>
  <c r="AD8" i="4"/>
  <c r="AE8" i="4" s="1"/>
  <c r="O8" i="4"/>
  <c r="P8" i="4" s="1"/>
  <c r="U28" i="4" l="1"/>
  <c r="T27" i="4"/>
  <c r="U27" i="4" s="1"/>
  <c r="T26" i="4"/>
  <c r="U26" i="4" s="1"/>
  <c r="T25" i="4"/>
  <c r="U25" i="4" s="1"/>
  <c r="T24" i="4"/>
  <c r="U24" i="4" s="1"/>
  <c r="T23" i="4"/>
  <c r="U23" i="4" s="1"/>
  <c r="T22" i="4"/>
  <c r="U22" i="4" s="1"/>
  <c r="T21" i="4"/>
  <c r="U21" i="4" s="1"/>
  <c r="T20" i="4"/>
  <c r="U20" i="4" s="1"/>
  <c r="T19" i="4"/>
  <c r="U19" i="4" s="1"/>
  <c r="T18" i="4"/>
  <c r="U18" i="4" s="1"/>
  <c r="T17" i="4"/>
  <c r="U17" i="4" s="1"/>
  <c r="T16" i="4"/>
  <c r="U16" i="4" s="1"/>
  <c r="T15" i="4"/>
  <c r="U15" i="4" s="1"/>
  <c r="T14" i="4"/>
  <c r="U14" i="4" s="1"/>
  <c r="T13" i="4"/>
  <c r="U13" i="4" s="1"/>
  <c r="T12" i="4"/>
  <c r="U12" i="4" s="1"/>
  <c r="T11" i="4"/>
  <c r="U11" i="4" s="1"/>
  <c r="T10" i="4"/>
  <c r="U10" i="4" s="1"/>
  <c r="T9" i="4"/>
  <c r="U9" i="4" s="1"/>
  <c r="T8" i="4"/>
  <c r="U8" i="4" s="1"/>
  <c r="P28" i="4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FO244" i="1" l="1"/>
  <c r="FP244" i="1" s="1"/>
  <c r="FO243" i="1"/>
  <c r="FO242" i="1"/>
  <c r="FO241" i="1"/>
  <c r="FO240" i="1"/>
  <c r="FO239" i="1"/>
  <c r="FO238" i="1"/>
  <c r="FO237" i="1"/>
  <c r="FO236" i="1"/>
  <c r="FO235" i="1"/>
  <c r="FO234" i="1"/>
  <c r="FO233" i="1"/>
  <c r="FO232" i="1"/>
  <c r="FO231" i="1"/>
  <c r="FO230" i="1"/>
  <c r="FO229" i="1"/>
  <c r="FO228" i="1"/>
  <c r="FO227" i="1"/>
  <c r="FO226" i="1"/>
  <c r="FO225" i="1"/>
  <c r="FO224" i="1"/>
  <c r="FO223" i="1"/>
  <c r="FO222" i="1"/>
  <c r="FO221" i="1"/>
  <c r="FO219" i="1"/>
  <c r="FO218" i="1"/>
  <c r="FO217" i="1"/>
  <c r="FO216" i="1"/>
  <c r="FO215" i="1"/>
  <c r="FO214" i="1"/>
  <c r="FO213" i="1"/>
  <c r="FO212" i="1"/>
  <c r="FO211" i="1"/>
  <c r="FO210" i="1"/>
  <c r="FO209" i="1"/>
  <c r="FO208" i="1"/>
  <c r="FO207" i="1"/>
  <c r="FO206" i="1"/>
  <c r="FO205" i="1"/>
  <c r="FO204" i="1"/>
  <c r="FO203" i="1"/>
  <c r="FO202" i="1"/>
  <c r="FO201" i="1"/>
  <c r="FO200" i="1"/>
  <c r="FO199" i="1"/>
  <c r="FO198" i="1"/>
  <c r="FO197" i="1"/>
  <c r="FO196" i="1"/>
  <c r="FP192" i="1"/>
  <c r="GS244" i="1"/>
  <c r="GT244" i="1" s="1"/>
  <c r="GS243" i="1"/>
  <c r="GS242" i="1"/>
  <c r="GS241" i="1"/>
  <c r="GS240" i="1"/>
  <c r="GS239" i="1"/>
  <c r="GS238" i="1"/>
  <c r="GS237" i="1"/>
  <c r="GS236" i="1"/>
  <c r="GS235" i="1"/>
  <c r="GS234" i="1"/>
  <c r="GS233" i="1"/>
  <c r="GS232" i="1"/>
  <c r="GS231" i="1"/>
  <c r="GS230" i="1"/>
  <c r="GS229" i="1"/>
  <c r="GS228" i="1"/>
  <c r="GS227" i="1"/>
  <c r="GS226" i="1"/>
  <c r="GS225" i="1"/>
  <c r="GS224" i="1"/>
  <c r="GS223" i="1"/>
  <c r="GS222" i="1"/>
  <c r="GS221" i="1"/>
  <c r="GS219" i="1"/>
  <c r="GS218" i="1"/>
  <c r="GS217" i="1"/>
  <c r="GS216" i="1"/>
  <c r="GS215" i="1"/>
  <c r="GS214" i="1"/>
  <c r="GS213" i="1"/>
  <c r="GS212" i="1"/>
  <c r="GS211" i="1"/>
  <c r="GS210" i="1"/>
  <c r="GS209" i="1"/>
  <c r="GS208" i="1"/>
  <c r="GS207" i="1"/>
  <c r="GS206" i="1"/>
  <c r="GS205" i="1"/>
  <c r="GS204" i="1"/>
  <c r="GS203" i="1"/>
  <c r="GS202" i="1"/>
  <c r="GS201" i="1"/>
  <c r="GS200" i="1"/>
  <c r="GS199" i="1"/>
  <c r="GS198" i="1"/>
  <c r="GS197" i="1"/>
  <c r="GS196" i="1"/>
  <c r="GT192" i="1"/>
  <c r="GA244" i="1"/>
  <c r="GB244" i="1" s="1"/>
  <c r="GA243" i="1"/>
  <c r="GA242" i="1"/>
  <c r="GA241" i="1"/>
  <c r="GA240" i="1"/>
  <c r="GA239" i="1"/>
  <c r="GA238" i="1"/>
  <c r="GA237" i="1"/>
  <c r="GA236" i="1"/>
  <c r="GA235" i="1"/>
  <c r="GA234" i="1"/>
  <c r="GA233" i="1"/>
  <c r="GA232" i="1"/>
  <c r="GA231" i="1"/>
  <c r="GA230" i="1"/>
  <c r="GA229" i="1"/>
  <c r="GA228" i="1"/>
  <c r="GA227" i="1"/>
  <c r="GA226" i="1"/>
  <c r="GA225" i="1"/>
  <c r="GA224" i="1"/>
  <c r="GA223" i="1"/>
  <c r="GA222" i="1"/>
  <c r="GA221" i="1"/>
  <c r="GA219" i="1"/>
  <c r="GA218" i="1"/>
  <c r="GA217" i="1"/>
  <c r="GA216" i="1"/>
  <c r="GA215" i="1"/>
  <c r="GA214" i="1"/>
  <c r="GA213" i="1"/>
  <c r="GA212" i="1"/>
  <c r="GA211" i="1"/>
  <c r="GA210" i="1"/>
  <c r="GA209" i="1"/>
  <c r="GA208" i="1"/>
  <c r="GA207" i="1"/>
  <c r="GA206" i="1"/>
  <c r="GA205" i="1"/>
  <c r="GA204" i="1"/>
  <c r="GA203" i="1"/>
  <c r="GA202" i="1"/>
  <c r="GA201" i="1"/>
  <c r="GA200" i="1"/>
  <c r="GA199" i="1"/>
  <c r="GA198" i="1"/>
  <c r="GA197" i="1"/>
  <c r="GA196" i="1"/>
  <c r="GB192" i="1"/>
  <c r="GM244" i="1"/>
  <c r="GN244" i="1" s="1"/>
  <c r="GM243" i="1"/>
  <c r="GM242" i="1"/>
  <c r="GM241" i="1"/>
  <c r="GM240" i="1"/>
  <c r="GM239" i="1"/>
  <c r="GM238" i="1"/>
  <c r="GM237" i="1"/>
  <c r="GM236" i="1"/>
  <c r="GM235" i="1"/>
  <c r="GM234" i="1"/>
  <c r="GM233" i="1"/>
  <c r="GM232" i="1"/>
  <c r="GM231" i="1"/>
  <c r="GM230" i="1"/>
  <c r="GM229" i="1"/>
  <c r="GM228" i="1"/>
  <c r="GM227" i="1"/>
  <c r="GM226" i="1"/>
  <c r="GM225" i="1"/>
  <c r="GM224" i="1"/>
  <c r="GM223" i="1"/>
  <c r="GM222" i="1"/>
  <c r="GM221" i="1"/>
  <c r="GM219" i="1"/>
  <c r="GM218" i="1"/>
  <c r="GM217" i="1"/>
  <c r="GM216" i="1"/>
  <c r="GM215" i="1"/>
  <c r="GM214" i="1"/>
  <c r="GM213" i="1"/>
  <c r="GM212" i="1"/>
  <c r="GM211" i="1"/>
  <c r="GM210" i="1"/>
  <c r="GM209" i="1"/>
  <c r="GM208" i="1"/>
  <c r="GM207" i="1"/>
  <c r="GM206" i="1"/>
  <c r="GM205" i="1"/>
  <c r="GM204" i="1"/>
  <c r="GM203" i="1"/>
  <c r="GM202" i="1"/>
  <c r="GM201" i="1"/>
  <c r="GM200" i="1"/>
  <c r="GM199" i="1"/>
  <c r="GM198" i="1"/>
  <c r="GM197" i="1"/>
  <c r="GM196" i="1"/>
  <c r="GN192" i="1"/>
  <c r="GY244" i="1"/>
  <c r="GZ244" i="1" s="1"/>
  <c r="GY243" i="1"/>
  <c r="GY242" i="1"/>
  <c r="GY241" i="1"/>
  <c r="GY240" i="1"/>
  <c r="GY239" i="1"/>
  <c r="GY238" i="1"/>
  <c r="GY237" i="1"/>
  <c r="GY236" i="1"/>
  <c r="GY235" i="1"/>
  <c r="GY234" i="1"/>
  <c r="GY233" i="1"/>
  <c r="GY232" i="1"/>
  <c r="GY231" i="1"/>
  <c r="GY230" i="1"/>
  <c r="GY229" i="1"/>
  <c r="GY228" i="1"/>
  <c r="GY227" i="1"/>
  <c r="GY226" i="1"/>
  <c r="GY225" i="1"/>
  <c r="GY224" i="1"/>
  <c r="GY223" i="1"/>
  <c r="GY222" i="1"/>
  <c r="GY221" i="1"/>
  <c r="GY219" i="1"/>
  <c r="GY218" i="1"/>
  <c r="GY217" i="1"/>
  <c r="GY216" i="1"/>
  <c r="GY215" i="1"/>
  <c r="GY214" i="1"/>
  <c r="GY213" i="1"/>
  <c r="GY212" i="1"/>
  <c r="GY211" i="1"/>
  <c r="GY210" i="1"/>
  <c r="GY209" i="1"/>
  <c r="GY208" i="1"/>
  <c r="GY207" i="1"/>
  <c r="GY206" i="1"/>
  <c r="GY205" i="1"/>
  <c r="GY204" i="1"/>
  <c r="GY203" i="1"/>
  <c r="GY202" i="1"/>
  <c r="GY201" i="1"/>
  <c r="GY200" i="1"/>
  <c r="GY199" i="1"/>
  <c r="GY198" i="1"/>
  <c r="GY197" i="1"/>
  <c r="GY196" i="1"/>
  <c r="GZ192" i="1"/>
  <c r="EI244" i="1"/>
  <c r="EJ244" i="1" s="1"/>
  <c r="EI243" i="1"/>
  <c r="EI242" i="1"/>
  <c r="EB242" i="1"/>
  <c r="DZ242" i="1"/>
  <c r="EA242" i="1" s="1"/>
  <c r="EI241" i="1"/>
  <c r="EB241" i="1"/>
  <c r="DZ241" i="1"/>
  <c r="EA241" i="1" s="1"/>
  <c r="EI240" i="1"/>
  <c r="EB240" i="1"/>
  <c r="DZ240" i="1"/>
  <c r="EA240" i="1" s="1"/>
  <c r="EI239" i="1"/>
  <c r="EB239" i="1"/>
  <c r="DZ239" i="1"/>
  <c r="EA239" i="1" s="1"/>
  <c r="EI238" i="1"/>
  <c r="EB238" i="1"/>
  <c r="DZ238" i="1"/>
  <c r="EA238" i="1" s="1"/>
  <c r="EI237" i="1"/>
  <c r="EB237" i="1"/>
  <c r="DZ237" i="1"/>
  <c r="EA237" i="1" s="1"/>
  <c r="EI236" i="1"/>
  <c r="EB236" i="1"/>
  <c r="DZ236" i="1"/>
  <c r="EA236" i="1" s="1"/>
  <c r="EI235" i="1"/>
  <c r="EB235" i="1"/>
  <c r="DZ235" i="1"/>
  <c r="EA235" i="1" s="1"/>
  <c r="EI234" i="1"/>
  <c r="EB234" i="1"/>
  <c r="DZ234" i="1"/>
  <c r="EA234" i="1" s="1"/>
  <c r="EI233" i="1"/>
  <c r="EB233" i="1"/>
  <c r="DZ233" i="1"/>
  <c r="EA233" i="1" s="1"/>
  <c r="EI232" i="1"/>
  <c r="EB232" i="1"/>
  <c r="DZ232" i="1"/>
  <c r="EA232" i="1" s="1"/>
  <c r="EI231" i="1"/>
  <c r="EB231" i="1"/>
  <c r="DZ231" i="1"/>
  <c r="EA231" i="1" s="1"/>
  <c r="EI230" i="1"/>
  <c r="EB230" i="1"/>
  <c r="DZ230" i="1"/>
  <c r="EA230" i="1" s="1"/>
  <c r="EI229" i="1"/>
  <c r="EB229" i="1"/>
  <c r="DZ229" i="1"/>
  <c r="EA229" i="1" s="1"/>
  <c r="EI228" i="1"/>
  <c r="EB228" i="1"/>
  <c r="DZ228" i="1"/>
  <c r="EA228" i="1" s="1"/>
  <c r="EI227" i="1"/>
  <c r="EB227" i="1"/>
  <c r="DZ227" i="1"/>
  <c r="EA227" i="1" s="1"/>
  <c r="EI226" i="1"/>
  <c r="EB226" i="1"/>
  <c r="DZ226" i="1"/>
  <c r="EA226" i="1" s="1"/>
  <c r="EI225" i="1"/>
  <c r="EB225" i="1"/>
  <c r="DZ225" i="1"/>
  <c r="EA225" i="1" s="1"/>
  <c r="EI224" i="1"/>
  <c r="EB224" i="1"/>
  <c r="DZ224" i="1"/>
  <c r="EA224" i="1" s="1"/>
  <c r="EI223" i="1"/>
  <c r="EB223" i="1"/>
  <c r="DZ223" i="1"/>
  <c r="EA223" i="1" s="1"/>
  <c r="EI222" i="1"/>
  <c r="EB222" i="1"/>
  <c r="DZ222" i="1"/>
  <c r="EA222" i="1" s="1"/>
  <c r="EI221" i="1"/>
  <c r="EB221" i="1"/>
  <c r="DZ221" i="1"/>
  <c r="EA221" i="1" s="1"/>
  <c r="EC221" i="1" s="1"/>
  <c r="EB220" i="1"/>
  <c r="DZ220" i="1"/>
  <c r="EA220" i="1" s="1"/>
  <c r="EI219" i="1"/>
  <c r="EE219" i="1"/>
  <c r="EI218" i="1"/>
  <c r="EB218" i="1"/>
  <c r="DZ218" i="1"/>
  <c r="EA218" i="1" s="1"/>
  <c r="EI217" i="1"/>
  <c r="EB217" i="1"/>
  <c r="DZ217" i="1"/>
  <c r="EA217" i="1" s="1"/>
  <c r="EI216" i="1"/>
  <c r="EB216" i="1"/>
  <c r="DZ216" i="1"/>
  <c r="EA216" i="1" s="1"/>
  <c r="EI215" i="1"/>
  <c r="EB215" i="1"/>
  <c r="DZ215" i="1"/>
  <c r="EA215" i="1" s="1"/>
  <c r="EI214" i="1"/>
  <c r="EB214" i="1"/>
  <c r="DZ214" i="1"/>
  <c r="EA214" i="1" s="1"/>
  <c r="EI213" i="1"/>
  <c r="EB213" i="1"/>
  <c r="DZ213" i="1"/>
  <c r="EA213" i="1" s="1"/>
  <c r="EI212" i="1"/>
  <c r="EB212" i="1"/>
  <c r="DZ212" i="1"/>
  <c r="EA212" i="1" s="1"/>
  <c r="EI211" i="1"/>
  <c r="EB211" i="1"/>
  <c r="DZ211" i="1"/>
  <c r="EA211" i="1" s="1"/>
  <c r="EI210" i="1"/>
  <c r="EB210" i="1"/>
  <c r="DZ210" i="1"/>
  <c r="EA210" i="1" s="1"/>
  <c r="EI209" i="1"/>
  <c r="EB209" i="1"/>
  <c r="DZ209" i="1"/>
  <c r="EA209" i="1" s="1"/>
  <c r="EI208" i="1"/>
  <c r="EB208" i="1"/>
  <c r="DZ208" i="1"/>
  <c r="EA208" i="1" s="1"/>
  <c r="EI207" i="1"/>
  <c r="EB207" i="1"/>
  <c r="DZ207" i="1"/>
  <c r="EA207" i="1" s="1"/>
  <c r="EI206" i="1"/>
  <c r="EB206" i="1"/>
  <c r="DZ206" i="1"/>
  <c r="EA206" i="1" s="1"/>
  <c r="EI205" i="1"/>
  <c r="EB205" i="1"/>
  <c r="DZ205" i="1"/>
  <c r="EA205" i="1" s="1"/>
  <c r="EI204" i="1"/>
  <c r="EB204" i="1"/>
  <c r="DZ204" i="1"/>
  <c r="EA204" i="1" s="1"/>
  <c r="EI203" i="1"/>
  <c r="EB203" i="1"/>
  <c r="DZ203" i="1"/>
  <c r="EA203" i="1" s="1"/>
  <c r="EI202" i="1"/>
  <c r="EB202" i="1"/>
  <c r="DZ202" i="1"/>
  <c r="EA202" i="1" s="1"/>
  <c r="EI201" i="1"/>
  <c r="EB201" i="1"/>
  <c r="DZ201" i="1"/>
  <c r="EA201" i="1" s="1"/>
  <c r="EI200" i="1"/>
  <c r="EB200" i="1"/>
  <c r="DZ200" i="1"/>
  <c r="EA200" i="1" s="1"/>
  <c r="EI199" i="1"/>
  <c r="EB199" i="1"/>
  <c r="DZ199" i="1"/>
  <c r="EA199" i="1" s="1"/>
  <c r="EI198" i="1"/>
  <c r="EB198" i="1"/>
  <c r="DZ198" i="1"/>
  <c r="EA198" i="1" s="1"/>
  <c r="EI197" i="1"/>
  <c r="EB197" i="1"/>
  <c r="DZ197" i="1"/>
  <c r="EA197" i="1" s="1"/>
  <c r="EI196" i="1"/>
  <c r="ED196" i="1"/>
  <c r="EE196" i="1" s="1"/>
  <c r="GB196" i="1" s="1"/>
  <c r="DZ196" i="1"/>
  <c r="EA196" i="1" s="1"/>
  <c r="EJ192" i="1"/>
  <c r="HE115" i="1"/>
  <c r="HF115" i="1" s="1"/>
  <c r="HE114" i="1"/>
  <c r="HE113" i="1"/>
  <c r="HE112" i="1"/>
  <c r="HE111" i="1"/>
  <c r="HE110" i="1"/>
  <c r="HE109" i="1"/>
  <c r="HE108" i="1"/>
  <c r="HE107" i="1"/>
  <c r="HE106" i="1"/>
  <c r="HE105" i="1"/>
  <c r="HE104" i="1"/>
  <c r="HE103" i="1"/>
  <c r="HE102" i="1"/>
  <c r="HE101" i="1"/>
  <c r="HE100" i="1"/>
  <c r="HE99" i="1"/>
  <c r="HE98" i="1"/>
  <c r="HE97" i="1"/>
  <c r="HE96" i="1"/>
  <c r="HE95" i="1"/>
  <c r="HE94" i="1"/>
  <c r="HE93" i="1"/>
  <c r="HE92" i="1"/>
  <c r="HE90" i="1"/>
  <c r="HE89" i="1"/>
  <c r="HE88" i="1"/>
  <c r="HE87" i="1"/>
  <c r="HE86" i="1"/>
  <c r="HE85" i="1"/>
  <c r="HE84" i="1"/>
  <c r="HE83" i="1"/>
  <c r="HE82" i="1"/>
  <c r="HE81" i="1"/>
  <c r="HE80" i="1"/>
  <c r="HE79" i="1"/>
  <c r="HE78" i="1"/>
  <c r="HE77" i="1"/>
  <c r="HE76" i="1"/>
  <c r="HE75" i="1"/>
  <c r="HE74" i="1"/>
  <c r="HE73" i="1"/>
  <c r="HE72" i="1"/>
  <c r="HE71" i="1"/>
  <c r="HE70" i="1"/>
  <c r="HE69" i="1"/>
  <c r="HE68" i="1"/>
  <c r="HE67" i="1"/>
  <c r="HF63" i="1"/>
  <c r="HE180" i="1"/>
  <c r="HF180" i="1" s="1"/>
  <c r="HE179" i="1"/>
  <c r="HE178" i="1"/>
  <c r="HE177" i="1"/>
  <c r="HE176" i="1"/>
  <c r="HE175" i="1"/>
  <c r="HE174" i="1"/>
  <c r="HE173" i="1"/>
  <c r="HE172" i="1"/>
  <c r="HE171" i="1"/>
  <c r="HE170" i="1"/>
  <c r="HE169" i="1"/>
  <c r="HE168" i="1"/>
  <c r="HE167" i="1"/>
  <c r="HE166" i="1"/>
  <c r="HE165" i="1"/>
  <c r="HE164" i="1"/>
  <c r="HE163" i="1"/>
  <c r="HE162" i="1"/>
  <c r="HE161" i="1"/>
  <c r="HE160" i="1"/>
  <c r="HE159" i="1"/>
  <c r="HE158" i="1"/>
  <c r="HE157" i="1"/>
  <c r="HE155" i="1"/>
  <c r="HE154" i="1"/>
  <c r="HE153" i="1"/>
  <c r="HE152" i="1"/>
  <c r="HE151" i="1"/>
  <c r="HE150" i="1"/>
  <c r="HE149" i="1"/>
  <c r="HE148" i="1"/>
  <c r="HE147" i="1"/>
  <c r="HE146" i="1"/>
  <c r="HE145" i="1"/>
  <c r="HE144" i="1"/>
  <c r="HE143" i="1"/>
  <c r="HE142" i="1"/>
  <c r="HE141" i="1"/>
  <c r="HE140" i="1"/>
  <c r="HE139" i="1"/>
  <c r="HE138" i="1"/>
  <c r="HE137" i="1"/>
  <c r="HE136" i="1"/>
  <c r="HE135" i="1"/>
  <c r="HE134" i="1"/>
  <c r="HE133" i="1"/>
  <c r="HE132" i="1"/>
  <c r="HF128" i="1"/>
  <c r="GS180" i="1"/>
  <c r="GT180" i="1" s="1"/>
  <c r="GS179" i="1"/>
  <c r="GS178" i="1"/>
  <c r="GS177" i="1"/>
  <c r="GS176" i="1"/>
  <c r="GS175" i="1"/>
  <c r="GS174" i="1"/>
  <c r="GS173" i="1"/>
  <c r="GS172" i="1"/>
  <c r="GS171" i="1"/>
  <c r="GS170" i="1"/>
  <c r="GS169" i="1"/>
  <c r="GS168" i="1"/>
  <c r="GS167" i="1"/>
  <c r="GS166" i="1"/>
  <c r="GS165" i="1"/>
  <c r="GS164" i="1"/>
  <c r="GS163" i="1"/>
  <c r="GS162" i="1"/>
  <c r="GS161" i="1"/>
  <c r="GS160" i="1"/>
  <c r="GS159" i="1"/>
  <c r="GS158" i="1"/>
  <c r="GS157" i="1"/>
  <c r="GS155" i="1"/>
  <c r="GS154" i="1"/>
  <c r="GS153" i="1"/>
  <c r="GS152" i="1"/>
  <c r="GS151" i="1"/>
  <c r="GS150" i="1"/>
  <c r="GS149" i="1"/>
  <c r="GS148" i="1"/>
  <c r="GS147" i="1"/>
  <c r="GS146" i="1"/>
  <c r="GS145" i="1"/>
  <c r="GS144" i="1"/>
  <c r="GS143" i="1"/>
  <c r="GS142" i="1"/>
  <c r="GS141" i="1"/>
  <c r="GS140" i="1"/>
  <c r="GS139" i="1"/>
  <c r="GS138" i="1"/>
  <c r="GS137" i="1"/>
  <c r="GS136" i="1"/>
  <c r="GS135" i="1"/>
  <c r="GS134" i="1"/>
  <c r="GS133" i="1"/>
  <c r="GS132" i="1"/>
  <c r="GT128" i="1"/>
  <c r="FM115" i="1"/>
  <c r="FN115" i="1" s="1"/>
  <c r="FM114" i="1"/>
  <c r="FM113" i="1"/>
  <c r="FM112" i="1"/>
  <c r="FM111" i="1"/>
  <c r="FM110" i="1"/>
  <c r="FM109" i="1"/>
  <c r="FM108" i="1"/>
  <c r="FM107" i="1"/>
  <c r="FM106" i="1"/>
  <c r="FM105" i="1"/>
  <c r="FM104" i="1"/>
  <c r="FM103" i="1"/>
  <c r="FM102" i="1"/>
  <c r="FM101" i="1"/>
  <c r="FM100" i="1"/>
  <c r="FM99" i="1"/>
  <c r="FM98" i="1"/>
  <c r="FM97" i="1"/>
  <c r="FM96" i="1"/>
  <c r="FM95" i="1"/>
  <c r="FM94" i="1"/>
  <c r="FM93" i="1"/>
  <c r="FM92" i="1"/>
  <c r="FM90" i="1"/>
  <c r="FM89" i="1"/>
  <c r="FM88" i="1"/>
  <c r="FM87" i="1"/>
  <c r="FM86" i="1"/>
  <c r="FM85" i="1"/>
  <c r="FM84" i="1"/>
  <c r="FM83" i="1"/>
  <c r="FM82" i="1"/>
  <c r="FM81" i="1"/>
  <c r="FM80" i="1"/>
  <c r="FM79" i="1"/>
  <c r="FM78" i="1"/>
  <c r="FM77" i="1"/>
  <c r="FM76" i="1"/>
  <c r="FM75" i="1"/>
  <c r="FM74" i="1"/>
  <c r="FM73" i="1"/>
  <c r="FM72" i="1"/>
  <c r="FM71" i="1"/>
  <c r="FM70" i="1"/>
  <c r="FM69" i="1"/>
  <c r="FM68" i="1"/>
  <c r="FM67" i="1"/>
  <c r="FN63" i="1"/>
  <c r="FG180" i="1"/>
  <c r="FH180" i="1" s="1"/>
  <c r="FG179" i="1"/>
  <c r="FG178" i="1"/>
  <c r="FG177" i="1"/>
  <c r="FG176" i="1"/>
  <c r="FG175" i="1"/>
  <c r="FG174" i="1"/>
  <c r="FG173" i="1"/>
  <c r="FG172" i="1"/>
  <c r="FG171" i="1"/>
  <c r="FG170" i="1"/>
  <c r="FG169" i="1"/>
  <c r="FG168" i="1"/>
  <c r="FG167" i="1"/>
  <c r="FG166" i="1"/>
  <c r="FG165" i="1"/>
  <c r="FG164" i="1"/>
  <c r="FG163" i="1"/>
  <c r="FG162" i="1"/>
  <c r="FG161" i="1"/>
  <c r="FG160" i="1"/>
  <c r="FG159" i="1"/>
  <c r="FG158" i="1"/>
  <c r="FG157" i="1"/>
  <c r="FG155" i="1"/>
  <c r="FG154" i="1"/>
  <c r="FG153" i="1"/>
  <c r="FG152" i="1"/>
  <c r="FG151" i="1"/>
  <c r="FG150" i="1"/>
  <c r="FG149" i="1"/>
  <c r="FG148" i="1"/>
  <c r="FG147" i="1"/>
  <c r="FG146" i="1"/>
  <c r="FG145" i="1"/>
  <c r="FG144" i="1"/>
  <c r="FG143" i="1"/>
  <c r="FG142" i="1"/>
  <c r="FG141" i="1"/>
  <c r="FG140" i="1"/>
  <c r="FG139" i="1"/>
  <c r="FG138" i="1"/>
  <c r="FG137" i="1"/>
  <c r="FG136" i="1"/>
  <c r="FG135" i="1"/>
  <c r="FG134" i="1"/>
  <c r="FG133" i="1"/>
  <c r="FG132" i="1"/>
  <c r="FH128" i="1"/>
  <c r="FM180" i="1"/>
  <c r="FN180" i="1" s="1"/>
  <c r="FM179" i="1"/>
  <c r="FM178" i="1"/>
  <c r="FM177" i="1"/>
  <c r="FM176" i="1"/>
  <c r="FM175" i="1"/>
  <c r="FM174" i="1"/>
  <c r="FM173" i="1"/>
  <c r="FM172" i="1"/>
  <c r="FM171" i="1"/>
  <c r="FM170" i="1"/>
  <c r="FM169" i="1"/>
  <c r="FM168" i="1"/>
  <c r="FM167" i="1"/>
  <c r="FM166" i="1"/>
  <c r="FM165" i="1"/>
  <c r="FM164" i="1"/>
  <c r="FM163" i="1"/>
  <c r="FM162" i="1"/>
  <c r="FM161" i="1"/>
  <c r="FM160" i="1"/>
  <c r="FM159" i="1"/>
  <c r="FM158" i="1"/>
  <c r="FM157" i="1"/>
  <c r="FM155" i="1"/>
  <c r="FM154" i="1"/>
  <c r="FM153" i="1"/>
  <c r="FM152" i="1"/>
  <c r="FM151" i="1"/>
  <c r="FM150" i="1"/>
  <c r="FM149" i="1"/>
  <c r="FM148" i="1"/>
  <c r="FM147" i="1"/>
  <c r="FM146" i="1"/>
  <c r="FM145" i="1"/>
  <c r="FM144" i="1"/>
  <c r="FM143" i="1"/>
  <c r="FM142" i="1"/>
  <c r="FM141" i="1"/>
  <c r="FM140" i="1"/>
  <c r="FM139" i="1"/>
  <c r="FM138" i="1"/>
  <c r="FM137" i="1"/>
  <c r="FM136" i="1"/>
  <c r="FM135" i="1"/>
  <c r="FM134" i="1"/>
  <c r="FM133" i="1"/>
  <c r="FM132" i="1"/>
  <c r="FN128" i="1"/>
  <c r="FA180" i="1"/>
  <c r="FB180" i="1" s="1"/>
  <c r="FA179" i="1"/>
  <c r="FA178" i="1"/>
  <c r="FA177" i="1"/>
  <c r="FA176" i="1"/>
  <c r="FA175" i="1"/>
  <c r="FA174" i="1"/>
  <c r="FA173" i="1"/>
  <c r="FA172" i="1"/>
  <c r="FA171" i="1"/>
  <c r="FA170" i="1"/>
  <c r="FA169" i="1"/>
  <c r="FA168" i="1"/>
  <c r="FA167" i="1"/>
  <c r="FA166" i="1"/>
  <c r="FA165" i="1"/>
  <c r="FA164" i="1"/>
  <c r="FA163" i="1"/>
  <c r="FA162" i="1"/>
  <c r="FA161" i="1"/>
  <c r="FA160" i="1"/>
  <c r="FA159" i="1"/>
  <c r="FA158" i="1"/>
  <c r="FA157" i="1"/>
  <c r="FA155" i="1"/>
  <c r="FA154" i="1"/>
  <c r="FA153" i="1"/>
  <c r="FA152" i="1"/>
  <c r="FA151" i="1"/>
  <c r="FA150" i="1"/>
  <c r="FA149" i="1"/>
  <c r="FA148" i="1"/>
  <c r="FA147" i="1"/>
  <c r="FA146" i="1"/>
  <c r="FA145" i="1"/>
  <c r="FA144" i="1"/>
  <c r="FA143" i="1"/>
  <c r="FA142" i="1"/>
  <c r="FA141" i="1"/>
  <c r="FA140" i="1"/>
  <c r="FA139" i="1"/>
  <c r="FA138" i="1"/>
  <c r="FA137" i="1"/>
  <c r="FA136" i="1"/>
  <c r="FA135" i="1"/>
  <c r="FA134" i="1"/>
  <c r="FA133" i="1"/>
  <c r="FA132" i="1"/>
  <c r="FB128" i="1"/>
  <c r="EI180" i="1"/>
  <c r="EJ180" i="1" s="1"/>
  <c r="EI179" i="1"/>
  <c r="EI178" i="1"/>
  <c r="EB178" i="1"/>
  <c r="DZ178" i="1"/>
  <c r="EA178" i="1" s="1"/>
  <c r="EI177" i="1"/>
  <c r="EB177" i="1"/>
  <c r="DZ177" i="1"/>
  <c r="EA177" i="1" s="1"/>
  <c r="EI176" i="1"/>
  <c r="EB176" i="1"/>
  <c r="DZ176" i="1"/>
  <c r="EA176" i="1" s="1"/>
  <c r="EI175" i="1"/>
  <c r="EB175" i="1"/>
  <c r="DZ175" i="1"/>
  <c r="EA175" i="1" s="1"/>
  <c r="EI174" i="1"/>
  <c r="EB174" i="1"/>
  <c r="DZ174" i="1"/>
  <c r="EA174" i="1" s="1"/>
  <c r="EI173" i="1"/>
  <c r="EB173" i="1"/>
  <c r="DZ173" i="1"/>
  <c r="EA173" i="1" s="1"/>
  <c r="EI172" i="1"/>
  <c r="EB172" i="1"/>
  <c r="DZ172" i="1"/>
  <c r="EA172" i="1" s="1"/>
  <c r="EI171" i="1"/>
  <c r="EB171" i="1"/>
  <c r="DZ171" i="1"/>
  <c r="EA171" i="1" s="1"/>
  <c r="EI170" i="1"/>
  <c r="EB170" i="1"/>
  <c r="DZ170" i="1"/>
  <c r="EA170" i="1" s="1"/>
  <c r="EI169" i="1"/>
  <c r="EB169" i="1"/>
  <c r="DZ169" i="1"/>
  <c r="EA169" i="1" s="1"/>
  <c r="EI168" i="1"/>
  <c r="EB168" i="1"/>
  <c r="DZ168" i="1"/>
  <c r="EA168" i="1" s="1"/>
  <c r="EI167" i="1"/>
  <c r="EB167" i="1"/>
  <c r="DZ167" i="1"/>
  <c r="EA167" i="1" s="1"/>
  <c r="EI166" i="1"/>
  <c r="EB166" i="1"/>
  <c r="DZ166" i="1"/>
  <c r="EA166" i="1" s="1"/>
  <c r="EI165" i="1"/>
  <c r="EB165" i="1"/>
  <c r="DZ165" i="1"/>
  <c r="EA165" i="1" s="1"/>
  <c r="EI164" i="1"/>
  <c r="EB164" i="1"/>
  <c r="DZ164" i="1"/>
  <c r="EA164" i="1" s="1"/>
  <c r="EI163" i="1"/>
  <c r="EB163" i="1"/>
  <c r="DZ163" i="1"/>
  <c r="EA163" i="1" s="1"/>
  <c r="EI162" i="1"/>
  <c r="EB162" i="1"/>
  <c r="DZ162" i="1"/>
  <c r="EA162" i="1" s="1"/>
  <c r="EI161" i="1"/>
  <c r="EB161" i="1"/>
  <c r="DZ161" i="1"/>
  <c r="EA161" i="1" s="1"/>
  <c r="EI160" i="1"/>
  <c r="EB160" i="1"/>
  <c r="DZ160" i="1"/>
  <c r="EA160" i="1" s="1"/>
  <c r="EI159" i="1"/>
  <c r="EB159" i="1"/>
  <c r="DZ159" i="1"/>
  <c r="EA159" i="1" s="1"/>
  <c r="EI158" i="1"/>
  <c r="EB158" i="1"/>
  <c r="DZ158" i="1"/>
  <c r="EA158" i="1" s="1"/>
  <c r="EI157" i="1"/>
  <c r="EB157" i="1"/>
  <c r="DZ157" i="1"/>
  <c r="EA157" i="1" s="1"/>
  <c r="EB156" i="1"/>
  <c r="DZ156" i="1"/>
  <c r="EA156" i="1" s="1"/>
  <c r="EI155" i="1"/>
  <c r="EJ155" i="1" s="1"/>
  <c r="EE155" i="1"/>
  <c r="EI154" i="1"/>
  <c r="EB154" i="1"/>
  <c r="DZ154" i="1"/>
  <c r="EA154" i="1" s="1"/>
  <c r="EI153" i="1"/>
  <c r="EB153" i="1"/>
  <c r="DZ153" i="1"/>
  <c r="EA153" i="1" s="1"/>
  <c r="EI152" i="1"/>
  <c r="EB152" i="1"/>
  <c r="DZ152" i="1"/>
  <c r="EA152" i="1" s="1"/>
  <c r="EI151" i="1"/>
  <c r="EB151" i="1"/>
  <c r="DZ151" i="1"/>
  <c r="EA151" i="1" s="1"/>
  <c r="EI150" i="1"/>
  <c r="EB150" i="1"/>
  <c r="DZ150" i="1"/>
  <c r="EA150" i="1" s="1"/>
  <c r="EI149" i="1"/>
  <c r="EB149" i="1"/>
  <c r="DZ149" i="1"/>
  <c r="EA149" i="1" s="1"/>
  <c r="EI148" i="1"/>
  <c r="EB148" i="1"/>
  <c r="DZ148" i="1"/>
  <c r="EA148" i="1" s="1"/>
  <c r="EI147" i="1"/>
  <c r="EB147" i="1"/>
  <c r="DZ147" i="1"/>
  <c r="EA147" i="1" s="1"/>
  <c r="EI146" i="1"/>
  <c r="EB146" i="1"/>
  <c r="DZ146" i="1"/>
  <c r="EA146" i="1" s="1"/>
  <c r="EI145" i="1"/>
  <c r="EB145" i="1"/>
  <c r="DZ145" i="1"/>
  <c r="EA145" i="1" s="1"/>
  <c r="EI144" i="1"/>
  <c r="EB144" i="1"/>
  <c r="DZ144" i="1"/>
  <c r="EA144" i="1" s="1"/>
  <c r="EC144" i="1" s="1"/>
  <c r="EI143" i="1"/>
  <c r="EB143" i="1"/>
  <c r="DZ143" i="1"/>
  <c r="EA143" i="1" s="1"/>
  <c r="EI142" i="1"/>
  <c r="EB142" i="1"/>
  <c r="DZ142" i="1"/>
  <c r="EA142" i="1" s="1"/>
  <c r="EI141" i="1"/>
  <c r="EB141" i="1"/>
  <c r="DZ141" i="1"/>
  <c r="EA141" i="1" s="1"/>
  <c r="EI140" i="1"/>
  <c r="EB140" i="1"/>
  <c r="DZ140" i="1"/>
  <c r="EA140" i="1" s="1"/>
  <c r="EI139" i="1"/>
  <c r="EB139" i="1"/>
  <c r="DZ139" i="1"/>
  <c r="EA139" i="1" s="1"/>
  <c r="EI138" i="1"/>
  <c r="EB138" i="1"/>
  <c r="DZ138" i="1"/>
  <c r="EA138" i="1" s="1"/>
  <c r="EI137" i="1"/>
  <c r="EB137" i="1"/>
  <c r="DZ137" i="1"/>
  <c r="EA137" i="1" s="1"/>
  <c r="EI136" i="1"/>
  <c r="EB136" i="1"/>
  <c r="DZ136" i="1"/>
  <c r="EA136" i="1" s="1"/>
  <c r="EC136" i="1" s="1"/>
  <c r="EI135" i="1"/>
  <c r="EB135" i="1"/>
  <c r="DZ135" i="1"/>
  <c r="EA135" i="1" s="1"/>
  <c r="EI134" i="1"/>
  <c r="EB134" i="1"/>
  <c r="DZ134" i="1"/>
  <c r="EA134" i="1" s="1"/>
  <c r="EI133" i="1"/>
  <c r="EB133" i="1"/>
  <c r="DZ133" i="1"/>
  <c r="EA133" i="1" s="1"/>
  <c r="EI132" i="1"/>
  <c r="ED132" i="1"/>
  <c r="EE132" i="1" s="1"/>
  <c r="DZ132" i="1"/>
  <c r="EA132" i="1" s="1"/>
  <c r="EJ128" i="1"/>
  <c r="GS115" i="1"/>
  <c r="GT115" i="1" s="1"/>
  <c r="GS114" i="1"/>
  <c r="GS113" i="1"/>
  <c r="GS112" i="1"/>
  <c r="GS111" i="1"/>
  <c r="GS110" i="1"/>
  <c r="GS109" i="1"/>
  <c r="GS108" i="1"/>
  <c r="GS107" i="1"/>
  <c r="GS106" i="1"/>
  <c r="GS105" i="1"/>
  <c r="GS104" i="1"/>
  <c r="GS103" i="1"/>
  <c r="GS102" i="1"/>
  <c r="GS101" i="1"/>
  <c r="GS100" i="1"/>
  <c r="GS99" i="1"/>
  <c r="GS98" i="1"/>
  <c r="GS97" i="1"/>
  <c r="GS96" i="1"/>
  <c r="GS95" i="1"/>
  <c r="GS94" i="1"/>
  <c r="GS93" i="1"/>
  <c r="GS92" i="1"/>
  <c r="GS90" i="1"/>
  <c r="GS89" i="1"/>
  <c r="GS88" i="1"/>
  <c r="GS87" i="1"/>
  <c r="GS86" i="1"/>
  <c r="GS85" i="1"/>
  <c r="GS84" i="1"/>
  <c r="GS83" i="1"/>
  <c r="GS82" i="1"/>
  <c r="GS81" i="1"/>
  <c r="GS80" i="1"/>
  <c r="GS79" i="1"/>
  <c r="GS78" i="1"/>
  <c r="GS77" i="1"/>
  <c r="GS76" i="1"/>
  <c r="GS75" i="1"/>
  <c r="GS74" i="1"/>
  <c r="GS73" i="1"/>
  <c r="GS72" i="1"/>
  <c r="GS71" i="1"/>
  <c r="GS70" i="1"/>
  <c r="GS69" i="1"/>
  <c r="GS68" i="1"/>
  <c r="GS67" i="1"/>
  <c r="GT63" i="1"/>
  <c r="FG115" i="1"/>
  <c r="FH115" i="1" s="1"/>
  <c r="FG114" i="1"/>
  <c r="FG113" i="1"/>
  <c r="FG112" i="1"/>
  <c r="FG111" i="1"/>
  <c r="FG110" i="1"/>
  <c r="FG109" i="1"/>
  <c r="FG108" i="1"/>
  <c r="FG107" i="1"/>
  <c r="FG106" i="1"/>
  <c r="FG105" i="1"/>
  <c r="FG104" i="1"/>
  <c r="FG103" i="1"/>
  <c r="FG102" i="1"/>
  <c r="FG101" i="1"/>
  <c r="FG100" i="1"/>
  <c r="FG99" i="1"/>
  <c r="FG98" i="1"/>
  <c r="FG97" i="1"/>
  <c r="FG96" i="1"/>
  <c r="FG95" i="1"/>
  <c r="FG94" i="1"/>
  <c r="FG93" i="1"/>
  <c r="FG92" i="1"/>
  <c r="FG90" i="1"/>
  <c r="FG89" i="1"/>
  <c r="FG88" i="1"/>
  <c r="FG87" i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H63" i="1"/>
  <c r="FA115" i="1"/>
  <c r="FB115" i="1" s="1"/>
  <c r="FA114" i="1"/>
  <c r="FA113" i="1"/>
  <c r="FA112" i="1"/>
  <c r="FA111" i="1"/>
  <c r="FA110" i="1"/>
  <c r="FA109" i="1"/>
  <c r="FA108" i="1"/>
  <c r="FA107" i="1"/>
  <c r="FA106" i="1"/>
  <c r="FA105" i="1"/>
  <c r="FA104" i="1"/>
  <c r="FA103" i="1"/>
  <c r="FA102" i="1"/>
  <c r="FA101" i="1"/>
  <c r="FA100" i="1"/>
  <c r="FA99" i="1"/>
  <c r="FA98" i="1"/>
  <c r="FA97" i="1"/>
  <c r="FA96" i="1"/>
  <c r="FA95" i="1"/>
  <c r="FA94" i="1"/>
  <c r="FA93" i="1"/>
  <c r="FA92" i="1"/>
  <c r="FA90" i="1"/>
  <c r="FB90" i="1" s="1"/>
  <c r="FA89" i="1"/>
  <c r="FA88" i="1"/>
  <c r="FA87" i="1"/>
  <c r="FA86" i="1"/>
  <c r="FA85" i="1"/>
  <c r="FA84" i="1"/>
  <c r="FA83" i="1"/>
  <c r="FA82" i="1"/>
  <c r="FA81" i="1"/>
  <c r="FA80" i="1"/>
  <c r="FA79" i="1"/>
  <c r="FA78" i="1"/>
  <c r="FA77" i="1"/>
  <c r="FA76" i="1"/>
  <c r="FA75" i="1"/>
  <c r="FA74" i="1"/>
  <c r="FA73" i="1"/>
  <c r="FA72" i="1"/>
  <c r="FA71" i="1"/>
  <c r="FA70" i="1"/>
  <c r="FA69" i="1"/>
  <c r="FA68" i="1"/>
  <c r="FA67" i="1"/>
  <c r="FB63" i="1"/>
  <c r="EI115" i="1"/>
  <c r="EJ115" i="1" s="1"/>
  <c r="EI114" i="1"/>
  <c r="EI113" i="1"/>
  <c r="EI112" i="1"/>
  <c r="EI111" i="1"/>
  <c r="EI110" i="1"/>
  <c r="EI109" i="1"/>
  <c r="EI108" i="1"/>
  <c r="EI107" i="1"/>
  <c r="EI106" i="1"/>
  <c r="EI105" i="1"/>
  <c r="EI104" i="1"/>
  <c r="EI103" i="1"/>
  <c r="EI102" i="1"/>
  <c r="EI101" i="1"/>
  <c r="EI100" i="1"/>
  <c r="EI99" i="1"/>
  <c r="EI98" i="1"/>
  <c r="EI97" i="1"/>
  <c r="EI96" i="1"/>
  <c r="EI95" i="1"/>
  <c r="EI94" i="1"/>
  <c r="EI93" i="1"/>
  <c r="EI92" i="1"/>
  <c r="EI90" i="1"/>
  <c r="EI89" i="1"/>
  <c r="EI88" i="1"/>
  <c r="EI87" i="1"/>
  <c r="EI86" i="1"/>
  <c r="EI85" i="1"/>
  <c r="EI84" i="1"/>
  <c r="EI83" i="1"/>
  <c r="EI82" i="1"/>
  <c r="EI81" i="1"/>
  <c r="EI80" i="1"/>
  <c r="EI79" i="1"/>
  <c r="EI78" i="1"/>
  <c r="EI77" i="1"/>
  <c r="EI76" i="1"/>
  <c r="EI75" i="1"/>
  <c r="EI74" i="1"/>
  <c r="EI73" i="1"/>
  <c r="EI72" i="1"/>
  <c r="EI71" i="1"/>
  <c r="EI70" i="1"/>
  <c r="EI69" i="1"/>
  <c r="EI68" i="1"/>
  <c r="EI67" i="1"/>
  <c r="EJ63" i="1"/>
  <c r="EO115" i="1"/>
  <c r="EP115" i="1" s="1"/>
  <c r="EO114" i="1"/>
  <c r="EO113" i="1"/>
  <c r="EO112" i="1"/>
  <c r="EO111" i="1"/>
  <c r="EO110" i="1"/>
  <c r="EO109" i="1"/>
  <c r="EO108" i="1"/>
  <c r="EO107" i="1"/>
  <c r="EO106" i="1"/>
  <c r="EO105" i="1"/>
  <c r="EO104" i="1"/>
  <c r="EO103" i="1"/>
  <c r="EO102" i="1"/>
  <c r="EO101" i="1"/>
  <c r="EO100" i="1"/>
  <c r="EO99" i="1"/>
  <c r="EO98" i="1"/>
  <c r="EO97" i="1"/>
  <c r="EO96" i="1"/>
  <c r="EO95" i="1"/>
  <c r="EO94" i="1"/>
  <c r="EO93" i="1"/>
  <c r="EO92" i="1"/>
  <c r="EO90" i="1"/>
  <c r="EO89" i="1"/>
  <c r="EO88" i="1"/>
  <c r="EO87" i="1"/>
  <c r="EO86" i="1"/>
  <c r="EO85" i="1"/>
  <c r="EO84" i="1"/>
  <c r="EO83" i="1"/>
  <c r="EO82" i="1"/>
  <c r="EO81" i="1"/>
  <c r="EO80" i="1"/>
  <c r="EO79" i="1"/>
  <c r="EO78" i="1"/>
  <c r="EO77" i="1"/>
  <c r="EO76" i="1"/>
  <c r="EO75" i="1"/>
  <c r="EO74" i="1"/>
  <c r="EO73" i="1"/>
  <c r="EO72" i="1"/>
  <c r="EO71" i="1"/>
  <c r="EO70" i="1"/>
  <c r="EO69" i="1"/>
  <c r="EO68" i="1"/>
  <c r="EO67" i="1"/>
  <c r="EP63" i="1"/>
  <c r="EU115" i="1"/>
  <c r="EV115" i="1" s="1"/>
  <c r="EU114" i="1"/>
  <c r="EU113" i="1"/>
  <c r="EU112" i="1"/>
  <c r="EU111" i="1"/>
  <c r="EU110" i="1"/>
  <c r="EU109" i="1"/>
  <c r="EU108" i="1"/>
  <c r="EU107" i="1"/>
  <c r="EU106" i="1"/>
  <c r="EU105" i="1"/>
  <c r="EU104" i="1"/>
  <c r="EU103" i="1"/>
  <c r="EU102" i="1"/>
  <c r="EU101" i="1"/>
  <c r="EU100" i="1"/>
  <c r="EU99" i="1"/>
  <c r="EU98" i="1"/>
  <c r="EU97" i="1"/>
  <c r="EU96" i="1"/>
  <c r="EU95" i="1"/>
  <c r="EU94" i="1"/>
  <c r="EU93" i="1"/>
  <c r="EU92" i="1"/>
  <c r="EU90" i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U77" i="1"/>
  <c r="EU76" i="1"/>
  <c r="EU75" i="1"/>
  <c r="EU74" i="1"/>
  <c r="EU73" i="1"/>
  <c r="EU72" i="1"/>
  <c r="EU71" i="1"/>
  <c r="EU70" i="1"/>
  <c r="EU69" i="1"/>
  <c r="EU68" i="1"/>
  <c r="EU67" i="1"/>
  <c r="EV63" i="1"/>
  <c r="GM115" i="1"/>
  <c r="GN115" i="1" s="1"/>
  <c r="GM114" i="1"/>
  <c r="GM113" i="1"/>
  <c r="GM112" i="1"/>
  <c r="GM111" i="1"/>
  <c r="GM110" i="1"/>
  <c r="GM109" i="1"/>
  <c r="GM108" i="1"/>
  <c r="GM107" i="1"/>
  <c r="GM106" i="1"/>
  <c r="GM105" i="1"/>
  <c r="GM104" i="1"/>
  <c r="GM103" i="1"/>
  <c r="GM102" i="1"/>
  <c r="GM101" i="1"/>
  <c r="GM100" i="1"/>
  <c r="GM99" i="1"/>
  <c r="GM98" i="1"/>
  <c r="GM97" i="1"/>
  <c r="GM96" i="1"/>
  <c r="GM95" i="1"/>
  <c r="GM94" i="1"/>
  <c r="GM93" i="1"/>
  <c r="GM92" i="1"/>
  <c r="GM90" i="1"/>
  <c r="GN90" i="1" s="1"/>
  <c r="GM89" i="1"/>
  <c r="GM88" i="1"/>
  <c r="GM87" i="1"/>
  <c r="GM86" i="1"/>
  <c r="GM85" i="1"/>
  <c r="GM84" i="1"/>
  <c r="GM83" i="1"/>
  <c r="GM82" i="1"/>
  <c r="GM81" i="1"/>
  <c r="GM80" i="1"/>
  <c r="GM79" i="1"/>
  <c r="GM78" i="1"/>
  <c r="GM77" i="1"/>
  <c r="GM76" i="1"/>
  <c r="GM75" i="1"/>
  <c r="GM74" i="1"/>
  <c r="GM73" i="1"/>
  <c r="GM72" i="1"/>
  <c r="GM71" i="1"/>
  <c r="GM70" i="1"/>
  <c r="GM69" i="1"/>
  <c r="GM68" i="1"/>
  <c r="GM67" i="1"/>
  <c r="GN63" i="1"/>
  <c r="FT115" i="1"/>
  <c r="FU115" i="1" s="1"/>
  <c r="FT114" i="1"/>
  <c r="FT113" i="1"/>
  <c r="FT112" i="1"/>
  <c r="FT111" i="1"/>
  <c r="FT110" i="1"/>
  <c r="FT109" i="1"/>
  <c r="FT108" i="1"/>
  <c r="FT107" i="1"/>
  <c r="FT106" i="1"/>
  <c r="FT105" i="1"/>
  <c r="FT104" i="1"/>
  <c r="FT103" i="1"/>
  <c r="FT102" i="1"/>
  <c r="FT101" i="1"/>
  <c r="FT100" i="1"/>
  <c r="FT99" i="1"/>
  <c r="FT98" i="1"/>
  <c r="FT97" i="1"/>
  <c r="FT96" i="1"/>
  <c r="FT95" i="1"/>
  <c r="FT94" i="1"/>
  <c r="FT93" i="1"/>
  <c r="FT92" i="1"/>
  <c r="FT90" i="1"/>
  <c r="FT89" i="1"/>
  <c r="FT88" i="1"/>
  <c r="FT87" i="1"/>
  <c r="FT86" i="1"/>
  <c r="FT85" i="1"/>
  <c r="FT84" i="1"/>
  <c r="FT83" i="1"/>
  <c r="FT82" i="1"/>
  <c r="FT81" i="1"/>
  <c r="FT80" i="1"/>
  <c r="FT79" i="1"/>
  <c r="FT78" i="1"/>
  <c r="FT77" i="1"/>
  <c r="FT76" i="1"/>
  <c r="FT75" i="1"/>
  <c r="FT74" i="1"/>
  <c r="FT73" i="1"/>
  <c r="FT72" i="1"/>
  <c r="FT71" i="1"/>
  <c r="FT70" i="1"/>
  <c r="FT69" i="1"/>
  <c r="FT68" i="1"/>
  <c r="FT67" i="1"/>
  <c r="FU63" i="1"/>
  <c r="EE90" i="1"/>
  <c r="HF90" i="1" s="1"/>
  <c r="EB113" i="1"/>
  <c r="DZ113" i="1"/>
  <c r="EA113" i="1" s="1"/>
  <c r="EB112" i="1"/>
  <c r="DZ112" i="1"/>
  <c r="EA112" i="1" s="1"/>
  <c r="EB111" i="1"/>
  <c r="DZ111" i="1"/>
  <c r="EA111" i="1" s="1"/>
  <c r="EB110" i="1"/>
  <c r="DZ110" i="1"/>
  <c r="EA110" i="1" s="1"/>
  <c r="EB109" i="1"/>
  <c r="DZ109" i="1"/>
  <c r="EA109" i="1" s="1"/>
  <c r="EB108" i="1"/>
  <c r="DZ108" i="1"/>
  <c r="EA108" i="1" s="1"/>
  <c r="EB107" i="1"/>
  <c r="DZ107" i="1"/>
  <c r="EA107" i="1" s="1"/>
  <c r="EB106" i="1"/>
  <c r="DZ106" i="1"/>
  <c r="EA106" i="1" s="1"/>
  <c r="EB105" i="1"/>
  <c r="DZ105" i="1"/>
  <c r="EA105" i="1" s="1"/>
  <c r="EB104" i="1"/>
  <c r="DZ104" i="1"/>
  <c r="EA104" i="1" s="1"/>
  <c r="EB103" i="1"/>
  <c r="DZ103" i="1"/>
  <c r="EA103" i="1" s="1"/>
  <c r="EB102" i="1"/>
  <c r="DZ102" i="1"/>
  <c r="EA102" i="1" s="1"/>
  <c r="EB101" i="1"/>
  <c r="DZ101" i="1"/>
  <c r="EA101" i="1" s="1"/>
  <c r="EB100" i="1"/>
  <c r="DZ100" i="1"/>
  <c r="EA100" i="1" s="1"/>
  <c r="EB99" i="1"/>
  <c r="DZ99" i="1"/>
  <c r="EA99" i="1" s="1"/>
  <c r="EB98" i="1"/>
  <c r="DZ98" i="1"/>
  <c r="EA98" i="1" s="1"/>
  <c r="EB97" i="1"/>
  <c r="DZ97" i="1"/>
  <c r="EA97" i="1" s="1"/>
  <c r="EB96" i="1"/>
  <c r="DZ96" i="1"/>
  <c r="EA96" i="1" s="1"/>
  <c r="EB95" i="1"/>
  <c r="DZ95" i="1"/>
  <c r="EA95" i="1" s="1"/>
  <c r="EB94" i="1"/>
  <c r="DZ94" i="1"/>
  <c r="EA94" i="1" s="1"/>
  <c r="EB93" i="1"/>
  <c r="DZ93" i="1"/>
  <c r="EA93" i="1" s="1"/>
  <c r="EB92" i="1"/>
  <c r="DZ92" i="1"/>
  <c r="EA92" i="1" s="1"/>
  <c r="EB91" i="1"/>
  <c r="DZ91" i="1"/>
  <c r="EA91" i="1" s="1"/>
  <c r="GZ63" i="1"/>
  <c r="GY115" i="1"/>
  <c r="GY114" i="1"/>
  <c r="GY113" i="1"/>
  <c r="GY112" i="1"/>
  <c r="GY111" i="1"/>
  <c r="GY110" i="1"/>
  <c r="GY109" i="1"/>
  <c r="GY108" i="1"/>
  <c r="GY107" i="1"/>
  <c r="GY106" i="1"/>
  <c r="GY105" i="1"/>
  <c r="GY104" i="1"/>
  <c r="GY103" i="1"/>
  <c r="GY102" i="1"/>
  <c r="GY101" i="1"/>
  <c r="GY100" i="1"/>
  <c r="GY99" i="1"/>
  <c r="GY98" i="1"/>
  <c r="GY97" i="1"/>
  <c r="GY96" i="1"/>
  <c r="GY95" i="1"/>
  <c r="GY94" i="1"/>
  <c r="GY93" i="1"/>
  <c r="GY92" i="1"/>
  <c r="GY90" i="1"/>
  <c r="GZ90" i="1" s="1"/>
  <c r="GY89" i="1"/>
  <c r="GY88" i="1"/>
  <c r="GY87" i="1"/>
  <c r="GY86" i="1"/>
  <c r="GY85" i="1"/>
  <c r="GY84" i="1"/>
  <c r="GY83" i="1"/>
  <c r="GY82" i="1"/>
  <c r="GY81" i="1"/>
  <c r="GY80" i="1"/>
  <c r="GY79" i="1"/>
  <c r="GY78" i="1"/>
  <c r="GY77" i="1"/>
  <c r="GY76" i="1"/>
  <c r="GY75" i="1"/>
  <c r="GY74" i="1"/>
  <c r="GY73" i="1"/>
  <c r="GY72" i="1"/>
  <c r="GY71" i="1"/>
  <c r="GY70" i="1"/>
  <c r="GY69" i="1"/>
  <c r="GY68" i="1"/>
  <c r="GY67" i="1"/>
  <c r="ED67" i="1"/>
  <c r="EE67" i="1" s="1"/>
  <c r="GY53" i="1"/>
  <c r="GY52" i="1"/>
  <c r="GY51" i="1"/>
  <c r="GY50" i="1"/>
  <c r="GY49" i="1"/>
  <c r="GY48" i="1"/>
  <c r="GY47" i="1"/>
  <c r="GY46" i="1"/>
  <c r="GY45" i="1"/>
  <c r="GY44" i="1"/>
  <c r="GY43" i="1"/>
  <c r="GY42" i="1"/>
  <c r="GY41" i="1"/>
  <c r="GY40" i="1"/>
  <c r="GY39" i="1"/>
  <c r="GY38" i="1"/>
  <c r="GY37" i="1"/>
  <c r="GY36" i="1"/>
  <c r="GY35" i="1"/>
  <c r="GY34" i="1"/>
  <c r="GY33" i="1"/>
  <c r="GY32" i="1"/>
  <c r="GY31" i="1"/>
  <c r="GY29" i="1"/>
  <c r="GZ29" i="1" s="1"/>
  <c r="GY28" i="1"/>
  <c r="GY27" i="1"/>
  <c r="GY26" i="1"/>
  <c r="GY25" i="1"/>
  <c r="GY24" i="1"/>
  <c r="GY23" i="1"/>
  <c r="GY22" i="1"/>
  <c r="GY21" i="1"/>
  <c r="GY20" i="1"/>
  <c r="GY19" i="1"/>
  <c r="GY18" i="1"/>
  <c r="GY17" i="1"/>
  <c r="GY16" i="1"/>
  <c r="GY15" i="1"/>
  <c r="GY14" i="1"/>
  <c r="GY13" i="1"/>
  <c r="GY12" i="1"/>
  <c r="GY11" i="1"/>
  <c r="GY10" i="1"/>
  <c r="GY9" i="1"/>
  <c r="GY8" i="1"/>
  <c r="GY7" i="1"/>
  <c r="GZ4" i="1"/>
  <c r="GO53" i="1"/>
  <c r="GO52" i="1"/>
  <c r="GO51" i="1"/>
  <c r="GO50" i="1"/>
  <c r="GO49" i="1"/>
  <c r="GO48" i="1"/>
  <c r="GO47" i="1"/>
  <c r="GO46" i="1"/>
  <c r="GO45" i="1"/>
  <c r="GO44" i="1"/>
  <c r="GO43" i="1"/>
  <c r="GO42" i="1"/>
  <c r="GO41" i="1"/>
  <c r="GO40" i="1"/>
  <c r="GO39" i="1"/>
  <c r="GO38" i="1"/>
  <c r="GO37" i="1"/>
  <c r="GO36" i="1"/>
  <c r="GO35" i="1"/>
  <c r="GO34" i="1"/>
  <c r="GO33" i="1"/>
  <c r="GO32" i="1"/>
  <c r="GO31" i="1"/>
  <c r="GO29" i="1"/>
  <c r="GP29" i="1" s="1"/>
  <c r="GO28" i="1"/>
  <c r="GO27" i="1"/>
  <c r="GO26" i="1"/>
  <c r="GO25" i="1"/>
  <c r="GO24" i="1"/>
  <c r="GO23" i="1"/>
  <c r="GO22" i="1"/>
  <c r="GO21" i="1"/>
  <c r="GO20" i="1"/>
  <c r="GO19" i="1"/>
  <c r="GO18" i="1"/>
  <c r="GO17" i="1"/>
  <c r="GO16" i="1"/>
  <c r="GO15" i="1"/>
  <c r="GO14" i="1"/>
  <c r="GO13" i="1"/>
  <c r="GO12" i="1"/>
  <c r="GO11" i="1"/>
  <c r="GO10" i="1"/>
  <c r="GO9" i="1"/>
  <c r="GO8" i="1"/>
  <c r="GO7" i="1"/>
  <c r="GP4" i="1"/>
  <c r="HD53" i="1"/>
  <c r="HD52" i="1"/>
  <c r="HD51" i="1"/>
  <c r="HD50" i="1"/>
  <c r="HD49" i="1"/>
  <c r="HD48" i="1"/>
  <c r="HD47" i="1"/>
  <c r="HD46" i="1"/>
  <c r="HD45" i="1"/>
  <c r="HD44" i="1"/>
  <c r="HD43" i="1"/>
  <c r="HD42" i="1"/>
  <c r="HD41" i="1"/>
  <c r="HD40" i="1"/>
  <c r="HD39" i="1"/>
  <c r="HD38" i="1"/>
  <c r="HD37" i="1"/>
  <c r="HD36" i="1"/>
  <c r="HD35" i="1"/>
  <c r="HD34" i="1"/>
  <c r="HD33" i="1"/>
  <c r="HD32" i="1"/>
  <c r="HD31" i="1"/>
  <c r="HD29" i="1"/>
  <c r="HE29" i="1" s="1"/>
  <c r="HD28" i="1"/>
  <c r="HD27" i="1"/>
  <c r="HD26" i="1"/>
  <c r="HD25" i="1"/>
  <c r="HD24" i="1"/>
  <c r="HD23" i="1"/>
  <c r="HD22" i="1"/>
  <c r="HD21" i="1"/>
  <c r="HD20" i="1"/>
  <c r="HD19" i="1"/>
  <c r="HD18" i="1"/>
  <c r="HD17" i="1"/>
  <c r="HD16" i="1"/>
  <c r="HD15" i="1"/>
  <c r="HD14" i="1"/>
  <c r="HD13" i="1"/>
  <c r="HD12" i="1"/>
  <c r="HD11" i="1"/>
  <c r="HD10" i="1"/>
  <c r="HD9" i="1"/>
  <c r="HD8" i="1"/>
  <c r="HD7" i="1"/>
  <c r="HE4" i="1"/>
  <c r="GT53" i="1"/>
  <c r="GT52" i="1"/>
  <c r="GT51" i="1"/>
  <c r="GT50" i="1"/>
  <c r="GT49" i="1"/>
  <c r="GT48" i="1"/>
  <c r="GT47" i="1"/>
  <c r="GT46" i="1"/>
  <c r="GT45" i="1"/>
  <c r="GT44" i="1"/>
  <c r="GT43" i="1"/>
  <c r="GT42" i="1"/>
  <c r="GT41" i="1"/>
  <c r="GT40" i="1"/>
  <c r="GT39" i="1"/>
  <c r="GT38" i="1"/>
  <c r="GT37" i="1"/>
  <c r="GT36" i="1"/>
  <c r="GT35" i="1"/>
  <c r="GT34" i="1"/>
  <c r="GT33" i="1"/>
  <c r="GT32" i="1"/>
  <c r="GT31" i="1"/>
  <c r="GT29" i="1"/>
  <c r="GU29" i="1" s="1"/>
  <c r="GT28" i="1"/>
  <c r="GT27" i="1"/>
  <c r="GT26" i="1"/>
  <c r="GT25" i="1"/>
  <c r="GT24" i="1"/>
  <c r="GT23" i="1"/>
  <c r="GT22" i="1"/>
  <c r="GT21" i="1"/>
  <c r="GT20" i="1"/>
  <c r="GT19" i="1"/>
  <c r="GT18" i="1"/>
  <c r="GT17" i="1"/>
  <c r="GT16" i="1"/>
  <c r="GT15" i="1"/>
  <c r="GT14" i="1"/>
  <c r="GT13" i="1"/>
  <c r="GT12" i="1"/>
  <c r="GT11" i="1"/>
  <c r="GT10" i="1"/>
  <c r="GT9" i="1"/>
  <c r="GT8" i="1"/>
  <c r="GT7" i="1"/>
  <c r="GU4" i="1"/>
  <c r="FY53" i="1"/>
  <c r="FY52" i="1"/>
  <c r="FY51" i="1"/>
  <c r="FY50" i="1"/>
  <c r="FY49" i="1"/>
  <c r="FY48" i="1"/>
  <c r="FY47" i="1"/>
  <c r="FY46" i="1"/>
  <c r="FY45" i="1"/>
  <c r="FY44" i="1"/>
  <c r="FY43" i="1"/>
  <c r="FY42" i="1"/>
  <c r="FY41" i="1"/>
  <c r="FY40" i="1"/>
  <c r="FY39" i="1"/>
  <c r="FY38" i="1"/>
  <c r="FY37" i="1"/>
  <c r="FY36" i="1"/>
  <c r="FY35" i="1"/>
  <c r="FY34" i="1"/>
  <c r="FY33" i="1"/>
  <c r="FY32" i="1"/>
  <c r="FY31" i="1"/>
  <c r="FY29" i="1"/>
  <c r="FZ29" i="1" s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Z4" i="1"/>
  <c r="EB89" i="1"/>
  <c r="DZ89" i="1"/>
  <c r="EA89" i="1" s="1"/>
  <c r="EB88" i="1"/>
  <c r="DZ88" i="1"/>
  <c r="EA88" i="1" s="1"/>
  <c r="EB87" i="1"/>
  <c r="DZ87" i="1"/>
  <c r="EA87" i="1" s="1"/>
  <c r="EB86" i="1"/>
  <c r="DZ86" i="1"/>
  <c r="EA86" i="1" s="1"/>
  <c r="EB85" i="1"/>
  <c r="DZ85" i="1"/>
  <c r="EA85" i="1" s="1"/>
  <c r="EB84" i="1"/>
  <c r="DZ84" i="1"/>
  <c r="EA84" i="1" s="1"/>
  <c r="EB83" i="1"/>
  <c r="DZ83" i="1"/>
  <c r="EA83" i="1" s="1"/>
  <c r="EB82" i="1"/>
  <c r="DZ82" i="1"/>
  <c r="EA82" i="1" s="1"/>
  <c r="EB81" i="1"/>
  <c r="DZ81" i="1"/>
  <c r="EA81" i="1" s="1"/>
  <c r="EB80" i="1"/>
  <c r="DZ80" i="1"/>
  <c r="EA80" i="1" s="1"/>
  <c r="EB79" i="1"/>
  <c r="DZ79" i="1"/>
  <c r="EA79" i="1" s="1"/>
  <c r="EB78" i="1"/>
  <c r="DZ78" i="1"/>
  <c r="EA78" i="1" s="1"/>
  <c r="EB77" i="1"/>
  <c r="DZ77" i="1"/>
  <c r="EA77" i="1" s="1"/>
  <c r="EB76" i="1"/>
  <c r="DZ76" i="1"/>
  <c r="EA76" i="1" s="1"/>
  <c r="EB75" i="1"/>
  <c r="DZ75" i="1"/>
  <c r="EA75" i="1" s="1"/>
  <c r="EB74" i="1"/>
  <c r="DZ74" i="1"/>
  <c r="EA74" i="1" s="1"/>
  <c r="EB73" i="1"/>
  <c r="DZ73" i="1"/>
  <c r="EA73" i="1" s="1"/>
  <c r="EB72" i="1"/>
  <c r="DZ72" i="1"/>
  <c r="EA72" i="1" s="1"/>
  <c r="EB71" i="1"/>
  <c r="DZ71" i="1"/>
  <c r="EA71" i="1" s="1"/>
  <c r="EB70" i="1"/>
  <c r="DZ70" i="1"/>
  <c r="EA70" i="1" s="1"/>
  <c r="EB69" i="1"/>
  <c r="DZ69" i="1"/>
  <c r="EA69" i="1" s="1"/>
  <c r="EB68" i="1"/>
  <c r="DZ68" i="1"/>
  <c r="EA68" i="1" s="1"/>
  <c r="DZ67" i="1"/>
  <c r="EA67" i="1" s="1"/>
  <c r="GJ53" i="1"/>
  <c r="GJ52" i="1"/>
  <c r="GJ51" i="1"/>
  <c r="GJ50" i="1"/>
  <c r="GJ49" i="1"/>
  <c r="GJ48" i="1"/>
  <c r="GJ47" i="1"/>
  <c r="GJ46" i="1"/>
  <c r="GJ45" i="1"/>
  <c r="GJ44" i="1"/>
  <c r="GJ43" i="1"/>
  <c r="GJ42" i="1"/>
  <c r="GJ41" i="1"/>
  <c r="GJ40" i="1"/>
  <c r="GJ39" i="1"/>
  <c r="GJ38" i="1"/>
  <c r="GJ37" i="1"/>
  <c r="GJ36" i="1"/>
  <c r="GJ35" i="1"/>
  <c r="GJ34" i="1"/>
  <c r="GJ33" i="1"/>
  <c r="GJ32" i="1"/>
  <c r="GJ29" i="1"/>
  <c r="GK29" i="1" s="1"/>
  <c r="GJ28" i="1"/>
  <c r="GJ27" i="1"/>
  <c r="GJ26" i="1"/>
  <c r="GJ25" i="1"/>
  <c r="GJ24" i="1"/>
  <c r="GJ23" i="1"/>
  <c r="GJ22" i="1"/>
  <c r="GJ21" i="1"/>
  <c r="GJ20" i="1"/>
  <c r="GJ19" i="1"/>
  <c r="GJ18" i="1"/>
  <c r="GJ17" i="1"/>
  <c r="GJ16" i="1"/>
  <c r="GJ15" i="1"/>
  <c r="GJ14" i="1"/>
  <c r="GJ13" i="1"/>
  <c r="GJ12" i="1"/>
  <c r="GJ11" i="1"/>
  <c r="GJ10" i="1"/>
  <c r="GJ9" i="1"/>
  <c r="GJ8" i="1"/>
  <c r="GJ7" i="1"/>
  <c r="GK4" i="1"/>
  <c r="FO53" i="1"/>
  <c r="FO52" i="1"/>
  <c r="FO51" i="1"/>
  <c r="FO50" i="1"/>
  <c r="FO49" i="1"/>
  <c r="FO48" i="1"/>
  <c r="FO47" i="1"/>
  <c r="FO46" i="1"/>
  <c r="FO45" i="1"/>
  <c r="FO44" i="1"/>
  <c r="FO43" i="1"/>
  <c r="FO42" i="1"/>
  <c r="FO41" i="1"/>
  <c r="FO40" i="1"/>
  <c r="FO39" i="1"/>
  <c r="FO38" i="1"/>
  <c r="FO37" i="1"/>
  <c r="FO36" i="1"/>
  <c r="FO35" i="1"/>
  <c r="FO34" i="1"/>
  <c r="FO33" i="1"/>
  <c r="FO32" i="1"/>
  <c r="FO31" i="1"/>
  <c r="FO29" i="1"/>
  <c r="FP29" i="1" s="1"/>
  <c r="FO28" i="1"/>
  <c r="FO27" i="1"/>
  <c r="FO26" i="1"/>
  <c r="FO25" i="1"/>
  <c r="FO24" i="1"/>
  <c r="FO23" i="1"/>
  <c r="FO22" i="1"/>
  <c r="FO21" i="1"/>
  <c r="FO20" i="1"/>
  <c r="FO19" i="1"/>
  <c r="FO18" i="1"/>
  <c r="FO17" i="1"/>
  <c r="FO16" i="1"/>
  <c r="FO15" i="1"/>
  <c r="FO14" i="1"/>
  <c r="FO13" i="1"/>
  <c r="FO12" i="1"/>
  <c r="FO11" i="1"/>
  <c r="FO10" i="1"/>
  <c r="FO9" i="1"/>
  <c r="FO8" i="1"/>
  <c r="FO7" i="1"/>
  <c r="FP4" i="1"/>
  <c r="FJ53" i="1"/>
  <c r="FJ52" i="1"/>
  <c r="FJ51" i="1"/>
  <c r="FJ50" i="1"/>
  <c r="FJ49" i="1"/>
  <c r="FJ48" i="1"/>
  <c r="FJ47" i="1"/>
  <c r="FJ46" i="1"/>
  <c r="FJ45" i="1"/>
  <c r="FJ44" i="1"/>
  <c r="FJ43" i="1"/>
  <c r="FJ42" i="1"/>
  <c r="FJ41" i="1"/>
  <c r="FJ40" i="1"/>
  <c r="FJ39" i="1"/>
  <c r="FJ38" i="1"/>
  <c r="FJ37" i="1"/>
  <c r="FJ36" i="1"/>
  <c r="FJ35" i="1"/>
  <c r="FJ34" i="1"/>
  <c r="FJ33" i="1"/>
  <c r="FJ32" i="1"/>
  <c r="FJ31" i="1"/>
  <c r="FJ29" i="1"/>
  <c r="FK29" i="1" s="1"/>
  <c r="FJ28" i="1"/>
  <c r="FJ27" i="1"/>
  <c r="FJ26" i="1"/>
  <c r="FJ25" i="1"/>
  <c r="FJ24" i="1"/>
  <c r="FJ23" i="1"/>
  <c r="FJ22" i="1"/>
  <c r="FJ21" i="1"/>
  <c r="FJ20" i="1"/>
  <c r="FJ19" i="1"/>
  <c r="FJ18" i="1"/>
  <c r="FJ17" i="1"/>
  <c r="FJ16" i="1"/>
  <c r="FJ15" i="1"/>
  <c r="FJ14" i="1"/>
  <c r="FJ13" i="1"/>
  <c r="FJ12" i="1"/>
  <c r="FJ11" i="1"/>
  <c r="FJ10" i="1"/>
  <c r="FJ9" i="1"/>
  <c r="FJ8" i="1"/>
  <c r="FJ7" i="1"/>
  <c r="FK4" i="1"/>
  <c r="FE53" i="1"/>
  <c r="FE52" i="1"/>
  <c r="FE51" i="1"/>
  <c r="FE50" i="1"/>
  <c r="FE49" i="1"/>
  <c r="FE48" i="1"/>
  <c r="FE47" i="1"/>
  <c r="FE46" i="1"/>
  <c r="FE45" i="1"/>
  <c r="FE44" i="1"/>
  <c r="FE43" i="1"/>
  <c r="FE42" i="1"/>
  <c r="FE41" i="1"/>
  <c r="FE40" i="1"/>
  <c r="FE39" i="1"/>
  <c r="FE38" i="1"/>
  <c r="FE37" i="1"/>
  <c r="FE36" i="1"/>
  <c r="FE35" i="1"/>
  <c r="FE34" i="1"/>
  <c r="FE33" i="1"/>
  <c r="FE32" i="1"/>
  <c r="FE31" i="1"/>
  <c r="FE29" i="1"/>
  <c r="FF29" i="1" s="1"/>
  <c r="FE28" i="1"/>
  <c r="FE27" i="1"/>
  <c r="FE26" i="1"/>
  <c r="FE25" i="1"/>
  <c r="FE24" i="1"/>
  <c r="FE23" i="1"/>
  <c r="FE22" i="1"/>
  <c r="FE21" i="1"/>
  <c r="FE20" i="1"/>
  <c r="FE19" i="1"/>
  <c r="FE18" i="1"/>
  <c r="FE17" i="1"/>
  <c r="FE16" i="1"/>
  <c r="FE15" i="1"/>
  <c r="FE14" i="1"/>
  <c r="FE13" i="1"/>
  <c r="FE12" i="1"/>
  <c r="FE11" i="1"/>
  <c r="FE10" i="1"/>
  <c r="FE9" i="1"/>
  <c r="FE8" i="1"/>
  <c r="FE7" i="1"/>
  <c r="FF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34" i="1"/>
  <c r="EZ33" i="1"/>
  <c r="EZ32" i="1"/>
  <c r="EZ31" i="1"/>
  <c r="EZ29" i="1"/>
  <c r="FA29" i="1" s="1"/>
  <c r="EZ28" i="1"/>
  <c r="EZ27" i="1"/>
  <c r="EZ26" i="1"/>
  <c r="EZ25" i="1"/>
  <c r="EZ24" i="1"/>
  <c r="EZ23" i="1"/>
  <c r="EZ22" i="1"/>
  <c r="EZ21" i="1"/>
  <c r="EZ20" i="1"/>
  <c r="EZ19" i="1"/>
  <c r="EZ18" i="1"/>
  <c r="EZ17" i="1"/>
  <c r="EZ16" i="1"/>
  <c r="EZ15" i="1"/>
  <c r="EZ14" i="1"/>
  <c r="EZ13" i="1"/>
  <c r="EZ12" i="1"/>
  <c r="EZ11" i="1"/>
  <c r="EZ10" i="1"/>
  <c r="EZ9" i="1"/>
  <c r="EZ8" i="1"/>
  <c r="EZ7" i="1"/>
  <c r="FA4" i="1"/>
  <c r="EU53" i="1"/>
  <c r="EU52" i="1"/>
  <c r="EU51" i="1"/>
  <c r="EU50" i="1"/>
  <c r="EU49" i="1"/>
  <c r="EU48" i="1"/>
  <c r="EU47" i="1"/>
  <c r="EU46" i="1"/>
  <c r="EU45" i="1"/>
  <c r="EU44" i="1"/>
  <c r="EU43" i="1"/>
  <c r="EU42" i="1"/>
  <c r="EU41" i="1"/>
  <c r="EU40" i="1"/>
  <c r="EU39" i="1"/>
  <c r="EU38" i="1"/>
  <c r="EU37" i="1"/>
  <c r="EU36" i="1"/>
  <c r="EU35" i="1"/>
  <c r="EU34" i="1"/>
  <c r="EU33" i="1"/>
  <c r="EU32" i="1"/>
  <c r="EU31" i="1"/>
  <c r="EU29" i="1"/>
  <c r="EV29" i="1" s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V4" i="1"/>
  <c r="EO53" i="1"/>
  <c r="EO52" i="1"/>
  <c r="EO51" i="1"/>
  <c r="EO50" i="1"/>
  <c r="EO49" i="1"/>
  <c r="EO48" i="1"/>
  <c r="EO47" i="1"/>
  <c r="EO46" i="1"/>
  <c r="EO45" i="1"/>
  <c r="EO44" i="1"/>
  <c r="EO43" i="1"/>
  <c r="EO42" i="1"/>
  <c r="EO41" i="1"/>
  <c r="EO40" i="1"/>
  <c r="EO39" i="1"/>
  <c r="EO38" i="1"/>
  <c r="EO37" i="1"/>
  <c r="EO36" i="1"/>
  <c r="EO35" i="1"/>
  <c r="EO34" i="1"/>
  <c r="EO33" i="1"/>
  <c r="EO32" i="1"/>
  <c r="EO31" i="1"/>
  <c r="EO29" i="1"/>
  <c r="EP29" i="1" s="1"/>
  <c r="EO28" i="1"/>
  <c r="EO27" i="1"/>
  <c r="EO26" i="1"/>
  <c r="EO25" i="1"/>
  <c r="EO24" i="1"/>
  <c r="EO23" i="1"/>
  <c r="EO22" i="1"/>
  <c r="EO21" i="1"/>
  <c r="EO20" i="1"/>
  <c r="EO19" i="1"/>
  <c r="EO18" i="1"/>
  <c r="EO17" i="1"/>
  <c r="EO16" i="1"/>
  <c r="EO15" i="1"/>
  <c r="EO14" i="1"/>
  <c r="EO13" i="1"/>
  <c r="EO12" i="1"/>
  <c r="EO11" i="1"/>
  <c r="EO10" i="1"/>
  <c r="EO9" i="1"/>
  <c r="EO8" i="1"/>
  <c r="EO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DZ53" i="1"/>
  <c r="EA53" i="1" s="1"/>
  <c r="DZ52" i="1"/>
  <c r="EA52" i="1" s="1"/>
  <c r="DZ51" i="1"/>
  <c r="EA51" i="1" s="1"/>
  <c r="DZ50" i="1"/>
  <c r="EA50" i="1" s="1"/>
  <c r="DZ49" i="1"/>
  <c r="EA49" i="1" s="1"/>
  <c r="DZ48" i="1"/>
  <c r="EA48" i="1" s="1"/>
  <c r="DZ47" i="1"/>
  <c r="EA47" i="1" s="1"/>
  <c r="DZ46" i="1"/>
  <c r="EA46" i="1" s="1"/>
  <c r="DZ45" i="1"/>
  <c r="EA45" i="1" s="1"/>
  <c r="DZ44" i="1"/>
  <c r="EA44" i="1" s="1"/>
  <c r="DZ43" i="1"/>
  <c r="EA43" i="1" s="1"/>
  <c r="DZ42" i="1"/>
  <c r="EA42" i="1" s="1"/>
  <c r="DZ41" i="1"/>
  <c r="EA41" i="1" s="1"/>
  <c r="DZ40" i="1"/>
  <c r="EA40" i="1" s="1"/>
  <c r="DZ39" i="1"/>
  <c r="EA39" i="1" s="1"/>
  <c r="DZ38" i="1"/>
  <c r="EA38" i="1" s="1"/>
  <c r="DZ37" i="1"/>
  <c r="EA37" i="1" s="1"/>
  <c r="DZ36" i="1"/>
  <c r="EA36" i="1" s="1"/>
  <c r="DZ35" i="1"/>
  <c r="EA35" i="1" s="1"/>
  <c r="DZ34" i="1"/>
  <c r="EA34" i="1" s="1"/>
  <c r="DZ33" i="1"/>
  <c r="EA33" i="1" s="1"/>
  <c r="DZ32" i="1"/>
  <c r="EA32" i="1" s="1"/>
  <c r="DZ31" i="1"/>
  <c r="EA31" i="1" s="1"/>
  <c r="EC31" i="1" s="1"/>
  <c r="DZ8" i="1"/>
  <c r="EA8" i="1" s="1"/>
  <c r="DZ9" i="1"/>
  <c r="EA9" i="1" s="1"/>
  <c r="DZ10" i="1"/>
  <c r="EA10" i="1" s="1"/>
  <c r="DZ11" i="1"/>
  <c r="EA11" i="1" s="1"/>
  <c r="DZ12" i="1"/>
  <c r="EA12" i="1" s="1"/>
  <c r="DZ13" i="1"/>
  <c r="EA13" i="1" s="1"/>
  <c r="DZ14" i="1"/>
  <c r="EA14" i="1" s="1"/>
  <c r="DZ15" i="1"/>
  <c r="EA15" i="1" s="1"/>
  <c r="DZ16" i="1"/>
  <c r="EA16" i="1" s="1"/>
  <c r="DZ17" i="1"/>
  <c r="EA17" i="1" s="1"/>
  <c r="DZ18" i="1"/>
  <c r="EA18" i="1" s="1"/>
  <c r="DZ19" i="1"/>
  <c r="EA19" i="1" s="1"/>
  <c r="DZ20" i="1"/>
  <c r="EA20" i="1" s="1"/>
  <c r="DZ21" i="1"/>
  <c r="EA21" i="1" s="1"/>
  <c r="DZ22" i="1"/>
  <c r="EA22" i="1" s="1"/>
  <c r="DZ23" i="1"/>
  <c r="EA23" i="1" s="1"/>
  <c r="DZ24" i="1"/>
  <c r="EA24" i="1" s="1"/>
  <c r="DZ25" i="1"/>
  <c r="EA25" i="1" s="1"/>
  <c r="DZ26" i="1"/>
  <c r="EA26" i="1" s="1"/>
  <c r="DZ27" i="1"/>
  <c r="EA27" i="1" s="1"/>
  <c r="DZ28" i="1"/>
  <c r="EA28" i="1" s="1"/>
  <c r="DZ29" i="1"/>
  <c r="EA29" i="1" s="1"/>
  <c r="DZ7" i="1"/>
  <c r="EA7" i="1" s="1"/>
  <c r="EP4" i="1"/>
  <c r="EJ4" i="1"/>
  <c r="EI53" i="1"/>
  <c r="EI52" i="1"/>
  <c r="EI51" i="1"/>
  <c r="EI50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29" i="1"/>
  <c r="EJ29" i="1" s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DU67" i="1"/>
  <c r="DV67" i="1" s="1"/>
  <c r="DU66" i="1"/>
  <c r="DV66" i="1" s="1"/>
  <c r="DU65" i="1"/>
  <c r="DV65" i="1" s="1"/>
  <c r="DU64" i="1"/>
  <c r="DV64" i="1" s="1"/>
  <c r="DU63" i="1"/>
  <c r="DV63" i="1" s="1"/>
  <c r="DU62" i="1"/>
  <c r="DV62" i="1" s="1"/>
  <c r="DU61" i="1"/>
  <c r="DV61" i="1" s="1"/>
  <c r="DU60" i="1"/>
  <c r="DV60" i="1" s="1"/>
  <c r="DU59" i="1"/>
  <c r="DV59" i="1" s="1"/>
  <c r="DU58" i="1"/>
  <c r="DV58" i="1" s="1"/>
  <c r="DU57" i="1"/>
  <c r="DV57" i="1" s="1"/>
  <c r="DU56" i="1"/>
  <c r="DV56" i="1" s="1"/>
  <c r="DU55" i="1"/>
  <c r="DV55" i="1" s="1"/>
  <c r="DU54" i="1"/>
  <c r="DV54" i="1" s="1"/>
  <c r="DU53" i="1"/>
  <c r="DV53" i="1" s="1"/>
  <c r="DU52" i="1"/>
  <c r="DV52" i="1" s="1"/>
  <c r="DU51" i="1"/>
  <c r="DV51" i="1" s="1"/>
  <c r="DU50" i="1"/>
  <c r="DV50" i="1" s="1"/>
  <c r="DU49" i="1"/>
  <c r="DV49" i="1" s="1"/>
  <c r="DU48" i="1"/>
  <c r="DV48" i="1" s="1"/>
  <c r="DU47" i="1"/>
  <c r="DV47" i="1" s="1"/>
  <c r="DU46" i="1"/>
  <c r="DV46" i="1" s="1"/>
  <c r="DU45" i="1"/>
  <c r="DV45" i="1" s="1"/>
  <c r="DU44" i="1"/>
  <c r="DV44" i="1" s="1"/>
  <c r="DU43" i="1"/>
  <c r="DV43" i="1" s="1"/>
  <c r="DU42" i="1"/>
  <c r="DV42" i="1" s="1"/>
  <c r="DU41" i="1"/>
  <c r="DV41" i="1" s="1"/>
  <c r="DU40" i="1"/>
  <c r="DV40" i="1" s="1"/>
  <c r="DU39" i="1"/>
  <c r="DV39" i="1" s="1"/>
  <c r="DU38" i="1"/>
  <c r="DV38" i="1" s="1"/>
  <c r="DU36" i="1"/>
  <c r="DV36" i="1" s="1"/>
  <c r="DU35" i="1"/>
  <c r="DV35" i="1" s="1"/>
  <c r="DU34" i="1"/>
  <c r="DV34" i="1" s="1"/>
  <c r="DU33" i="1"/>
  <c r="DV33" i="1" s="1"/>
  <c r="DU32" i="1"/>
  <c r="DV32" i="1" s="1"/>
  <c r="DU31" i="1"/>
  <c r="DV31" i="1" s="1"/>
  <c r="DU30" i="1"/>
  <c r="DV30" i="1" s="1"/>
  <c r="DU29" i="1"/>
  <c r="DV29" i="1" s="1"/>
  <c r="DU28" i="1"/>
  <c r="DV28" i="1" s="1"/>
  <c r="DU27" i="1"/>
  <c r="DV27" i="1" s="1"/>
  <c r="DU26" i="1"/>
  <c r="DV26" i="1" s="1"/>
  <c r="DU25" i="1"/>
  <c r="DV25" i="1" s="1"/>
  <c r="DU24" i="1"/>
  <c r="DV24" i="1" s="1"/>
  <c r="DU23" i="1"/>
  <c r="DV23" i="1" s="1"/>
  <c r="DU22" i="1"/>
  <c r="DV22" i="1" s="1"/>
  <c r="DU21" i="1"/>
  <c r="DV21" i="1" s="1"/>
  <c r="DU20" i="1"/>
  <c r="DV20" i="1" s="1"/>
  <c r="DU19" i="1"/>
  <c r="DV19" i="1" s="1"/>
  <c r="DU18" i="1"/>
  <c r="DV18" i="1" s="1"/>
  <c r="DU17" i="1"/>
  <c r="DV17" i="1" s="1"/>
  <c r="DU16" i="1"/>
  <c r="DV16" i="1" s="1"/>
  <c r="DU15" i="1"/>
  <c r="DV15" i="1" s="1"/>
  <c r="DU14" i="1"/>
  <c r="DV14" i="1" s="1"/>
  <c r="DU13" i="1"/>
  <c r="DV13" i="1" s="1"/>
  <c r="DU12" i="1"/>
  <c r="DV12" i="1" s="1"/>
  <c r="DU11" i="1"/>
  <c r="DV11" i="1" s="1"/>
  <c r="DU10" i="1"/>
  <c r="DV10" i="1" s="1"/>
  <c r="DU9" i="1"/>
  <c r="DV9" i="1" s="1"/>
  <c r="DU8" i="1"/>
  <c r="DV8" i="1" s="1"/>
  <c r="DU7" i="1"/>
  <c r="DV7" i="1" s="1"/>
  <c r="DV4" i="1"/>
  <c r="DD4" i="1"/>
  <c r="DJ4" i="1"/>
  <c r="DO53" i="1"/>
  <c r="DP53" i="1" s="1"/>
  <c r="DO52" i="1"/>
  <c r="DP52" i="1" s="1"/>
  <c r="DO51" i="1"/>
  <c r="DP51" i="1" s="1"/>
  <c r="DO50" i="1"/>
  <c r="DP50" i="1" s="1"/>
  <c r="DO49" i="1"/>
  <c r="DP49" i="1" s="1"/>
  <c r="DO48" i="1"/>
  <c r="DP48" i="1" s="1"/>
  <c r="DO47" i="1"/>
  <c r="DP47" i="1" s="1"/>
  <c r="DO46" i="1"/>
  <c r="DP46" i="1" s="1"/>
  <c r="DO45" i="1"/>
  <c r="DP45" i="1" s="1"/>
  <c r="DO44" i="1"/>
  <c r="DP44" i="1" s="1"/>
  <c r="DO43" i="1"/>
  <c r="DP43" i="1" s="1"/>
  <c r="DO42" i="1"/>
  <c r="DP42" i="1" s="1"/>
  <c r="DO41" i="1"/>
  <c r="DP41" i="1" s="1"/>
  <c r="DO40" i="1"/>
  <c r="DP40" i="1" s="1"/>
  <c r="DO39" i="1"/>
  <c r="DP39" i="1" s="1"/>
  <c r="DO38" i="1"/>
  <c r="DP38" i="1" s="1"/>
  <c r="DO37" i="1"/>
  <c r="DP37" i="1" s="1"/>
  <c r="DO36" i="1"/>
  <c r="DP36" i="1" s="1"/>
  <c r="DO35" i="1"/>
  <c r="DP35" i="1" s="1"/>
  <c r="DO34" i="1"/>
  <c r="DP34" i="1" s="1"/>
  <c r="DO33" i="1"/>
  <c r="DP33" i="1" s="1"/>
  <c r="DO32" i="1"/>
  <c r="DP32" i="1" s="1"/>
  <c r="DO31" i="1"/>
  <c r="DP31" i="1" s="1"/>
  <c r="DO29" i="1"/>
  <c r="DP29" i="1" s="1"/>
  <c r="DO28" i="1"/>
  <c r="DP28" i="1" s="1"/>
  <c r="DO27" i="1"/>
  <c r="DP27" i="1" s="1"/>
  <c r="DO26" i="1"/>
  <c r="DP26" i="1" s="1"/>
  <c r="DO25" i="1"/>
  <c r="DP25" i="1" s="1"/>
  <c r="DO24" i="1"/>
  <c r="DP24" i="1" s="1"/>
  <c r="DO23" i="1"/>
  <c r="DP23" i="1" s="1"/>
  <c r="DO22" i="1"/>
  <c r="DP22" i="1" s="1"/>
  <c r="DO21" i="1"/>
  <c r="DP21" i="1" s="1"/>
  <c r="DO20" i="1"/>
  <c r="DP20" i="1" s="1"/>
  <c r="DO19" i="1"/>
  <c r="DP19" i="1" s="1"/>
  <c r="DO18" i="1"/>
  <c r="DP18" i="1" s="1"/>
  <c r="DO17" i="1"/>
  <c r="DP17" i="1" s="1"/>
  <c r="DO16" i="1"/>
  <c r="DP16" i="1" s="1"/>
  <c r="DO15" i="1"/>
  <c r="DP15" i="1" s="1"/>
  <c r="DO14" i="1"/>
  <c r="DP14" i="1" s="1"/>
  <c r="DO13" i="1"/>
  <c r="DP13" i="1" s="1"/>
  <c r="DO12" i="1"/>
  <c r="DP12" i="1" s="1"/>
  <c r="DO11" i="1"/>
  <c r="DP11" i="1" s="1"/>
  <c r="DO10" i="1"/>
  <c r="DP10" i="1" s="1"/>
  <c r="DO9" i="1"/>
  <c r="DP9" i="1" s="1"/>
  <c r="DO8" i="1"/>
  <c r="DP8" i="1" s="1"/>
  <c r="DO7" i="1"/>
  <c r="DP7" i="1" s="1"/>
  <c r="DP4" i="1"/>
  <c r="DI7" i="1"/>
  <c r="DJ7" i="1" s="1"/>
  <c r="DI8" i="1"/>
  <c r="DJ8" i="1" s="1"/>
  <c r="DI9" i="1"/>
  <c r="DJ9" i="1" s="1"/>
  <c r="DI10" i="1"/>
  <c r="DJ10" i="1" s="1"/>
  <c r="DI11" i="1"/>
  <c r="DJ11" i="1" s="1"/>
  <c r="DI12" i="1"/>
  <c r="DJ12" i="1" s="1"/>
  <c r="DI13" i="1"/>
  <c r="DJ13" i="1" s="1"/>
  <c r="DI14" i="1"/>
  <c r="DJ14" i="1" s="1"/>
  <c r="DI15" i="1"/>
  <c r="DJ15" i="1" s="1"/>
  <c r="DI16" i="1"/>
  <c r="DJ16" i="1" s="1"/>
  <c r="DI17" i="1"/>
  <c r="DJ17" i="1" s="1"/>
  <c r="DI18" i="1"/>
  <c r="DJ18" i="1" s="1"/>
  <c r="DI19" i="1"/>
  <c r="DJ19" i="1" s="1"/>
  <c r="DI20" i="1"/>
  <c r="DJ20" i="1" s="1"/>
  <c r="DI21" i="1"/>
  <c r="DJ21" i="1" s="1"/>
  <c r="DI22" i="1"/>
  <c r="DJ22" i="1" s="1"/>
  <c r="DI24" i="1"/>
  <c r="DJ24" i="1" s="1"/>
  <c r="DI25" i="1"/>
  <c r="DJ25" i="1" s="1"/>
  <c r="DI26" i="1"/>
  <c r="DJ26" i="1" s="1"/>
  <c r="DI27" i="1"/>
  <c r="DJ27" i="1" s="1"/>
  <c r="DI28" i="1"/>
  <c r="DJ28" i="1" s="1"/>
  <c r="DI29" i="1"/>
  <c r="DJ29" i="1" s="1"/>
  <c r="DI30" i="1"/>
  <c r="DJ30" i="1" s="1"/>
  <c r="DI31" i="1"/>
  <c r="DJ31" i="1" s="1"/>
  <c r="DI32" i="1"/>
  <c r="DJ32" i="1" s="1"/>
  <c r="DI33" i="1"/>
  <c r="DJ33" i="1" s="1"/>
  <c r="DI34" i="1"/>
  <c r="DJ34" i="1" s="1"/>
  <c r="DI35" i="1"/>
  <c r="DJ35" i="1" s="1"/>
  <c r="DI36" i="1"/>
  <c r="DJ36" i="1" s="1"/>
  <c r="DI37" i="1"/>
  <c r="DJ37" i="1" s="1"/>
  <c r="DI38" i="1"/>
  <c r="DJ38" i="1" s="1"/>
  <c r="DI39" i="1"/>
  <c r="DJ39" i="1" s="1"/>
  <c r="DC31" i="1"/>
  <c r="DD31" i="1" s="1"/>
  <c r="DC30" i="1"/>
  <c r="DD30" i="1" s="1"/>
  <c r="DC29" i="1"/>
  <c r="DD29" i="1" s="1"/>
  <c r="DC28" i="1"/>
  <c r="DD28" i="1" s="1"/>
  <c r="DC27" i="1"/>
  <c r="DD27" i="1" s="1"/>
  <c r="DC26" i="1"/>
  <c r="DD26" i="1" s="1"/>
  <c r="DC25" i="1"/>
  <c r="DD25" i="1" s="1"/>
  <c r="DC24" i="1"/>
  <c r="DD24" i="1" s="1"/>
  <c r="DC23" i="1"/>
  <c r="DD23" i="1" s="1"/>
  <c r="DC22" i="1"/>
  <c r="DD22" i="1" s="1"/>
  <c r="DC21" i="1"/>
  <c r="DD21" i="1" s="1"/>
  <c r="DC20" i="1"/>
  <c r="DD20" i="1" s="1"/>
  <c r="DC18" i="1"/>
  <c r="DD18" i="1" s="1"/>
  <c r="DC17" i="1"/>
  <c r="DD17" i="1" s="1"/>
  <c r="DC16" i="1"/>
  <c r="DD16" i="1" s="1"/>
  <c r="DC15" i="1"/>
  <c r="DD15" i="1" s="1"/>
  <c r="DC14" i="1"/>
  <c r="DD14" i="1" s="1"/>
  <c r="DC13" i="1"/>
  <c r="DD13" i="1" s="1"/>
  <c r="DC12" i="1"/>
  <c r="DD12" i="1" s="1"/>
  <c r="DC11" i="1"/>
  <c r="DD11" i="1" s="1"/>
  <c r="DC10" i="1"/>
  <c r="DD10" i="1" s="1"/>
  <c r="DC9" i="1"/>
  <c r="DD9" i="1" s="1"/>
  <c r="DC8" i="1"/>
  <c r="DD8" i="1" s="1"/>
  <c r="DC7" i="1"/>
  <c r="DD7" i="1" s="1"/>
  <c r="CW31" i="1"/>
  <c r="CX31" i="1" s="1"/>
  <c r="CW30" i="1"/>
  <c r="CX30" i="1" s="1"/>
  <c r="CW29" i="1"/>
  <c r="CX29" i="1" s="1"/>
  <c r="CW28" i="1"/>
  <c r="CX28" i="1" s="1"/>
  <c r="CW27" i="1"/>
  <c r="CX27" i="1" s="1"/>
  <c r="CW26" i="1"/>
  <c r="CX26" i="1" s="1"/>
  <c r="CW25" i="1"/>
  <c r="CX25" i="1" s="1"/>
  <c r="CW24" i="1"/>
  <c r="CX24" i="1" s="1"/>
  <c r="CW23" i="1"/>
  <c r="CX23" i="1" s="1"/>
  <c r="CW22" i="1"/>
  <c r="CX22" i="1" s="1"/>
  <c r="CW21" i="1"/>
  <c r="CX21" i="1" s="1"/>
  <c r="CW20" i="1"/>
  <c r="CX20" i="1" s="1"/>
  <c r="CW18" i="1"/>
  <c r="CX18" i="1" s="1"/>
  <c r="CW17" i="1"/>
  <c r="CX17" i="1" s="1"/>
  <c r="CW16" i="1"/>
  <c r="CX16" i="1" s="1"/>
  <c r="CW15" i="1"/>
  <c r="CX15" i="1" s="1"/>
  <c r="CW14" i="1"/>
  <c r="CX14" i="1" s="1"/>
  <c r="CW13" i="1"/>
  <c r="CX13" i="1" s="1"/>
  <c r="CW12" i="1"/>
  <c r="CX12" i="1" s="1"/>
  <c r="CW11" i="1"/>
  <c r="CX11" i="1" s="1"/>
  <c r="CW10" i="1"/>
  <c r="CX10" i="1" s="1"/>
  <c r="CW9" i="1"/>
  <c r="CX9" i="1" s="1"/>
  <c r="CW8" i="1"/>
  <c r="CX8" i="1" s="1"/>
  <c r="CW7" i="1"/>
  <c r="CX7" i="1" s="1"/>
  <c r="CQ39" i="1"/>
  <c r="CR39" i="1" s="1"/>
  <c r="CQ38" i="1"/>
  <c r="CR38" i="1" s="1"/>
  <c r="CQ37" i="1"/>
  <c r="CR37" i="1" s="1"/>
  <c r="CQ36" i="1"/>
  <c r="CR36" i="1" s="1"/>
  <c r="CQ35" i="1"/>
  <c r="CR35" i="1" s="1"/>
  <c r="CQ34" i="1"/>
  <c r="CR34" i="1" s="1"/>
  <c r="CQ33" i="1"/>
  <c r="CR33" i="1" s="1"/>
  <c r="CQ32" i="1"/>
  <c r="CR32" i="1" s="1"/>
  <c r="CQ31" i="1"/>
  <c r="CR31" i="1" s="1"/>
  <c r="CQ30" i="1"/>
  <c r="CR30" i="1" s="1"/>
  <c r="CQ29" i="1"/>
  <c r="CR29" i="1" s="1"/>
  <c r="CQ28" i="1"/>
  <c r="CR28" i="1" s="1"/>
  <c r="CQ27" i="1"/>
  <c r="CR27" i="1" s="1"/>
  <c r="CQ26" i="1"/>
  <c r="CR26" i="1" s="1"/>
  <c r="CQ25" i="1"/>
  <c r="CR25" i="1" s="1"/>
  <c r="CQ24" i="1"/>
  <c r="CR24" i="1" s="1"/>
  <c r="CQ22" i="1"/>
  <c r="CR22" i="1" s="1"/>
  <c r="CQ21" i="1"/>
  <c r="CR21" i="1" s="1"/>
  <c r="CQ20" i="1"/>
  <c r="CR20" i="1" s="1"/>
  <c r="CQ19" i="1"/>
  <c r="CR19" i="1" s="1"/>
  <c r="CQ18" i="1"/>
  <c r="CR18" i="1" s="1"/>
  <c r="CQ17" i="1"/>
  <c r="CR17" i="1" s="1"/>
  <c r="CQ16" i="1"/>
  <c r="CR16" i="1" s="1"/>
  <c r="CQ15" i="1"/>
  <c r="CR15" i="1" s="1"/>
  <c r="CQ14" i="1"/>
  <c r="CR14" i="1" s="1"/>
  <c r="CQ13" i="1"/>
  <c r="CR13" i="1" s="1"/>
  <c r="CQ12" i="1"/>
  <c r="CR12" i="1" s="1"/>
  <c r="CQ11" i="1"/>
  <c r="CR11" i="1" s="1"/>
  <c r="CQ10" i="1"/>
  <c r="CR10" i="1" s="1"/>
  <c r="CQ9" i="1"/>
  <c r="CR9" i="1" s="1"/>
  <c r="CQ8" i="1"/>
  <c r="CR8" i="1" s="1"/>
  <c r="CQ7" i="1"/>
  <c r="CR7" i="1" s="1"/>
  <c r="CL4" i="1"/>
  <c r="CK53" i="1"/>
  <c r="CL53" i="1" s="1"/>
  <c r="CK52" i="1"/>
  <c r="CL52" i="1" s="1"/>
  <c r="CK51" i="1"/>
  <c r="CL51" i="1" s="1"/>
  <c r="CK50" i="1"/>
  <c r="CL50" i="1" s="1"/>
  <c r="CK49" i="1"/>
  <c r="CL49" i="1" s="1"/>
  <c r="CK48" i="1"/>
  <c r="CL48" i="1" s="1"/>
  <c r="CK47" i="1"/>
  <c r="CL47" i="1" s="1"/>
  <c r="CK46" i="1"/>
  <c r="CL46" i="1" s="1"/>
  <c r="CK45" i="1"/>
  <c r="CL45" i="1" s="1"/>
  <c r="CK44" i="1"/>
  <c r="CL44" i="1" s="1"/>
  <c r="CK43" i="1"/>
  <c r="CL43" i="1" s="1"/>
  <c r="CK42" i="1"/>
  <c r="CL42" i="1" s="1"/>
  <c r="CK41" i="1"/>
  <c r="CL41" i="1" s="1"/>
  <c r="CK40" i="1"/>
  <c r="CL40" i="1" s="1"/>
  <c r="CK39" i="1"/>
  <c r="CL39" i="1" s="1"/>
  <c r="CK38" i="1"/>
  <c r="CL38" i="1" s="1"/>
  <c r="CK37" i="1"/>
  <c r="CL37" i="1" s="1"/>
  <c r="CK36" i="1"/>
  <c r="CL36" i="1" s="1"/>
  <c r="CK35" i="1"/>
  <c r="CL35" i="1" s="1"/>
  <c r="CK34" i="1"/>
  <c r="CL34" i="1" s="1"/>
  <c r="CK33" i="1"/>
  <c r="CL33" i="1" s="1"/>
  <c r="CK32" i="1"/>
  <c r="CL32" i="1" s="1"/>
  <c r="CK31" i="1"/>
  <c r="CL31" i="1" s="1"/>
  <c r="CK29" i="1"/>
  <c r="CL29" i="1" s="1"/>
  <c r="CK28" i="1"/>
  <c r="CL28" i="1" s="1"/>
  <c r="CK27" i="1"/>
  <c r="CL27" i="1" s="1"/>
  <c r="CK26" i="1"/>
  <c r="CL26" i="1" s="1"/>
  <c r="CK25" i="1"/>
  <c r="CL25" i="1" s="1"/>
  <c r="CK24" i="1"/>
  <c r="CL24" i="1" s="1"/>
  <c r="CK23" i="1"/>
  <c r="CL23" i="1" s="1"/>
  <c r="CK22" i="1"/>
  <c r="CL22" i="1" s="1"/>
  <c r="CK21" i="1"/>
  <c r="CL21" i="1" s="1"/>
  <c r="CK20" i="1"/>
  <c r="CL20" i="1" s="1"/>
  <c r="CK19" i="1"/>
  <c r="CL19" i="1" s="1"/>
  <c r="CK18" i="1"/>
  <c r="CL18" i="1" s="1"/>
  <c r="CK17" i="1"/>
  <c r="CL17" i="1" s="1"/>
  <c r="CK16" i="1"/>
  <c r="CL16" i="1" s="1"/>
  <c r="CK15" i="1"/>
  <c r="CL15" i="1" s="1"/>
  <c r="CK14" i="1"/>
  <c r="CL14" i="1" s="1"/>
  <c r="CK13" i="1"/>
  <c r="CL13" i="1" s="1"/>
  <c r="CK12" i="1"/>
  <c r="CL12" i="1" s="1"/>
  <c r="CK11" i="1"/>
  <c r="CL11" i="1" s="1"/>
  <c r="CK10" i="1"/>
  <c r="CL10" i="1" s="1"/>
  <c r="CK9" i="1"/>
  <c r="CL9" i="1" s="1"/>
  <c r="CK8" i="1"/>
  <c r="CL8" i="1" s="1"/>
  <c r="CK7" i="1"/>
  <c r="CL7" i="1" s="1"/>
  <c r="CF4" i="1"/>
  <c r="BO4" i="1"/>
  <c r="BU4" i="1"/>
  <c r="CA4" i="1"/>
  <c r="CE67" i="1"/>
  <c r="CF67" i="1" s="1"/>
  <c r="CE66" i="1"/>
  <c r="CF66" i="1" s="1"/>
  <c r="CE65" i="1"/>
  <c r="CF65" i="1" s="1"/>
  <c r="CE64" i="1"/>
  <c r="CF64" i="1" s="1"/>
  <c r="CE63" i="1"/>
  <c r="CF63" i="1" s="1"/>
  <c r="CE62" i="1"/>
  <c r="CF62" i="1" s="1"/>
  <c r="CE61" i="1"/>
  <c r="CF61" i="1" s="1"/>
  <c r="CE60" i="1"/>
  <c r="CF60" i="1" s="1"/>
  <c r="CE59" i="1"/>
  <c r="CF59" i="1" s="1"/>
  <c r="CE58" i="1"/>
  <c r="CF58" i="1" s="1"/>
  <c r="CE57" i="1"/>
  <c r="CF57" i="1" s="1"/>
  <c r="CE56" i="1"/>
  <c r="CF56" i="1" s="1"/>
  <c r="CE55" i="1"/>
  <c r="CF55" i="1" s="1"/>
  <c r="CE54" i="1"/>
  <c r="CF54" i="1" s="1"/>
  <c r="CE53" i="1"/>
  <c r="CF53" i="1" s="1"/>
  <c r="CE52" i="1"/>
  <c r="CF52" i="1" s="1"/>
  <c r="CE51" i="1"/>
  <c r="CF51" i="1" s="1"/>
  <c r="CE50" i="1"/>
  <c r="CF50" i="1" s="1"/>
  <c r="CE49" i="1"/>
  <c r="CF49" i="1" s="1"/>
  <c r="CE48" i="1"/>
  <c r="CF48" i="1" s="1"/>
  <c r="CE47" i="1"/>
  <c r="CF47" i="1" s="1"/>
  <c r="CE46" i="1"/>
  <c r="CF46" i="1" s="1"/>
  <c r="CE45" i="1"/>
  <c r="CF45" i="1" s="1"/>
  <c r="CE44" i="1"/>
  <c r="CF44" i="1" s="1"/>
  <c r="CE43" i="1"/>
  <c r="CF43" i="1" s="1"/>
  <c r="CE42" i="1"/>
  <c r="CF42" i="1" s="1"/>
  <c r="CE41" i="1"/>
  <c r="CF41" i="1" s="1"/>
  <c r="CE40" i="1"/>
  <c r="CF40" i="1" s="1"/>
  <c r="CE39" i="1"/>
  <c r="CF39" i="1" s="1"/>
  <c r="CE38" i="1"/>
  <c r="CF38" i="1" s="1"/>
  <c r="CE36" i="1"/>
  <c r="CF36" i="1" s="1"/>
  <c r="CE35" i="1"/>
  <c r="CF35" i="1" s="1"/>
  <c r="CE34" i="1"/>
  <c r="CF34" i="1" s="1"/>
  <c r="CE33" i="1"/>
  <c r="CF33" i="1" s="1"/>
  <c r="CE32" i="1"/>
  <c r="CF32" i="1" s="1"/>
  <c r="CE31" i="1"/>
  <c r="CF31" i="1" s="1"/>
  <c r="CE30" i="1"/>
  <c r="CF30" i="1" s="1"/>
  <c r="CE29" i="1"/>
  <c r="CF29" i="1" s="1"/>
  <c r="CE28" i="1"/>
  <c r="CF28" i="1" s="1"/>
  <c r="CE27" i="1"/>
  <c r="CF27" i="1" s="1"/>
  <c r="CE26" i="1"/>
  <c r="CF26" i="1" s="1"/>
  <c r="CE25" i="1"/>
  <c r="CF25" i="1" s="1"/>
  <c r="CE24" i="1"/>
  <c r="CF24" i="1" s="1"/>
  <c r="CE23" i="1"/>
  <c r="CF23" i="1" s="1"/>
  <c r="CE22" i="1"/>
  <c r="CF22" i="1" s="1"/>
  <c r="CE21" i="1"/>
  <c r="CF21" i="1" s="1"/>
  <c r="CE20" i="1"/>
  <c r="CF20" i="1" s="1"/>
  <c r="CE19" i="1"/>
  <c r="CF19" i="1" s="1"/>
  <c r="CE18" i="1"/>
  <c r="CF18" i="1" s="1"/>
  <c r="CE17" i="1"/>
  <c r="CF17" i="1" s="1"/>
  <c r="CE16" i="1"/>
  <c r="CF16" i="1" s="1"/>
  <c r="CE15" i="1"/>
  <c r="CF15" i="1" s="1"/>
  <c r="CE14" i="1"/>
  <c r="CF14" i="1" s="1"/>
  <c r="CE13" i="1"/>
  <c r="CF13" i="1" s="1"/>
  <c r="CE12" i="1"/>
  <c r="CF12" i="1" s="1"/>
  <c r="CE11" i="1"/>
  <c r="CF11" i="1" s="1"/>
  <c r="CE10" i="1"/>
  <c r="CF10" i="1" s="1"/>
  <c r="CE9" i="1"/>
  <c r="CF9" i="1" s="1"/>
  <c r="CE8" i="1"/>
  <c r="CF8" i="1" s="1"/>
  <c r="CE7" i="1"/>
  <c r="CF7" i="1" s="1"/>
  <c r="BZ67" i="1"/>
  <c r="CA67" i="1" s="1"/>
  <c r="BZ66" i="1"/>
  <c r="CA66" i="1" s="1"/>
  <c r="BZ65" i="1"/>
  <c r="CA65" i="1" s="1"/>
  <c r="BZ64" i="1"/>
  <c r="CA64" i="1" s="1"/>
  <c r="BZ63" i="1"/>
  <c r="CA63" i="1" s="1"/>
  <c r="BZ62" i="1"/>
  <c r="CA62" i="1" s="1"/>
  <c r="BZ61" i="1"/>
  <c r="CA61" i="1" s="1"/>
  <c r="BZ60" i="1"/>
  <c r="CA60" i="1" s="1"/>
  <c r="BZ59" i="1"/>
  <c r="CA59" i="1" s="1"/>
  <c r="BZ58" i="1"/>
  <c r="CA58" i="1" s="1"/>
  <c r="BZ57" i="1"/>
  <c r="CA57" i="1" s="1"/>
  <c r="BZ56" i="1"/>
  <c r="CA56" i="1" s="1"/>
  <c r="BZ55" i="1"/>
  <c r="CA55" i="1" s="1"/>
  <c r="BZ54" i="1"/>
  <c r="CA54" i="1" s="1"/>
  <c r="BZ53" i="1"/>
  <c r="CA53" i="1" s="1"/>
  <c r="BZ52" i="1"/>
  <c r="CA52" i="1" s="1"/>
  <c r="BZ51" i="1"/>
  <c r="CA51" i="1" s="1"/>
  <c r="BZ50" i="1"/>
  <c r="CA50" i="1" s="1"/>
  <c r="BZ49" i="1"/>
  <c r="CA49" i="1" s="1"/>
  <c r="BZ48" i="1"/>
  <c r="CA48" i="1" s="1"/>
  <c r="BZ47" i="1"/>
  <c r="CA47" i="1" s="1"/>
  <c r="BZ46" i="1"/>
  <c r="CA46" i="1" s="1"/>
  <c r="BZ45" i="1"/>
  <c r="CA45" i="1" s="1"/>
  <c r="BZ44" i="1"/>
  <c r="CA44" i="1" s="1"/>
  <c r="BZ43" i="1"/>
  <c r="CA43" i="1" s="1"/>
  <c r="BZ42" i="1"/>
  <c r="CA42" i="1" s="1"/>
  <c r="BZ41" i="1"/>
  <c r="CA41" i="1" s="1"/>
  <c r="BZ40" i="1"/>
  <c r="CA40" i="1" s="1"/>
  <c r="BZ39" i="1"/>
  <c r="CA39" i="1" s="1"/>
  <c r="BZ38" i="1"/>
  <c r="CA38" i="1" s="1"/>
  <c r="BZ36" i="1"/>
  <c r="CA36" i="1" s="1"/>
  <c r="BZ35" i="1"/>
  <c r="CA35" i="1" s="1"/>
  <c r="BZ34" i="1"/>
  <c r="CA34" i="1" s="1"/>
  <c r="BZ33" i="1"/>
  <c r="CA33" i="1" s="1"/>
  <c r="BZ32" i="1"/>
  <c r="CA32" i="1" s="1"/>
  <c r="BZ31" i="1"/>
  <c r="CA31" i="1" s="1"/>
  <c r="BZ30" i="1"/>
  <c r="CA30" i="1" s="1"/>
  <c r="BZ29" i="1"/>
  <c r="CA29" i="1" s="1"/>
  <c r="BZ28" i="1"/>
  <c r="CA28" i="1" s="1"/>
  <c r="BZ27" i="1"/>
  <c r="CA27" i="1" s="1"/>
  <c r="BZ26" i="1"/>
  <c r="CA26" i="1" s="1"/>
  <c r="BZ25" i="1"/>
  <c r="CA25" i="1" s="1"/>
  <c r="BZ24" i="1"/>
  <c r="CA24" i="1" s="1"/>
  <c r="BZ23" i="1"/>
  <c r="CA23" i="1" s="1"/>
  <c r="BZ22" i="1"/>
  <c r="CA22" i="1" s="1"/>
  <c r="BZ21" i="1"/>
  <c r="CA21" i="1" s="1"/>
  <c r="BZ20" i="1"/>
  <c r="CA20" i="1" s="1"/>
  <c r="BZ19" i="1"/>
  <c r="CA19" i="1" s="1"/>
  <c r="BZ18" i="1"/>
  <c r="CA18" i="1" s="1"/>
  <c r="BZ17" i="1"/>
  <c r="CA17" i="1" s="1"/>
  <c r="BZ16" i="1"/>
  <c r="CA16" i="1" s="1"/>
  <c r="BZ15" i="1"/>
  <c r="CA15" i="1" s="1"/>
  <c r="BZ14" i="1"/>
  <c r="CA14" i="1" s="1"/>
  <c r="BZ13" i="1"/>
  <c r="CA13" i="1" s="1"/>
  <c r="BZ12" i="1"/>
  <c r="CA12" i="1" s="1"/>
  <c r="BZ11" i="1"/>
  <c r="CA11" i="1" s="1"/>
  <c r="BZ10" i="1"/>
  <c r="CA10" i="1" s="1"/>
  <c r="BZ9" i="1"/>
  <c r="CA9" i="1" s="1"/>
  <c r="BZ8" i="1"/>
  <c r="CA8" i="1" s="1"/>
  <c r="BZ7" i="1"/>
  <c r="CA7" i="1" s="1"/>
  <c r="BT53" i="1"/>
  <c r="BU53" i="1" s="1"/>
  <c r="BT52" i="1"/>
  <c r="BU52" i="1" s="1"/>
  <c r="BT51" i="1"/>
  <c r="BU51" i="1" s="1"/>
  <c r="BT50" i="1"/>
  <c r="BU50" i="1" s="1"/>
  <c r="BT49" i="1"/>
  <c r="BU49" i="1" s="1"/>
  <c r="BT48" i="1"/>
  <c r="BU48" i="1" s="1"/>
  <c r="BT47" i="1"/>
  <c r="BU47" i="1" s="1"/>
  <c r="BT46" i="1"/>
  <c r="BU46" i="1" s="1"/>
  <c r="BT45" i="1"/>
  <c r="BU45" i="1" s="1"/>
  <c r="BT44" i="1"/>
  <c r="BU44" i="1" s="1"/>
  <c r="BT43" i="1"/>
  <c r="BU43" i="1" s="1"/>
  <c r="BT42" i="1"/>
  <c r="BU42" i="1" s="1"/>
  <c r="BT41" i="1"/>
  <c r="BU41" i="1" s="1"/>
  <c r="BT40" i="1"/>
  <c r="BU40" i="1" s="1"/>
  <c r="BT39" i="1"/>
  <c r="BU39" i="1" s="1"/>
  <c r="BT38" i="1"/>
  <c r="BU38" i="1" s="1"/>
  <c r="BT37" i="1"/>
  <c r="BU37" i="1" s="1"/>
  <c r="BT36" i="1"/>
  <c r="BU36" i="1" s="1"/>
  <c r="BT35" i="1"/>
  <c r="BU35" i="1" s="1"/>
  <c r="BT34" i="1"/>
  <c r="BU34" i="1" s="1"/>
  <c r="BT33" i="1"/>
  <c r="BU33" i="1" s="1"/>
  <c r="BT32" i="1"/>
  <c r="BU32" i="1" s="1"/>
  <c r="BT31" i="1"/>
  <c r="BU31" i="1" s="1"/>
  <c r="BT29" i="1"/>
  <c r="BU29" i="1" s="1"/>
  <c r="BT28" i="1"/>
  <c r="BU28" i="1" s="1"/>
  <c r="BT27" i="1"/>
  <c r="BU27" i="1" s="1"/>
  <c r="BT26" i="1"/>
  <c r="BU26" i="1" s="1"/>
  <c r="BT25" i="1"/>
  <c r="BU25" i="1" s="1"/>
  <c r="BT24" i="1"/>
  <c r="BU24" i="1" s="1"/>
  <c r="BT23" i="1"/>
  <c r="BU23" i="1" s="1"/>
  <c r="BT22" i="1"/>
  <c r="BU22" i="1" s="1"/>
  <c r="BT21" i="1"/>
  <c r="BU21" i="1" s="1"/>
  <c r="BT20" i="1"/>
  <c r="BU20" i="1" s="1"/>
  <c r="BT19" i="1"/>
  <c r="BU19" i="1" s="1"/>
  <c r="BT18" i="1"/>
  <c r="BU18" i="1" s="1"/>
  <c r="BT17" i="1"/>
  <c r="BU17" i="1" s="1"/>
  <c r="BT16" i="1"/>
  <c r="BU16" i="1" s="1"/>
  <c r="BT15" i="1"/>
  <c r="BU15" i="1" s="1"/>
  <c r="BT14" i="1"/>
  <c r="BU14" i="1" s="1"/>
  <c r="BT13" i="1"/>
  <c r="BU13" i="1" s="1"/>
  <c r="BT12" i="1"/>
  <c r="BU12" i="1" s="1"/>
  <c r="BT11" i="1"/>
  <c r="BU11" i="1" s="1"/>
  <c r="BT10" i="1"/>
  <c r="BU10" i="1" s="1"/>
  <c r="BT9" i="1"/>
  <c r="BU9" i="1" s="1"/>
  <c r="BT8" i="1"/>
  <c r="BU8" i="1" s="1"/>
  <c r="BT7" i="1"/>
  <c r="BU7" i="1" s="1"/>
  <c r="BN39" i="1"/>
  <c r="BO39" i="1" s="1"/>
  <c r="BN38" i="1"/>
  <c r="BO38" i="1" s="1"/>
  <c r="BN37" i="1"/>
  <c r="BO37" i="1" s="1"/>
  <c r="BN36" i="1"/>
  <c r="BO36" i="1" s="1"/>
  <c r="BN35" i="1"/>
  <c r="BO35" i="1" s="1"/>
  <c r="BN34" i="1"/>
  <c r="BO34" i="1" s="1"/>
  <c r="BN33" i="1"/>
  <c r="BO33" i="1" s="1"/>
  <c r="BN32" i="1"/>
  <c r="BO32" i="1" s="1"/>
  <c r="BN31" i="1"/>
  <c r="BO31" i="1" s="1"/>
  <c r="BN30" i="1"/>
  <c r="BO30" i="1" s="1"/>
  <c r="BN29" i="1"/>
  <c r="BO29" i="1" s="1"/>
  <c r="BN28" i="1"/>
  <c r="BO28" i="1" s="1"/>
  <c r="BN27" i="1"/>
  <c r="BO27" i="1" s="1"/>
  <c r="BN26" i="1"/>
  <c r="BO26" i="1" s="1"/>
  <c r="BN25" i="1"/>
  <c r="BO25" i="1" s="1"/>
  <c r="BN24" i="1"/>
  <c r="BO24" i="1" s="1"/>
  <c r="BN22" i="1"/>
  <c r="BO22" i="1" s="1"/>
  <c r="BN21" i="1"/>
  <c r="BO21" i="1" s="1"/>
  <c r="BN20" i="1"/>
  <c r="BO20" i="1" s="1"/>
  <c r="BN19" i="1"/>
  <c r="BO19" i="1" s="1"/>
  <c r="BN18" i="1"/>
  <c r="BO18" i="1" s="1"/>
  <c r="BN17" i="1"/>
  <c r="BO17" i="1" s="1"/>
  <c r="BN16" i="1"/>
  <c r="BO16" i="1" s="1"/>
  <c r="BN15" i="1"/>
  <c r="BO15" i="1" s="1"/>
  <c r="BN14" i="1"/>
  <c r="BO14" i="1" s="1"/>
  <c r="BN13" i="1"/>
  <c r="BO13" i="1" s="1"/>
  <c r="BN12" i="1"/>
  <c r="BO12" i="1" s="1"/>
  <c r="BN11" i="1"/>
  <c r="BO11" i="1" s="1"/>
  <c r="BN10" i="1"/>
  <c r="BO10" i="1" s="1"/>
  <c r="BN9" i="1"/>
  <c r="BO9" i="1" s="1"/>
  <c r="BN8" i="1"/>
  <c r="BO8" i="1" s="1"/>
  <c r="BN7" i="1"/>
  <c r="BO7" i="1" s="1"/>
  <c r="BH31" i="1"/>
  <c r="BI31" i="1" s="1"/>
  <c r="BH30" i="1"/>
  <c r="BI30" i="1" s="1"/>
  <c r="BH29" i="1"/>
  <c r="BI29" i="1" s="1"/>
  <c r="BH28" i="1"/>
  <c r="BI28" i="1" s="1"/>
  <c r="BH27" i="1"/>
  <c r="BI27" i="1" s="1"/>
  <c r="BH26" i="1"/>
  <c r="BI26" i="1" s="1"/>
  <c r="BH25" i="1"/>
  <c r="BI25" i="1" s="1"/>
  <c r="BH24" i="1"/>
  <c r="BI24" i="1" s="1"/>
  <c r="BH23" i="1"/>
  <c r="BI23" i="1" s="1"/>
  <c r="BH22" i="1"/>
  <c r="BI22" i="1" s="1"/>
  <c r="BH21" i="1"/>
  <c r="BI21" i="1" s="1"/>
  <c r="BH20" i="1"/>
  <c r="BI20" i="1" s="1"/>
  <c r="BH18" i="1"/>
  <c r="BI18" i="1" s="1"/>
  <c r="BH17" i="1"/>
  <c r="BI17" i="1" s="1"/>
  <c r="BH16" i="1"/>
  <c r="BI16" i="1" s="1"/>
  <c r="BH15" i="1"/>
  <c r="BI15" i="1" s="1"/>
  <c r="BH14" i="1"/>
  <c r="BI14" i="1" s="1"/>
  <c r="BH13" i="1"/>
  <c r="BI13" i="1" s="1"/>
  <c r="BH12" i="1"/>
  <c r="BI12" i="1" s="1"/>
  <c r="BH11" i="1"/>
  <c r="BI11" i="1" s="1"/>
  <c r="BH10" i="1"/>
  <c r="BI10" i="1" s="1"/>
  <c r="BH9" i="1"/>
  <c r="BI9" i="1" s="1"/>
  <c r="BH8" i="1"/>
  <c r="BI8" i="1" s="1"/>
  <c r="BH7" i="1"/>
  <c r="BI7" i="1" s="1"/>
  <c r="BB31" i="1"/>
  <c r="BC31" i="1" s="1"/>
  <c r="BB30" i="1"/>
  <c r="BC30" i="1" s="1"/>
  <c r="BB29" i="1"/>
  <c r="BC29" i="1" s="1"/>
  <c r="BB28" i="1"/>
  <c r="BC28" i="1" s="1"/>
  <c r="BB27" i="1"/>
  <c r="BC27" i="1" s="1"/>
  <c r="BB26" i="1"/>
  <c r="BC26" i="1" s="1"/>
  <c r="BB25" i="1"/>
  <c r="BC25" i="1" s="1"/>
  <c r="BB24" i="1"/>
  <c r="BC24" i="1" s="1"/>
  <c r="BB23" i="1"/>
  <c r="BC23" i="1" s="1"/>
  <c r="BB22" i="1"/>
  <c r="BC22" i="1" s="1"/>
  <c r="BB21" i="1"/>
  <c r="BC21" i="1" s="1"/>
  <c r="BB20" i="1"/>
  <c r="BC20" i="1" s="1"/>
  <c r="BB18" i="1"/>
  <c r="BC18" i="1" s="1"/>
  <c r="BB17" i="1"/>
  <c r="BC17" i="1" s="1"/>
  <c r="BB16" i="1"/>
  <c r="BC16" i="1" s="1"/>
  <c r="BB15" i="1"/>
  <c r="BC15" i="1" s="1"/>
  <c r="BB14" i="1"/>
  <c r="BC14" i="1" s="1"/>
  <c r="BB13" i="1"/>
  <c r="BC13" i="1" s="1"/>
  <c r="BB12" i="1"/>
  <c r="BC12" i="1" s="1"/>
  <c r="BB11" i="1"/>
  <c r="BC11" i="1" s="1"/>
  <c r="BB10" i="1"/>
  <c r="BC10" i="1" s="1"/>
  <c r="BB9" i="1"/>
  <c r="BC9" i="1" s="1"/>
  <c r="BB8" i="1"/>
  <c r="BC8" i="1" s="1"/>
  <c r="BB7" i="1"/>
  <c r="BC7" i="1" s="1"/>
  <c r="AV39" i="1"/>
  <c r="AW39" i="1" s="1"/>
  <c r="AV38" i="1"/>
  <c r="AW38" i="1" s="1"/>
  <c r="AV37" i="1"/>
  <c r="AW37" i="1" s="1"/>
  <c r="AV36" i="1"/>
  <c r="AW36" i="1" s="1"/>
  <c r="AV35" i="1"/>
  <c r="AW35" i="1" s="1"/>
  <c r="AV34" i="1"/>
  <c r="AW34" i="1" s="1"/>
  <c r="AV33" i="1"/>
  <c r="AW33" i="1" s="1"/>
  <c r="AV32" i="1"/>
  <c r="AW32" i="1" s="1"/>
  <c r="AV31" i="1"/>
  <c r="AW31" i="1" s="1"/>
  <c r="AV30" i="1"/>
  <c r="AW30" i="1" s="1"/>
  <c r="AV29" i="1"/>
  <c r="AW29" i="1" s="1"/>
  <c r="AV28" i="1"/>
  <c r="AW28" i="1" s="1"/>
  <c r="AV27" i="1"/>
  <c r="AW27" i="1" s="1"/>
  <c r="AV26" i="1"/>
  <c r="AW26" i="1" s="1"/>
  <c r="AV25" i="1"/>
  <c r="AW25" i="1" s="1"/>
  <c r="AV24" i="1"/>
  <c r="AW24" i="1" s="1"/>
  <c r="AV22" i="1"/>
  <c r="AW22" i="1" s="1"/>
  <c r="AV21" i="1"/>
  <c r="AW21" i="1" s="1"/>
  <c r="AV20" i="1"/>
  <c r="AW20" i="1" s="1"/>
  <c r="AV19" i="1"/>
  <c r="AW19" i="1" s="1"/>
  <c r="AV18" i="1"/>
  <c r="AW18" i="1" s="1"/>
  <c r="AV17" i="1"/>
  <c r="AW17" i="1" s="1"/>
  <c r="AV16" i="1"/>
  <c r="AW16" i="1" s="1"/>
  <c r="AV15" i="1"/>
  <c r="AW15" i="1" s="1"/>
  <c r="AV14" i="1"/>
  <c r="AW14" i="1" s="1"/>
  <c r="AV13" i="1"/>
  <c r="AW13" i="1" s="1"/>
  <c r="AV12" i="1"/>
  <c r="AW12" i="1" s="1"/>
  <c r="AV11" i="1"/>
  <c r="AW11" i="1" s="1"/>
  <c r="AV10" i="1"/>
  <c r="AW10" i="1" s="1"/>
  <c r="AV9" i="1"/>
  <c r="AW9" i="1" s="1"/>
  <c r="AV8" i="1"/>
  <c r="AW8" i="1" s="1"/>
  <c r="AV7" i="1"/>
  <c r="AW7" i="1" s="1"/>
  <c r="AP53" i="1"/>
  <c r="AQ53" i="1" s="1"/>
  <c r="AP52" i="1"/>
  <c r="AQ52" i="1" s="1"/>
  <c r="AP51" i="1"/>
  <c r="AQ51" i="1" s="1"/>
  <c r="AP50" i="1"/>
  <c r="AQ50" i="1" s="1"/>
  <c r="AP49" i="1"/>
  <c r="AQ49" i="1" s="1"/>
  <c r="AP48" i="1"/>
  <c r="AQ48" i="1" s="1"/>
  <c r="AP47" i="1"/>
  <c r="AQ47" i="1" s="1"/>
  <c r="AP46" i="1"/>
  <c r="AQ46" i="1" s="1"/>
  <c r="AP45" i="1"/>
  <c r="AQ45" i="1" s="1"/>
  <c r="AP44" i="1"/>
  <c r="AQ44" i="1" s="1"/>
  <c r="AP43" i="1"/>
  <c r="AQ43" i="1" s="1"/>
  <c r="AP42" i="1"/>
  <c r="AQ42" i="1" s="1"/>
  <c r="AP41" i="1"/>
  <c r="AQ41" i="1" s="1"/>
  <c r="AP40" i="1"/>
  <c r="AQ40" i="1" s="1"/>
  <c r="AP39" i="1"/>
  <c r="AQ39" i="1" s="1"/>
  <c r="AP38" i="1"/>
  <c r="AQ38" i="1" s="1"/>
  <c r="AP37" i="1"/>
  <c r="AQ37" i="1" s="1"/>
  <c r="AP36" i="1"/>
  <c r="AQ36" i="1" s="1"/>
  <c r="AP35" i="1"/>
  <c r="AQ35" i="1" s="1"/>
  <c r="AP34" i="1"/>
  <c r="AQ34" i="1" s="1"/>
  <c r="AP33" i="1"/>
  <c r="AQ33" i="1" s="1"/>
  <c r="AP32" i="1"/>
  <c r="AQ32" i="1" s="1"/>
  <c r="AP31" i="1"/>
  <c r="AQ31" i="1" s="1"/>
  <c r="AP29" i="1"/>
  <c r="AQ29" i="1" s="1"/>
  <c r="AP28" i="1"/>
  <c r="AQ28" i="1" s="1"/>
  <c r="AP27" i="1"/>
  <c r="AQ27" i="1" s="1"/>
  <c r="AP26" i="1"/>
  <c r="AQ26" i="1" s="1"/>
  <c r="AP25" i="1"/>
  <c r="AQ25" i="1" s="1"/>
  <c r="AP24" i="1"/>
  <c r="AQ24" i="1" s="1"/>
  <c r="AP23" i="1"/>
  <c r="AQ23" i="1" s="1"/>
  <c r="AP22" i="1"/>
  <c r="AQ22" i="1" s="1"/>
  <c r="AP21" i="1"/>
  <c r="AQ21" i="1" s="1"/>
  <c r="AP20" i="1"/>
  <c r="AQ20" i="1" s="1"/>
  <c r="AP19" i="1"/>
  <c r="AQ19" i="1" s="1"/>
  <c r="AP18" i="1"/>
  <c r="AQ18" i="1" s="1"/>
  <c r="AP17" i="1"/>
  <c r="AQ17" i="1" s="1"/>
  <c r="AP16" i="1"/>
  <c r="AQ16" i="1" s="1"/>
  <c r="AP15" i="1"/>
  <c r="AQ15" i="1" s="1"/>
  <c r="AP14" i="1"/>
  <c r="AQ14" i="1" s="1"/>
  <c r="AP13" i="1"/>
  <c r="AQ13" i="1" s="1"/>
  <c r="AP12" i="1"/>
  <c r="AQ12" i="1" s="1"/>
  <c r="AP11" i="1"/>
  <c r="AQ11" i="1" s="1"/>
  <c r="AP10" i="1"/>
  <c r="AQ10" i="1" s="1"/>
  <c r="AP9" i="1"/>
  <c r="AQ9" i="1" s="1"/>
  <c r="AP8" i="1"/>
  <c r="AQ8" i="1" s="1"/>
  <c r="AP7" i="1"/>
  <c r="AQ7" i="1" s="1"/>
  <c r="AJ67" i="1"/>
  <c r="AK67" i="1" s="1"/>
  <c r="AJ66" i="1"/>
  <c r="AK66" i="1" s="1"/>
  <c r="AJ65" i="1"/>
  <c r="AK65" i="1" s="1"/>
  <c r="AJ64" i="1"/>
  <c r="AK64" i="1" s="1"/>
  <c r="AJ63" i="1"/>
  <c r="AK63" i="1" s="1"/>
  <c r="AJ62" i="1"/>
  <c r="AK62" i="1" s="1"/>
  <c r="AJ61" i="1"/>
  <c r="AK61" i="1" s="1"/>
  <c r="AJ60" i="1"/>
  <c r="AK60" i="1" s="1"/>
  <c r="AJ59" i="1"/>
  <c r="AK59" i="1" s="1"/>
  <c r="AJ58" i="1"/>
  <c r="AK58" i="1" s="1"/>
  <c r="AJ57" i="1"/>
  <c r="AK57" i="1" s="1"/>
  <c r="AJ56" i="1"/>
  <c r="AK56" i="1" s="1"/>
  <c r="AJ55" i="1"/>
  <c r="AK55" i="1" s="1"/>
  <c r="AJ54" i="1"/>
  <c r="AK54" i="1" s="1"/>
  <c r="AJ53" i="1"/>
  <c r="AK53" i="1" s="1"/>
  <c r="AJ52" i="1"/>
  <c r="AK52" i="1" s="1"/>
  <c r="AJ51" i="1"/>
  <c r="AK51" i="1" s="1"/>
  <c r="AJ50" i="1"/>
  <c r="AK50" i="1" s="1"/>
  <c r="AJ49" i="1"/>
  <c r="AK49" i="1" s="1"/>
  <c r="AJ48" i="1"/>
  <c r="AK48" i="1" s="1"/>
  <c r="AJ47" i="1"/>
  <c r="AK47" i="1" s="1"/>
  <c r="AJ46" i="1"/>
  <c r="AK46" i="1" s="1"/>
  <c r="AJ45" i="1"/>
  <c r="AK45" i="1" s="1"/>
  <c r="AJ44" i="1"/>
  <c r="AK44" i="1" s="1"/>
  <c r="AJ43" i="1"/>
  <c r="AK43" i="1" s="1"/>
  <c r="AJ42" i="1"/>
  <c r="AK42" i="1" s="1"/>
  <c r="AJ41" i="1"/>
  <c r="AK41" i="1" s="1"/>
  <c r="AJ40" i="1"/>
  <c r="AK40" i="1" s="1"/>
  <c r="AJ39" i="1"/>
  <c r="AK39" i="1" s="1"/>
  <c r="AJ38" i="1"/>
  <c r="AK38" i="1" s="1"/>
  <c r="AJ36" i="1"/>
  <c r="AK36" i="1" s="1"/>
  <c r="AJ35" i="1"/>
  <c r="AK35" i="1" s="1"/>
  <c r="AJ34" i="1"/>
  <c r="AK34" i="1" s="1"/>
  <c r="AJ33" i="1"/>
  <c r="AK33" i="1" s="1"/>
  <c r="AJ32" i="1"/>
  <c r="AK32" i="1" s="1"/>
  <c r="AJ31" i="1"/>
  <c r="AK31" i="1" s="1"/>
  <c r="AJ30" i="1"/>
  <c r="AK30" i="1" s="1"/>
  <c r="AJ29" i="1"/>
  <c r="AK29" i="1" s="1"/>
  <c r="AJ28" i="1"/>
  <c r="AK28" i="1" s="1"/>
  <c r="AJ27" i="1"/>
  <c r="AK27" i="1" s="1"/>
  <c r="AJ26" i="1"/>
  <c r="AK26" i="1" s="1"/>
  <c r="AJ25" i="1"/>
  <c r="AK25" i="1" s="1"/>
  <c r="AJ24" i="1"/>
  <c r="AK24" i="1" s="1"/>
  <c r="AJ23" i="1"/>
  <c r="AK23" i="1" s="1"/>
  <c r="AJ22" i="1"/>
  <c r="AK22" i="1" s="1"/>
  <c r="AJ21" i="1"/>
  <c r="AK21" i="1" s="1"/>
  <c r="AJ20" i="1"/>
  <c r="AK20" i="1" s="1"/>
  <c r="AJ19" i="1"/>
  <c r="AK19" i="1" s="1"/>
  <c r="AJ18" i="1"/>
  <c r="AK18" i="1" s="1"/>
  <c r="AJ17" i="1"/>
  <c r="AK17" i="1" s="1"/>
  <c r="AJ16" i="1"/>
  <c r="AK16" i="1" s="1"/>
  <c r="AJ15" i="1"/>
  <c r="AK15" i="1" s="1"/>
  <c r="AJ14" i="1"/>
  <c r="AK14" i="1" s="1"/>
  <c r="AJ13" i="1"/>
  <c r="AK13" i="1" s="1"/>
  <c r="AJ12" i="1"/>
  <c r="AK12" i="1" s="1"/>
  <c r="AJ11" i="1"/>
  <c r="AK11" i="1" s="1"/>
  <c r="AJ10" i="1"/>
  <c r="AK10" i="1" s="1"/>
  <c r="AJ9" i="1"/>
  <c r="AK9" i="1" s="1"/>
  <c r="AJ8" i="1"/>
  <c r="AK8" i="1" s="1"/>
  <c r="AJ7" i="1"/>
  <c r="AK7" i="1" s="1"/>
  <c r="AD67" i="1"/>
  <c r="AE67" i="1" s="1"/>
  <c r="AD66" i="1"/>
  <c r="AE66" i="1" s="1"/>
  <c r="AD65" i="1"/>
  <c r="AE65" i="1" s="1"/>
  <c r="AD64" i="1"/>
  <c r="AE64" i="1" s="1"/>
  <c r="AD63" i="1"/>
  <c r="AE63" i="1" s="1"/>
  <c r="AD62" i="1"/>
  <c r="AE62" i="1" s="1"/>
  <c r="AD61" i="1"/>
  <c r="AE61" i="1" s="1"/>
  <c r="AD60" i="1"/>
  <c r="AE60" i="1" s="1"/>
  <c r="AD59" i="1"/>
  <c r="AE59" i="1" s="1"/>
  <c r="AD58" i="1"/>
  <c r="AE58" i="1" s="1"/>
  <c r="AD57" i="1"/>
  <c r="AE57" i="1" s="1"/>
  <c r="AD56" i="1"/>
  <c r="AE56" i="1" s="1"/>
  <c r="AD55" i="1"/>
  <c r="AE55" i="1" s="1"/>
  <c r="AD54" i="1"/>
  <c r="AE54" i="1" s="1"/>
  <c r="AD53" i="1"/>
  <c r="AE53" i="1" s="1"/>
  <c r="AD52" i="1"/>
  <c r="AE52" i="1" s="1"/>
  <c r="AD51" i="1"/>
  <c r="AE51" i="1" s="1"/>
  <c r="AD50" i="1"/>
  <c r="AE50" i="1" s="1"/>
  <c r="AD49" i="1"/>
  <c r="AE49" i="1" s="1"/>
  <c r="AD48" i="1"/>
  <c r="AE48" i="1" s="1"/>
  <c r="AD47" i="1"/>
  <c r="AE47" i="1" s="1"/>
  <c r="AD46" i="1"/>
  <c r="AE46" i="1" s="1"/>
  <c r="AD45" i="1"/>
  <c r="AE45" i="1" s="1"/>
  <c r="AD44" i="1"/>
  <c r="AE44" i="1" s="1"/>
  <c r="AD43" i="1"/>
  <c r="AE43" i="1" s="1"/>
  <c r="AD42" i="1"/>
  <c r="AE42" i="1" s="1"/>
  <c r="AD41" i="1"/>
  <c r="AE41" i="1" s="1"/>
  <c r="AD40" i="1"/>
  <c r="AE40" i="1" s="1"/>
  <c r="AD39" i="1"/>
  <c r="AE39" i="1" s="1"/>
  <c r="AD38" i="1"/>
  <c r="AE38" i="1" s="1"/>
  <c r="AD36" i="1"/>
  <c r="AE36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28" i="1"/>
  <c r="AE28" i="1" s="1"/>
  <c r="AD27" i="1"/>
  <c r="AE27" i="1" s="1"/>
  <c r="AD26" i="1"/>
  <c r="AE26" i="1" s="1"/>
  <c r="AD25" i="1"/>
  <c r="AE25" i="1" s="1"/>
  <c r="AD24" i="1"/>
  <c r="AE24" i="1" s="1"/>
  <c r="AD23" i="1"/>
  <c r="AE23" i="1" s="1"/>
  <c r="AD22" i="1"/>
  <c r="AE22" i="1" s="1"/>
  <c r="AD21" i="1"/>
  <c r="AE21" i="1" s="1"/>
  <c r="AD20" i="1"/>
  <c r="AE20" i="1" s="1"/>
  <c r="AD19" i="1"/>
  <c r="AE19" i="1" s="1"/>
  <c r="AD18" i="1"/>
  <c r="AE18" i="1" s="1"/>
  <c r="AD17" i="1"/>
  <c r="AE17" i="1" s="1"/>
  <c r="AD16" i="1"/>
  <c r="AE16" i="1" s="1"/>
  <c r="AD15" i="1"/>
  <c r="AE15" i="1" s="1"/>
  <c r="AD14" i="1"/>
  <c r="AE14" i="1" s="1"/>
  <c r="AD13" i="1"/>
  <c r="AE13" i="1" s="1"/>
  <c r="AD12" i="1"/>
  <c r="AE12" i="1" s="1"/>
  <c r="AD11" i="1"/>
  <c r="AE11" i="1" s="1"/>
  <c r="AD10" i="1"/>
  <c r="AE10" i="1" s="1"/>
  <c r="AD9" i="1"/>
  <c r="AE9" i="1" s="1"/>
  <c r="AD8" i="1"/>
  <c r="AE8" i="1" s="1"/>
  <c r="AD7" i="1"/>
  <c r="AE7" i="1" s="1"/>
  <c r="X53" i="1"/>
  <c r="Y53" i="1" s="1"/>
  <c r="X52" i="1"/>
  <c r="Y52" i="1" s="1"/>
  <c r="X51" i="1"/>
  <c r="Y51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29" i="1"/>
  <c r="Y29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2" i="1"/>
  <c r="S22" i="1" s="1"/>
  <c r="R18" i="1"/>
  <c r="S18" i="1" s="1"/>
  <c r="R19" i="1"/>
  <c r="S19" i="1" s="1"/>
  <c r="R20" i="1"/>
  <c r="S20" i="1" s="1"/>
  <c r="R21" i="1"/>
  <c r="S21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8" i="1"/>
  <c r="M18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7" i="1"/>
  <c r="M7" i="1" s="1"/>
  <c r="EV90" i="1" l="1"/>
  <c r="FH132" i="1"/>
  <c r="GZ67" i="1"/>
  <c r="EJ90" i="1"/>
  <c r="ED221" i="1"/>
  <c r="EE221" i="1" s="1"/>
  <c r="FP221" i="1" s="1"/>
  <c r="EC225" i="1"/>
  <c r="ED225" i="1" s="1"/>
  <c r="EE225" i="1" s="1"/>
  <c r="EC229" i="1"/>
  <c r="ED229" i="1" s="1"/>
  <c r="EE229" i="1" s="1"/>
  <c r="FP229" i="1" s="1"/>
  <c r="EC237" i="1"/>
  <c r="ED237" i="1" s="1"/>
  <c r="EE237" i="1" s="1"/>
  <c r="EJ237" i="1" s="1"/>
  <c r="EC241" i="1"/>
  <c r="ED241" i="1" s="1"/>
  <c r="EE241" i="1" s="1"/>
  <c r="EC133" i="1"/>
  <c r="ED133" i="1" s="1"/>
  <c r="EE133" i="1" s="1"/>
  <c r="HF133" i="1" s="1"/>
  <c r="EC239" i="1"/>
  <c r="ED239" i="1" s="1"/>
  <c r="EE239" i="1" s="1"/>
  <c r="FP196" i="1"/>
  <c r="FP237" i="1"/>
  <c r="FP241" i="1"/>
  <c r="GB219" i="1"/>
  <c r="FH155" i="1"/>
  <c r="GZ219" i="1"/>
  <c r="GN239" i="1"/>
  <c r="FH67" i="1"/>
  <c r="GT90" i="1"/>
  <c r="HF67" i="1"/>
  <c r="EJ196" i="1"/>
  <c r="GZ196" i="1"/>
  <c r="GT196" i="1"/>
  <c r="GT221" i="1"/>
  <c r="GT225" i="1"/>
  <c r="GT229" i="1"/>
  <c r="FP219" i="1"/>
  <c r="FB133" i="1"/>
  <c r="FN132" i="1"/>
  <c r="EJ132" i="1"/>
  <c r="EC139" i="1"/>
  <c r="ED139" i="1" s="1"/>
  <c r="EE139" i="1" s="1"/>
  <c r="EC147" i="1"/>
  <c r="ED147" i="1" s="1"/>
  <c r="EE147" i="1" s="1"/>
  <c r="HF147" i="1" s="1"/>
  <c r="EC158" i="1"/>
  <c r="ED158" i="1" s="1"/>
  <c r="EE158" i="1" s="1"/>
  <c r="FB158" i="1" s="1"/>
  <c r="EC166" i="1"/>
  <c r="ED166" i="1" s="1"/>
  <c r="EE166" i="1" s="1"/>
  <c r="FB166" i="1" s="1"/>
  <c r="EC174" i="1"/>
  <c r="ED174" i="1" s="1"/>
  <c r="EE174" i="1" s="1"/>
  <c r="EJ174" i="1" s="1"/>
  <c r="FN133" i="1"/>
  <c r="FN158" i="1"/>
  <c r="FH139" i="1"/>
  <c r="FN67" i="1"/>
  <c r="GT132" i="1"/>
  <c r="HF132" i="1"/>
  <c r="GT166" i="1"/>
  <c r="HF174" i="1"/>
  <c r="EC52" i="1"/>
  <c r="FH174" i="1"/>
  <c r="GT139" i="1"/>
  <c r="GT155" i="1"/>
  <c r="HF139" i="1"/>
  <c r="HF166" i="1"/>
  <c r="EC198" i="1"/>
  <c r="ED198" i="1" s="1"/>
  <c r="EE198" i="1" s="1"/>
  <c r="GN198" i="1" s="1"/>
  <c r="EC202" i="1"/>
  <c r="ED202" i="1" s="1"/>
  <c r="EE202" i="1" s="1"/>
  <c r="GB202" i="1" s="1"/>
  <c r="EC206" i="1"/>
  <c r="ED206" i="1" s="1"/>
  <c r="EE206" i="1" s="1"/>
  <c r="GN206" i="1" s="1"/>
  <c r="EC210" i="1"/>
  <c r="ED210" i="1" s="1"/>
  <c r="EE210" i="1" s="1"/>
  <c r="FP210" i="1" s="1"/>
  <c r="EC214" i="1"/>
  <c r="ED214" i="1" s="1"/>
  <c r="EE214" i="1" s="1"/>
  <c r="GN214" i="1" s="1"/>
  <c r="EC218" i="1"/>
  <c r="ED218" i="1" s="1"/>
  <c r="EE218" i="1" s="1"/>
  <c r="GB218" i="1" s="1"/>
  <c r="EC240" i="1"/>
  <c r="ED240" i="1" s="1"/>
  <c r="EE240" i="1" s="1"/>
  <c r="GT240" i="1" s="1"/>
  <c r="GB239" i="1"/>
  <c r="GT198" i="1"/>
  <c r="GT206" i="1"/>
  <c r="GT210" i="1"/>
  <c r="GT214" i="1"/>
  <c r="FN139" i="1"/>
  <c r="FN155" i="1"/>
  <c r="FH133" i="1"/>
  <c r="FH166" i="1"/>
  <c r="FN90" i="1"/>
  <c r="GT133" i="1"/>
  <c r="GT158" i="1"/>
  <c r="HF158" i="1"/>
  <c r="EC242" i="1"/>
  <c r="ED242" i="1" s="1"/>
  <c r="EE242" i="1" s="1"/>
  <c r="GZ239" i="1"/>
  <c r="GB225" i="1"/>
  <c r="GT239" i="1"/>
  <c r="EJ198" i="1"/>
  <c r="EJ206" i="1"/>
  <c r="EJ225" i="1"/>
  <c r="GZ221" i="1"/>
  <c r="GZ225" i="1"/>
  <c r="GZ229" i="1"/>
  <c r="GZ237" i="1"/>
  <c r="GZ241" i="1"/>
  <c r="GN219" i="1"/>
  <c r="GB210" i="1"/>
  <c r="GB221" i="1"/>
  <c r="GB240" i="1"/>
  <c r="GT237" i="1"/>
  <c r="FP198" i="1"/>
  <c r="FP202" i="1"/>
  <c r="FP239" i="1"/>
  <c r="HF155" i="1"/>
  <c r="EC199" i="1"/>
  <c r="ED199" i="1" s="1"/>
  <c r="EE199" i="1" s="1"/>
  <c r="GB199" i="1" s="1"/>
  <c r="EC207" i="1"/>
  <c r="ED207" i="1" s="1"/>
  <c r="EE207" i="1" s="1"/>
  <c r="GZ207" i="1" s="1"/>
  <c r="EC215" i="1"/>
  <c r="ED215" i="1" s="1"/>
  <c r="EE215" i="1" s="1"/>
  <c r="GB215" i="1" s="1"/>
  <c r="EC226" i="1"/>
  <c r="ED226" i="1" s="1"/>
  <c r="EE226" i="1" s="1"/>
  <c r="GB226" i="1" s="1"/>
  <c r="EC234" i="1"/>
  <c r="ED234" i="1" s="1"/>
  <c r="EE234" i="1" s="1"/>
  <c r="FP234" i="1" s="1"/>
  <c r="GZ210" i="1"/>
  <c r="GZ226" i="1"/>
  <c r="GN196" i="1"/>
  <c r="GN221" i="1"/>
  <c r="GN225" i="1"/>
  <c r="GN229" i="1"/>
  <c r="GN237" i="1"/>
  <c r="GN241" i="1"/>
  <c r="GB214" i="1"/>
  <c r="GB229" i="1"/>
  <c r="GB237" i="1"/>
  <c r="GB241" i="1"/>
  <c r="GT202" i="1"/>
  <c r="GT215" i="1"/>
  <c r="GT219" i="1"/>
  <c r="GT241" i="1"/>
  <c r="FP225" i="1"/>
  <c r="EJ133" i="1"/>
  <c r="EJ219" i="1"/>
  <c r="EJ239" i="1"/>
  <c r="EJ241" i="1"/>
  <c r="EC197" i="1"/>
  <c r="ED197" i="1" s="1"/>
  <c r="EE197" i="1" s="1"/>
  <c r="GN197" i="1" s="1"/>
  <c r="EC205" i="1"/>
  <c r="ED205" i="1" s="1"/>
  <c r="EE205" i="1" s="1"/>
  <c r="EC213" i="1"/>
  <c r="ED213" i="1" s="1"/>
  <c r="EE213" i="1" s="1"/>
  <c r="GN213" i="1" s="1"/>
  <c r="EJ215" i="1"/>
  <c r="EC224" i="1"/>
  <c r="ED224" i="1" s="1"/>
  <c r="EE224" i="1" s="1"/>
  <c r="GN224" i="1" s="1"/>
  <c r="EJ226" i="1"/>
  <c r="EC232" i="1"/>
  <c r="ED232" i="1" s="1"/>
  <c r="EE232" i="1" s="1"/>
  <c r="GB232" i="1" s="1"/>
  <c r="EC200" i="1"/>
  <c r="ED200" i="1" s="1"/>
  <c r="EE200" i="1" s="1"/>
  <c r="FP200" i="1" s="1"/>
  <c r="EJ202" i="1"/>
  <c r="EC208" i="1"/>
  <c r="ED208" i="1" s="1"/>
  <c r="EE208" i="1" s="1"/>
  <c r="FP208" i="1" s="1"/>
  <c r="EJ210" i="1"/>
  <c r="EC216" i="1"/>
  <c r="ED216" i="1" s="1"/>
  <c r="EE216" i="1" s="1"/>
  <c r="GZ216" i="1" s="1"/>
  <c r="EJ218" i="1"/>
  <c r="EJ221" i="1"/>
  <c r="EC227" i="1"/>
  <c r="ED227" i="1" s="1"/>
  <c r="EE227" i="1" s="1"/>
  <c r="FP227" i="1" s="1"/>
  <c r="EJ229" i="1"/>
  <c r="EC235" i="1"/>
  <c r="ED235" i="1" s="1"/>
  <c r="EE235" i="1" s="1"/>
  <c r="EJ235" i="1" s="1"/>
  <c r="EC203" i="1"/>
  <c r="ED203" i="1" s="1"/>
  <c r="EE203" i="1" s="1"/>
  <c r="GT203" i="1" s="1"/>
  <c r="EC211" i="1"/>
  <c r="ED211" i="1" s="1"/>
  <c r="EE211" i="1" s="1"/>
  <c r="GT211" i="1" s="1"/>
  <c r="EJ213" i="1"/>
  <c r="EC222" i="1"/>
  <c r="ED222" i="1" s="1"/>
  <c r="EE222" i="1" s="1"/>
  <c r="FP222" i="1" s="1"/>
  <c r="EC230" i="1"/>
  <c r="ED230" i="1" s="1"/>
  <c r="EE230" i="1" s="1"/>
  <c r="EJ230" i="1" s="1"/>
  <c r="EJ232" i="1"/>
  <c r="EC238" i="1"/>
  <c r="ED238" i="1" s="1"/>
  <c r="EE238" i="1" s="1"/>
  <c r="EJ238" i="1" s="1"/>
  <c r="EJ200" i="1"/>
  <c r="EJ208" i="1"/>
  <c r="EC233" i="1"/>
  <c r="ED233" i="1" s="1"/>
  <c r="EE233" i="1" s="1"/>
  <c r="FP233" i="1" s="1"/>
  <c r="EC201" i="1"/>
  <c r="ED201" i="1" s="1"/>
  <c r="EE201" i="1" s="1"/>
  <c r="EJ201" i="1" s="1"/>
  <c r="EJ203" i="1"/>
  <c r="EC209" i="1"/>
  <c r="ED209" i="1" s="1"/>
  <c r="EE209" i="1" s="1"/>
  <c r="FP209" i="1" s="1"/>
  <c r="EC217" i="1"/>
  <c r="ED217" i="1" s="1"/>
  <c r="EE217" i="1" s="1"/>
  <c r="GB217" i="1" s="1"/>
  <c r="EJ222" i="1"/>
  <c r="EC228" i="1"/>
  <c r="ED228" i="1" s="1"/>
  <c r="EE228" i="1" s="1"/>
  <c r="GZ228" i="1" s="1"/>
  <c r="EC236" i="1"/>
  <c r="ED236" i="1" s="1"/>
  <c r="EE236" i="1" s="1"/>
  <c r="GT236" i="1" s="1"/>
  <c r="EC204" i="1"/>
  <c r="ED204" i="1" s="1"/>
  <c r="EE204" i="1" s="1"/>
  <c r="EJ204" i="1" s="1"/>
  <c r="EC212" i="1"/>
  <c r="ED212" i="1" s="1"/>
  <c r="EE212" i="1" s="1"/>
  <c r="EC223" i="1"/>
  <c r="ED223" i="1" s="1"/>
  <c r="EE223" i="1" s="1"/>
  <c r="EJ223" i="1" s="1"/>
  <c r="EC231" i="1"/>
  <c r="ED231" i="1" s="1"/>
  <c r="EE231" i="1" s="1"/>
  <c r="EJ209" i="1"/>
  <c r="EP90" i="1"/>
  <c r="GT67" i="1"/>
  <c r="EC94" i="1"/>
  <c r="ED94" i="1" s="1"/>
  <c r="EE94" i="1" s="1"/>
  <c r="FH94" i="1" s="1"/>
  <c r="EC98" i="1"/>
  <c r="ED98" i="1" s="1"/>
  <c r="EE98" i="1" s="1"/>
  <c r="EJ98" i="1" s="1"/>
  <c r="EC102" i="1"/>
  <c r="ED102" i="1" s="1"/>
  <c r="EE102" i="1" s="1"/>
  <c r="FB102" i="1" s="1"/>
  <c r="EC106" i="1"/>
  <c r="ED106" i="1" s="1"/>
  <c r="EE106" i="1" s="1"/>
  <c r="FH106" i="1" s="1"/>
  <c r="EC110" i="1"/>
  <c r="ED110" i="1" s="1"/>
  <c r="EE110" i="1" s="1"/>
  <c r="GN110" i="1" s="1"/>
  <c r="EP67" i="1"/>
  <c r="EC138" i="1"/>
  <c r="ED138" i="1" s="1"/>
  <c r="EE138" i="1" s="1"/>
  <c r="EJ138" i="1" s="1"/>
  <c r="EC146" i="1"/>
  <c r="ED146" i="1" s="1"/>
  <c r="EE146" i="1" s="1"/>
  <c r="FH146" i="1" s="1"/>
  <c r="EC154" i="1"/>
  <c r="ED154" i="1" s="1"/>
  <c r="EE154" i="1" s="1"/>
  <c r="GT154" i="1" s="1"/>
  <c r="FB147" i="1"/>
  <c r="FB155" i="1"/>
  <c r="FN154" i="1"/>
  <c r="EV94" i="1"/>
  <c r="FU90" i="1"/>
  <c r="GN98" i="1"/>
  <c r="EJ67" i="1"/>
  <c r="ED136" i="1"/>
  <c r="EE136" i="1" s="1"/>
  <c r="HF136" i="1" s="1"/>
  <c r="ED144" i="1"/>
  <c r="EE144" i="1" s="1"/>
  <c r="FN144" i="1" s="1"/>
  <c r="EC152" i="1"/>
  <c r="ED152" i="1" s="1"/>
  <c r="EE152" i="1" s="1"/>
  <c r="FH152" i="1" s="1"/>
  <c r="EC163" i="1"/>
  <c r="ED163" i="1" s="1"/>
  <c r="EE163" i="1" s="1"/>
  <c r="EJ163" i="1" s="1"/>
  <c r="EC171" i="1"/>
  <c r="ED171" i="1" s="1"/>
  <c r="EE171" i="1" s="1"/>
  <c r="EJ171" i="1" s="1"/>
  <c r="FU67" i="1"/>
  <c r="FH90" i="1"/>
  <c r="EJ139" i="1"/>
  <c r="EJ158" i="1"/>
  <c r="EJ166" i="1"/>
  <c r="GN67" i="1"/>
  <c r="FB106" i="1"/>
  <c r="EC134" i="1"/>
  <c r="ED134" i="1" s="1"/>
  <c r="EE134" i="1" s="1"/>
  <c r="EC142" i="1"/>
  <c r="ED142" i="1" s="1"/>
  <c r="EE142" i="1" s="1"/>
  <c r="EJ142" i="1" s="1"/>
  <c r="EC150" i="1"/>
  <c r="ED150" i="1" s="1"/>
  <c r="EE150" i="1" s="1"/>
  <c r="FN150" i="1" s="1"/>
  <c r="EC161" i="1"/>
  <c r="ED161" i="1" s="1"/>
  <c r="EE161" i="1" s="1"/>
  <c r="EC169" i="1"/>
  <c r="ED169" i="1" s="1"/>
  <c r="EE169" i="1" s="1"/>
  <c r="HF169" i="1" s="1"/>
  <c r="EC177" i="1"/>
  <c r="ED177" i="1" s="1"/>
  <c r="EE177" i="1" s="1"/>
  <c r="HF177" i="1" s="1"/>
  <c r="FB171" i="1"/>
  <c r="EV67" i="1"/>
  <c r="EV98" i="1"/>
  <c r="FB67" i="1"/>
  <c r="FB132" i="1"/>
  <c r="FB139" i="1"/>
  <c r="FN166" i="1"/>
  <c r="EC137" i="1"/>
  <c r="ED137" i="1" s="1"/>
  <c r="EE137" i="1" s="1"/>
  <c r="EJ137" i="1" s="1"/>
  <c r="EC145" i="1"/>
  <c r="ED145" i="1" s="1"/>
  <c r="EE145" i="1" s="1"/>
  <c r="FH145" i="1" s="1"/>
  <c r="EJ147" i="1"/>
  <c r="EC153" i="1"/>
  <c r="ED153" i="1" s="1"/>
  <c r="EE153" i="1" s="1"/>
  <c r="HF153" i="1" s="1"/>
  <c r="EC164" i="1"/>
  <c r="ED164" i="1" s="1"/>
  <c r="EE164" i="1" s="1"/>
  <c r="EC172" i="1"/>
  <c r="ED172" i="1" s="1"/>
  <c r="EE172" i="1" s="1"/>
  <c r="HF172" i="1" s="1"/>
  <c r="EC140" i="1"/>
  <c r="ED140" i="1" s="1"/>
  <c r="EE140" i="1" s="1"/>
  <c r="GT140" i="1" s="1"/>
  <c r="EC148" i="1"/>
  <c r="ED148" i="1" s="1"/>
  <c r="EE148" i="1" s="1"/>
  <c r="EJ148" i="1" s="1"/>
  <c r="EJ150" i="1"/>
  <c r="EC159" i="1"/>
  <c r="ED159" i="1" s="1"/>
  <c r="EE159" i="1" s="1"/>
  <c r="EJ159" i="1" s="1"/>
  <c r="EC167" i="1"/>
  <c r="ED167" i="1" s="1"/>
  <c r="EE167" i="1" s="1"/>
  <c r="FH167" i="1" s="1"/>
  <c r="EC175" i="1"/>
  <c r="ED175" i="1" s="1"/>
  <c r="EE175" i="1" s="1"/>
  <c r="EJ175" i="1" s="1"/>
  <c r="EC135" i="1"/>
  <c r="ED135" i="1" s="1"/>
  <c r="EE135" i="1" s="1"/>
  <c r="GT135" i="1" s="1"/>
  <c r="EC143" i="1"/>
  <c r="ED143" i="1" s="1"/>
  <c r="EE143" i="1" s="1"/>
  <c r="FN143" i="1" s="1"/>
  <c r="EJ145" i="1"/>
  <c r="EC151" i="1"/>
  <c r="ED151" i="1" s="1"/>
  <c r="EE151" i="1" s="1"/>
  <c r="EJ151" i="1" s="1"/>
  <c r="EC162" i="1"/>
  <c r="ED162" i="1" s="1"/>
  <c r="EE162" i="1" s="1"/>
  <c r="FH162" i="1" s="1"/>
  <c r="EC170" i="1"/>
  <c r="ED170" i="1" s="1"/>
  <c r="EE170" i="1" s="1"/>
  <c r="EC178" i="1"/>
  <c r="EC157" i="1"/>
  <c r="ED157" i="1" s="1"/>
  <c r="EE157" i="1" s="1"/>
  <c r="EC165" i="1"/>
  <c r="ED165" i="1" s="1"/>
  <c r="EE165" i="1" s="1"/>
  <c r="EC173" i="1"/>
  <c r="ED173" i="1" s="1"/>
  <c r="EE173" i="1" s="1"/>
  <c r="GT173" i="1" s="1"/>
  <c r="EC141" i="1"/>
  <c r="ED141" i="1" s="1"/>
  <c r="EE141" i="1" s="1"/>
  <c r="EJ141" i="1" s="1"/>
  <c r="EC149" i="1"/>
  <c r="ED149" i="1" s="1"/>
  <c r="EE149" i="1" s="1"/>
  <c r="EC160" i="1"/>
  <c r="ED160" i="1" s="1"/>
  <c r="EE160" i="1" s="1"/>
  <c r="FB160" i="1" s="1"/>
  <c r="EC168" i="1"/>
  <c r="ED168" i="1" s="1"/>
  <c r="EE168" i="1" s="1"/>
  <c r="FB168" i="1" s="1"/>
  <c r="EC176" i="1"/>
  <c r="ED176" i="1" s="1"/>
  <c r="EE176" i="1" s="1"/>
  <c r="FB176" i="1" s="1"/>
  <c r="EC95" i="1"/>
  <c r="ED95" i="1" s="1"/>
  <c r="EE95" i="1" s="1"/>
  <c r="GN95" i="1" s="1"/>
  <c r="EC99" i="1"/>
  <c r="ED99" i="1" s="1"/>
  <c r="EE99" i="1" s="1"/>
  <c r="EJ99" i="1" s="1"/>
  <c r="EC103" i="1"/>
  <c r="ED103" i="1" s="1"/>
  <c r="EE103" i="1" s="1"/>
  <c r="FU103" i="1" s="1"/>
  <c r="EC107" i="1"/>
  <c r="ED107" i="1" s="1"/>
  <c r="EE107" i="1" s="1"/>
  <c r="HF107" i="1" s="1"/>
  <c r="EC111" i="1"/>
  <c r="ED111" i="1" s="1"/>
  <c r="EE111" i="1" s="1"/>
  <c r="FH111" i="1" s="1"/>
  <c r="EC92" i="1"/>
  <c r="ED92" i="1" s="1"/>
  <c r="EE92" i="1" s="1"/>
  <c r="GT92" i="1" s="1"/>
  <c r="EC96" i="1"/>
  <c r="ED96" i="1" s="1"/>
  <c r="EE96" i="1" s="1"/>
  <c r="FB96" i="1" s="1"/>
  <c r="EC100" i="1"/>
  <c r="ED100" i="1" s="1"/>
  <c r="EE100" i="1" s="1"/>
  <c r="FN100" i="1" s="1"/>
  <c r="EC104" i="1"/>
  <c r="ED104" i="1" s="1"/>
  <c r="EE104" i="1" s="1"/>
  <c r="EP104" i="1" s="1"/>
  <c r="EC108" i="1"/>
  <c r="ED108" i="1" s="1"/>
  <c r="EE108" i="1" s="1"/>
  <c r="EV108" i="1" s="1"/>
  <c r="EC112" i="1"/>
  <c r="ED112" i="1" s="1"/>
  <c r="EE112" i="1" s="1"/>
  <c r="EJ112" i="1" s="1"/>
  <c r="EC93" i="1"/>
  <c r="ED93" i="1" s="1"/>
  <c r="EE93" i="1" s="1"/>
  <c r="GN93" i="1" s="1"/>
  <c r="EC97" i="1"/>
  <c r="ED97" i="1" s="1"/>
  <c r="EE97" i="1" s="1"/>
  <c r="FN97" i="1" s="1"/>
  <c r="EC101" i="1"/>
  <c r="ED101" i="1" s="1"/>
  <c r="EE101" i="1" s="1"/>
  <c r="GZ101" i="1" s="1"/>
  <c r="EC105" i="1"/>
  <c r="ED105" i="1" s="1"/>
  <c r="EE105" i="1" s="1"/>
  <c r="FU105" i="1" s="1"/>
  <c r="EC109" i="1"/>
  <c r="ED109" i="1" s="1"/>
  <c r="EE109" i="1" s="1"/>
  <c r="FN109" i="1" s="1"/>
  <c r="EC113" i="1"/>
  <c r="GZ92" i="1"/>
  <c r="GZ112" i="1"/>
  <c r="GZ110" i="1"/>
  <c r="GZ115" i="1"/>
  <c r="EC36" i="1"/>
  <c r="ED36" i="1" s="1"/>
  <c r="EE36" i="1" s="1"/>
  <c r="EJ35" i="1" s="1"/>
  <c r="EC71" i="1"/>
  <c r="ED71" i="1" s="1"/>
  <c r="EE71" i="1" s="1"/>
  <c r="EC75" i="1"/>
  <c r="ED75" i="1" s="1"/>
  <c r="EE75" i="1" s="1"/>
  <c r="GT75" i="1" s="1"/>
  <c r="EC79" i="1"/>
  <c r="ED79" i="1" s="1"/>
  <c r="EE79" i="1" s="1"/>
  <c r="FB79" i="1" s="1"/>
  <c r="EC83" i="1"/>
  <c r="ED83" i="1" s="1"/>
  <c r="EE83" i="1" s="1"/>
  <c r="EP83" i="1" s="1"/>
  <c r="EC87" i="1"/>
  <c r="ED87" i="1" s="1"/>
  <c r="EE87" i="1" s="1"/>
  <c r="EC68" i="1"/>
  <c r="ED68" i="1" s="1"/>
  <c r="EE68" i="1" s="1"/>
  <c r="GT68" i="1" s="1"/>
  <c r="EC69" i="1"/>
  <c r="ED69" i="1" s="1"/>
  <c r="EE69" i="1" s="1"/>
  <c r="GZ69" i="1" s="1"/>
  <c r="EC73" i="1"/>
  <c r="ED73" i="1" s="1"/>
  <c r="EE73" i="1" s="1"/>
  <c r="EP73" i="1" s="1"/>
  <c r="EC77" i="1"/>
  <c r="ED77" i="1" s="1"/>
  <c r="EE77" i="1" s="1"/>
  <c r="GZ77" i="1" s="1"/>
  <c r="EC81" i="1"/>
  <c r="ED81" i="1" s="1"/>
  <c r="EE81" i="1" s="1"/>
  <c r="FH81" i="1" s="1"/>
  <c r="EC85" i="1"/>
  <c r="ED85" i="1" s="1"/>
  <c r="EE85" i="1" s="1"/>
  <c r="EV85" i="1" s="1"/>
  <c r="EC70" i="1"/>
  <c r="ED70" i="1" s="1"/>
  <c r="EE70" i="1" s="1"/>
  <c r="EP70" i="1" s="1"/>
  <c r="EC74" i="1"/>
  <c r="ED74" i="1" s="1"/>
  <c r="EE74" i="1" s="1"/>
  <c r="FN74" i="1" s="1"/>
  <c r="EC78" i="1"/>
  <c r="ED78" i="1" s="1"/>
  <c r="EE78" i="1" s="1"/>
  <c r="EV78" i="1" s="1"/>
  <c r="EC82" i="1"/>
  <c r="ED82" i="1" s="1"/>
  <c r="EE82" i="1" s="1"/>
  <c r="EP82" i="1" s="1"/>
  <c r="EC86" i="1"/>
  <c r="ED86" i="1" s="1"/>
  <c r="EE86" i="1" s="1"/>
  <c r="EJ86" i="1" s="1"/>
  <c r="EC72" i="1"/>
  <c r="ED72" i="1" s="1"/>
  <c r="EE72" i="1" s="1"/>
  <c r="FH72" i="1" s="1"/>
  <c r="EC76" i="1"/>
  <c r="ED76" i="1" s="1"/>
  <c r="EE76" i="1" s="1"/>
  <c r="FU76" i="1" s="1"/>
  <c r="EC80" i="1"/>
  <c r="ED80" i="1" s="1"/>
  <c r="EE80" i="1" s="1"/>
  <c r="FN80" i="1" s="1"/>
  <c r="EC84" i="1"/>
  <c r="ED84" i="1" s="1"/>
  <c r="EE84" i="1" s="1"/>
  <c r="EJ84" i="1" s="1"/>
  <c r="EC88" i="1"/>
  <c r="ED88" i="1" s="1"/>
  <c r="EE88" i="1" s="1"/>
  <c r="GN88" i="1" s="1"/>
  <c r="EC89" i="1"/>
  <c r="ED89" i="1" s="1"/>
  <c r="EE89" i="1" s="1"/>
  <c r="GN89" i="1" s="1"/>
  <c r="EC39" i="1"/>
  <c r="ED39" i="1" s="1"/>
  <c r="EE39" i="1" s="1"/>
  <c r="EP38" i="1" s="1"/>
  <c r="EC47" i="1"/>
  <c r="ED47" i="1" s="1"/>
  <c r="EE47" i="1" s="1"/>
  <c r="GK46" i="1" s="1"/>
  <c r="EC25" i="1"/>
  <c r="EC17" i="1"/>
  <c r="ED17" i="1" s="1"/>
  <c r="EE17" i="1" s="1"/>
  <c r="HE16" i="1" s="1"/>
  <c r="ED52" i="1"/>
  <c r="EE52" i="1" s="1"/>
  <c r="FK51" i="1" s="1"/>
  <c r="EC9" i="1"/>
  <c r="ED9" i="1" s="1"/>
  <c r="EE9" i="1" s="1"/>
  <c r="GU8" i="1" s="1"/>
  <c r="EC40" i="1"/>
  <c r="ED40" i="1" s="1"/>
  <c r="EE40" i="1" s="1"/>
  <c r="FA39" i="1" s="1"/>
  <c r="EC48" i="1"/>
  <c r="ED48" i="1" s="1"/>
  <c r="EE48" i="1" s="1"/>
  <c r="FK47" i="1" s="1"/>
  <c r="EC26" i="1"/>
  <c r="ED26" i="1" s="1"/>
  <c r="EE26" i="1" s="1"/>
  <c r="EP25" i="1" s="1"/>
  <c r="EC18" i="1"/>
  <c r="ED18" i="1" s="1"/>
  <c r="EE18" i="1" s="1"/>
  <c r="EJ17" i="1" s="1"/>
  <c r="EC10" i="1"/>
  <c r="ED10" i="1" s="1"/>
  <c r="EE10" i="1" s="1"/>
  <c r="EJ9" i="1" s="1"/>
  <c r="EC29" i="1"/>
  <c r="ED29" i="1" s="1"/>
  <c r="EE29" i="1" s="1"/>
  <c r="GU28" i="1" s="1"/>
  <c r="EC21" i="1"/>
  <c r="ED21" i="1" s="1"/>
  <c r="EE21" i="1" s="1"/>
  <c r="GU20" i="1" s="1"/>
  <c r="EC13" i="1"/>
  <c r="ED13" i="1" s="1"/>
  <c r="EE13" i="1" s="1"/>
  <c r="EP12" i="1" s="1"/>
  <c r="EC35" i="1"/>
  <c r="ED35" i="1" s="1"/>
  <c r="EE35" i="1" s="1"/>
  <c r="EJ34" i="1" s="1"/>
  <c r="EC43" i="1"/>
  <c r="ED43" i="1" s="1"/>
  <c r="EE43" i="1" s="1"/>
  <c r="EJ42" i="1" s="1"/>
  <c r="EC51" i="1"/>
  <c r="ED51" i="1" s="1"/>
  <c r="EE51" i="1" s="1"/>
  <c r="EJ50" i="1" s="1"/>
  <c r="EC44" i="1"/>
  <c r="ED44" i="1" s="1"/>
  <c r="EE44" i="1" s="1"/>
  <c r="GU43" i="1" s="1"/>
  <c r="ED25" i="1"/>
  <c r="EE25" i="1" s="1"/>
  <c r="FF24" i="1" s="1"/>
  <c r="EC33" i="1"/>
  <c r="ED33" i="1" s="1"/>
  <c r="EE33" i="1" s="1"/>
  <c r="EP32" i="1" s="1"/>
  <c r="EC41" i="1"/>
  <c r="ED41" i="1" s="1"/>
  <c r="EE41" i="1" s="1"/>
  <c r="GU40" i="1" s="1"/>
  <c r="EC49" i="1"/>
  <c r="ED49" i="1" s="1"/>
  <c r="EE49" i="1" s="1"/>
  <c r="FA48" i="1" s="1"/>
  <c r="EC23" i="1"/>
  <c r="ED23" i="1" s="1"/>
  <c r="EE23" i="1" s="1"/>
  <c r="HE22" i="1" s="1"/>
  <c r="EC15" i="1"/>
  <c r="ED15" i="1" s="1"/>
  <c r="EE15" i="1" s="1"/>
  <c r="FF14" i="1" s="1"/>
  <c r="EC28" i="1"/>
  <c r="ED28" i="1" s="1"/>
  <c r="EE28" i="1" s="1"/>
  <c r="FF27" i="1" s="1"/>
  <c r="EC20" i="1"/>
  <c r="ED20" i="1" s="1"/>
  <c r="EE20" i="1" s="1"/>
  <c r="GU19" i="1" s="1"/>
  <c r="EC12" i="1"/>
  <c r="ED12" i="1" s="1"/>
  <c r="EE12" i="1" s="1"/>
  <c r="FA11" i="1" s="1"/>
  <c r="EC34" i="1"/>
  <c r="ED34" i="1" s="1"/>
  <c r="EE34" i="1" s="1"/>
  <c r="EP33" i="1" s="1"/>
  <c r="EC42" i="1"/>
  <c r="ED42" i="1" s="1"/>
  <c r="EE42" i="1" s="1"/>
  <c r="GP41" i="1" s="1"/>
  <c r="EC50" i="1"/>
  <c r="ED50" i="1" s="1"/>
  <c r="EE50" i="1" s="1"/>
  <c r="GP49" i="1" s="1"/>
  <c r="EC27" i="1"/>
  <c r="ED27" i="1" s="1"/>
  <c r="EE27" i="1" s="1"/>
  <c r="EP26" i="1" s="1"/>
  <c r="EC19" i="1"/>
  <c r="ED19" i="1" s="1"/>
  <c r="EE19" i="1" s="1"/>
  <c r="FA18" i="1" s="1"/>
  <c r="EC11" i="1"/>
  <c r="ED11" i="1" s="1"/>
  <c r="EE11" i="1" s="1"/>
  <c r="GP10" i="1" s="1"/>
  <c r="EC37" i="1"/>
  <c r="ED37" i="1" s="1"/>
  <c r="EE37" i="1" s="1"/>
  <c r="GK36" i="1" s="1"/>
  <c r="EC45" i="1"/>
  <c r="ED45" i="1" s="1"/>
  <c r="EE45" i="1" s="1"/>
  <c r="EP44" i="1" s="1"/>
  <c r="EC53" i="1"/>
  <c r="EC24" i="1"/>
  <c r="ED24" i="1" s="1"/>
  <c r="EE24" i="1" s="1"/>
  <c r="EV23" i="1" s="1"/>
  <c r="EC16" i="1"/>
  <c r="ED16" i="1" s="1"/>
  <c r="EE16" i="1" s="1"/>
  <c r="EV15" i="1" s="1"/>
  <c r="EC8" i="1"/>
  <c r="ED8" i="1" s="1"/>
  <c r="EE8" i="1" s="1"/>
  <c r="GU7" i="1" s="1"/>
  <c r="EC38" i="1"/>
  <c r="ED38" i="1" s="1"/>
  <c r="EE38" i="1" s="1"/>
  <c r="GU37" i="1" s="1"/>
  <c r="EC46" i="1"/>
  <c r="ED46" i="1" s="1"/>
  <c r="EE46" i="1" s="1"/>
  <c r="FA45" i="1" s="1"/>
  <c r="EC22" i="1"/>
  <c r="ED22" i="1" s="1"/>
  <c r="EE22" i="1" s="1"/>
  <c r="EP21" i="1" s="1"/>
  <c r="EC14" i="1"/>
  <c r="ED14" i="1" s="1"/>
  <c r="EE14" i="1" s="1"/>
  <c r="EP13" i="1" s="1"/>
  <c r="EC32" i="1"/>
  <c r="ED32" i="1" s="1"/>
  <c r="EE32" i="1" s="1"/>
  <c r="EC30" i="1"/>
  <c r="DV69" i="1"/>
  <c r="DP55" i="1"/>
  <c r="DJ41" i="1"/>
  <c r="DD33" i="1"/>
  <c r="CX33" i="1"/>
  <c r="CR41" i="1"/>
  <c r="CL55" i="1"/>
  <c r="CF69" i="1"/>
  <c r="CA69" i="1"/>
  <c r="AK69" i="1"/>
  <c r="BU55" i="1"/>
  <c r="BO41" i="1"/>
  <c r="AQ55" i="1"/>
  <c r="BI33" i="1"/>
  <c r="BC33" i="1"/>
  <c r="AW41" i="1"/>
  <c r="AE69" i="1"/>
  <c r="Y55" i="1"/>
  <c r="S41" i="1"/>
  <c r="M33" i="1"/>
  <c r="GN75" i="1" l="1"/>
  <c r="GN208" i="1"/>
  <c r="FP215" i="1"/>
  <c r="GT208" i="1"/>
  <c r="GN232" i="1"/>
  <c r="GN226" i="1"/>
  <c r="FH78" i="1"/>
  <c r="GN105" i="1"/>
  <c r="GN81" i="1"/>
  <c r="GT238" i="1"/>
  <c r="FB151" i="1"/>
  <c r="EP96" i="1"/>
  <c r="EV81" i="1"/>
  <c r="EJ154" i="1"/>
  <c r="FH68" i="1"/>
  <c r="FB154" i="1"/>
  <c r="FP232" i="1"/>
  <c r="EJ242" i="1"/>
  <c r="FP242" i="1"/>
  <c r="GN242" i="1"/>
  <c r="GZ242" i="1"/>
  <c r="GT242" i="1"/>
  <c r="GN112" i="1"/>
  <c r="GZ240" i="1"/>
  <c r="GZ103" i="1"/>
  <c r="EJ89" i="1"/>
  <c r="FU69" i="1"/>
  <c r="FB138" i="1"/>
  <c r="EJ152" i="1"/>
  <c r="FB98" i="1"/>
  <c r="EP109" i="1"/>
  <c r="EV102" i="1"/>
  <c r="EP107" i="1"/>
  <c r="EV100" i="1"/>
  <c r="EJ211" i="1"/>
  <c r="ED243" i="1"/>
  <c r="EE243" i="1" s="1"/>
  <c r="FP243" i="1" s="1"/>
  <c r="FP213" i="1"/>
  <c r="GT223" i="1"/>
  <c r="GZ222" i="1"/>
  <c r="GZ213" i="1"/>
  <c r="GB206" i="1"/>
  <c r="GN222" i="1"/>
  <c r="HF110" i="1"/>
  <c r="GB238" i="1"/>
  <c r="FH147" i="1"/>
  <c r="GT174" i="1"/>
  <c r="FH69" i="1"/>
  <c r="EP93" i="1"/>
  <c r="FH109" i="1"/>
  <c r="GN204" i="1"/>
  <c r="GT197" i="1"/>
  <c r="GZ100" i="1"/>
  <c r="FN171" i="1"/>
  <c r="GT109" i="1"/>
  <c r="EJ76" i="1"/>
  <c r="FN142" i="1"/>
  <c r="EJ75" i="1"/>
  <c r="FH103" i="1"/>
  <c r="EJ81" i="1"/>
  <c r="EP102" i="1"/>
  <c r="GT98" i="1"/>
  <c r="GT105" i="1"/>
  <c r="FU98" i="1"/>
  <c r="FN167" i="1"/>
  <c r="EJ110" i="1"/>
  <c r="EJ227" i="1"/>
  <c r="EJ197" i="1"/>
  <c r="EJ207" i="1"/>
  <c r="FP240" i="1"/>
  <c r="FP206" i="1"/>
  <c r="GN215" i="1"/>
  <c r="GZ197" i="1"/>
  <c r="FP197" i="1"/>
  <c r="FN147" i="1"/>
  <c r="GB208" i="1"/>
  <c r="GT147" i="1"/>
  <c r="GT232" i="1"/>
  <c r="FH96" i="1"/>
  <c r="EV93" i="1"/>
  <c r="EJ217" i="1"/>
  <c r="EJ240" i="1"/>
  <c r="GZ238" i="1"/>
  <c r="GZ206" i="1"/>
  <c r="FP224" i="1"/>
  <c r="GT201" i="1"/>
  <c r="GN240" i="1"/>
  <c r="GN203" i="1"/>
  <c r="GN238" i="1"/>
  <c r="GZ227" i="1"/>
  <c r="GT222" i="1"/>
  <c r="GZ208" i="1"/>
  <c r="GN210" i="1"/>
  <c r="FU87" i="1"/>
  <c r="HF87" i="1"/>
  <c r="FU71" i="1"/>
  <c r="HF71" i="1"/>
  <c r="EJ165" i="1"/>
  <c r="FH165" i="1"/>
  <c r="EJ164" i="1"/>
  <c r="GT164" i="1"/>
  <c r="EJ161" i="1"/>
  <c r="HF161" i="1"/>
  <c r="EJ134" i="1"/>
  <c r="HF134" i="1"/>
  <c r="FH77" i="1"/>
  <c r="FB72" i="1"/>
  <c r="EJ92" i="1"/>
  <c r="FB153" i="1"/>
  <c r="EV92" i="1"/>
  <c r="FN148" i="1"/>
  <c r="EJ231" i="1"/>
  <c r="GT231" i="1"/>
  <c r="GB233" i="1"/>
  <c r="HF83" i="1"/>
  <c r="HF164" i="1"/>
  <c r="GT230" i="1"/>
  <c r="GB228" i="1"/>
  <c r="GN236" i="1"/>
  <c r="GZ233" i="1"/>
  <c r="HF96" i="1"/>
  <c r="HF82" i="1"/>
  <c r="HF160" i="1"/>
  <c r="GT228" i="1"/>
  <c r="GT199" i="1"/>
  <c r="GN209" i="1"/>
  <c r="GZ243" i="1"/>
  <c r="HF137" i="1"/>
  <c r="GT162" i="1"/>
  <c r="GT145" i="1"/>
  <c r="FN95" i="1"/>
  <c r="FN79" i="1"/>
  <c r="FH160" i="1"/>
  <c r="FP223" i="1"/>
  <c r="GB231" i="1"/>
  <c r="HF98" i="1"/>
  <c r="HF81" i="1"/>
  <c r="GT167" i="1"/>
  <c r="FN112" i="1"/>
  <c r="FN77" i="1"/>
  <c r="FH168" i="1"/>
  <c r="GT216" i="1"/>
  <c r="GT176" i="1"/>
  <c r="FH161" i="1"/>
  <c r="GK47" i="1"/>
  <c r="HF140" i="1"/>
  <c r="GT142" i="1"/>
  <c r="FN96" i="1"/>
  <c r="FH169" i="1"/>
  <c r="GK44" i="1"/>
  <c r="HF176" i="1"/>
  <c r="HF138" i="1"/>
  <c r="GT161" i="1"/>
  <c r="GT144" i="1"/>
  <c r="FN98" i="1"/>
  <c r="FN78" i="1"/>
  <c r="FH142" i="1"/>
  <c r="GK50" i="1"/>
  <c r="GK34" i="1"/>
  <c r="GT177" i="1"/>
  <c r="GT138" i="1"/>
  <c r="GK32" i="1"/>
  <c r="GB203" i="1"/>
  <c r="GN227" i="1"/>
  <c r="GZ224" i="1"/>
  <c r="GZ203" i="1"/>
  <c r="HF76" i="1"/>
  <c r="FH159" i="1"/>
  <c r="GK41" i="1"/>
  <c r="GK48" i="1"/>
  <c r="FB97" i="1"/>
  <c r="HF97" i="1"/>
  <c r="EJ149" i="1"/>
  <c r="HF149" i="1"/>
  <c r="FH157" i="1"/>
  <c r="HF157" i="1"/>
  <c r="FH71" i="1"/>
  <c r="GN84" i="1"/>
  <c r="FN175" i="1"/>
  <c r="GT108" i="1"/>
  <c r="EV73" i="1"/>
  <c r="FB175" i="1"/>
  <c r="GT106" i="1"/>
  <c r="FB84" i="1"/>
  <c r="GN73" i="1"/>
  <c r="GN97" i="1"/>
  <c r="FB101" i="1"/>
  <c r="FB75" i="1"/>
  <c r="EV68" i="1"/>
  <c r="EJ205" i="1"/>
  <c r="GT205" i="1"/>
  <c r="FP228" i="1"/>
  <c r="GB211" i="1"/>
  <c r="HF105" i="1"/>
  <c r="HF77" i="1"/>
  <c r="FP235" i="1"/>
  <c r="FP216" i="1"/>
  <c r="GT226" i="1"/>
  <c r="GB200" i="1"/>
  <c r="GN199" i="1"/>
  <c r="GZ209" i="1"/>
  <c r="HF93" i="1"/>
  <c r="HF79" i="1"/>
  <c r="HF154" i="1"/>
  <c r="GT243" i="1"/>
  <c r="GT224" i="1"/>
  <c r="GN205" i="1"/>
  <c r="GZ223" i="1"/>
  <c r="HF150" i="1"/>
  <c r="GT141" i="1"/>
  <c r="FN110" i="1"/>
  <c r="FN75" i="1"/>
  <c r="FH176" i="1"/>
  <c r="FH149" i="1"/>
  <c r="FP211" i="1"/>
  <c r="GB224" i="1"/>
  <c r="FP238" i="1"/>
  <c r="FP218" i="1"/>
  <c r="GT217" i="1"/>
  <c r="GB243" i="1"/>
  <c r="GB227" i="1"/>
  <c r="GB204" i="1"/>
  <c r="GZ204" i="1"/>
  <c r="HF92" i="1"/>
  <c r="HF75" i="1"/>
  <c r="HF162" i="1"/>
  <c r="HF135" i="1"/>
  <c r="GT160" i="1"/>
  <c r="GT143" i="1"/>
  <c r="FN108" i="1"/>
  <c r="FN93" i="1"/>
  <c r="FN70" i="1"/>
  <c r="FH158" i="1"/>
  <c r="GT204" i="1"/>
  <c r="GB234" i="1"/>
  <c r="HF106" i="1"/>
  <c r="GT169" i="1"/>
  <c r="FH153" i="1"/>
  <c r="GK43" i="1"/>
  <c r="FP204" i="1"/>
  <c r="GT134" i="1"/>
  <c r="FN87" i="1"/>
  <c r="HF95" i="1"/>
  <c r="HF168" i="1"/>
  <c r="GT157" i="1"/>
  <c r="FN94" i="1"/>
  <c r="FN71" i="1"/>
  <c r="FH164" i="1"/>
  <c r="HF159" i="1"/>
  <c r="GT163" i="1"/>
  <c r="FN73" i="1"/>
  <c r="FP226" i="1"/>
  <c r="GN243" i="1"/>
  <c r="GN223" i="1"/>
  <c r="GZ236" i="1"/>
  <c r="GZ215" i="1"/>
  <c r="GZ199" i="1"/>
  <c r="HF72" i="1"/>
  <c r="GT171" i="1"/>
  <c r="FH141" i="1"/>
  <c r="FB174" i="1"/>
  <c r="GK37" i="1"/>
  <c r="GK40" i="1"/>
  <c r="EJ80" i="1"/>
  <c r="HF80" i="1"/>
  <c r="FB85" i="1"/>
  <c r="FN85" i="1"/>
  <c r="EJ109" i="1"/>
  <c r="HF109" i="1"/>
  <c r="FU100" i="1"/>
  <c r="HF100" i="1"/>
  <c r="FH107" i="1"/>
  <c r="FN107" i="1"/>
  <c r="EJ167" i="1"/>
  <c r="HF167" i="1"/>
  <c r="EJ140" i="1"/>
  <c r="FH140" i="1"/>
  <c r="GT102" i="1"/>
  <c r="FB93" i="1"/>
  <c r="EV106" i="1"/>
  <c r="GN76" i="1"/>
  <c r="GT78" i="1"/>
  <c r="FB99" i="1"/>
  <c r="EV105" i="1"/>
  <c r="FU101" i="1"/>
  <c r="FU106" i="1"/>
  <c r="EP86" i="1"/>
  <c r="GN82" i="1"/>
  <c r="FB149" i="1"/>
  <c r="GT99" i="1"/>
  <c r="FB77" i="1"/>
  <c r="GN106" i="1"/>
  <c r="FB76" i="1"/>
  <c r="FH102" i="1"/>
  <c r="EP75" i="1"/>
  <c r="FU97" i="1"/>
  <c r="FB80" i="1"/>
  <c r="EJ71" i="1"/>
  <c r="GN78" i="1"/>
  <c r="FN161" i="1"/>
  <c r="FN149" i="1"/>
  <c r="EJ236" i="1"/>
  <c r="EJ243" i="1"/>
  <c r="EJ212" i="1"/>
  <c r="GB212" i="1"/>
  <c r="EJ216" i="1"/>
  <c r="EJ224" i="1"/>
  <c r="EJ234" i="1"/>
  <c r="EJ199" i="1"/>
  <c r="FP203" i="1"/>
  <c r="GT234" i="1"/>
  <c r="GB222" i="1"/>
  <c r="GB201" i="1"/>
  <c r="GN233" i="1"/>
  <c r="GN216" i="1"/>
  <c r="GN200" i="1"/>
  <c r="GZ234" i="1"/>
  <c r="GZ217" i="1"/>
  <c r="GZ202" i="1"/>
  <c r="HF102" i="1"/>
  <c r="HF74" i="1"/>
  <c r="HF151" i="1"/>
  <c r="FP231" i="1"/>
  <c r="FP212" i="1"/>
  <c r="GT218" i="1"/>
  <c r="GB236" i="1"/>
  <c r="GB216" i="1"/>
  <c r="GB197" i="1"/>
  <c r="GN228" i="1"/>
  <c r="GN211" i="1"/>
  <c r="GZ205" i="1"/>
  <c r="EJ214" i="1"/>
  <c r="HF108" i="1"/>
  <c r="HF89" i="1"/>
  <c r="HF73" i="1"/>
  <c r="GT207" i="1"/>
  <c r="GN234" i="1"/>
  <c r="GN217" i="1"/>
  <c r="GN201" i="1"/>
  <c r="GZ235" i="1"/>
  <c r="GZ218" i="1"/>
  <c r="HF103" i="1"/>
  <c r="GT175" i="1"/>
  <c r="GT153" i="1"/>
  <c r="GT137" i="1"/>
  <c r="FN103" i="1"/>
  <c r="FN86" i="1"/>
  <c r="FN72" i="1"/>
  <c r="FP207" i="1"/>
  <c r="GB209" i="1"/>
  <c r="FP214" i="1"/>
  <c r="GT213" i="1"/>
  <c r="GB223" i="1"/>
  <c r="GZ200" i="1"/>
  <c r="HF112" i="1"/>
  <c r="HF88" i="1"/>
  <c r="HF68" i="1"/>
  <c r="HF152" i="1"/>
  <c r="FN105" i="1"/>
  <c r="FN88" i="1"/>
  <c r="FH154" i="1"/>
  <c r="GT200" i="1"/>
  <c r="GB230" i="1"/>
  <c r="HF78" i="1"/>
  <c r="FH175" i="1"/>
  <c r="FH136" i="1"/>
  <c r="GK39" i="1"/>
  <c r="GT159" i="1"/>
  <c r="FN111" i="1"/>
  <c r="FN76" i="1"/>
  <c r="HF84" i="1"/>
  <c r="GT152" i="1"/>
  <c r="GT136" i="1"/>
  <c r="FN106" i="1"/>
  <c r="FN89" i="1"/>
  <c r="FH135" i="1"/>
  <c r="GK42" i="1"/>
  <c r="HF144" i="1"/>
  <c r="FN92" i="1"/>
  <c r="FH150" i="1"/>
  <c r="GN235" i="1"/>
  <c r="GN218" i="1"/>
  <c r="GN202" i="1"/>
  <c r="GZ232" i="1"/>
  <c r="GZ211" i="1"/>
  <c r="HF111" i="1"/>
  <c r="HF171" i="1"/>
  <c r="FH177" i="1"/>
  <c r="FH138" i="1"/>
  <c r="GK49" i="1"/>
  <c r="GK33" i="1"/>
  <c r="FH148" i="1"/>
  <c r="FF31" i="1"/>
  <c r="GK31" i="1"/>
  <c r="GZ106" i="1"/>
  <c r="EJ173" i="1"/>
  <c r="HF173" i="1"/>
  <c r="FH173" i="1"/>
  <c r="EJ170" i="1"/>
  <c r="HF170" i="1"/>
  <c r="EJ172" i="1"/>
  <c r="GT172" i="1"/>
  <c r="FH99" i="1"/>
  <c r="FU102" i="1"/>
  <c r="FH84" i="1"/>
  <c r="EJ102" i="1"/>
  <c r="GN83" i="1"/>
  <c r="FU68" i="1"/>
  <c r="FB163" i="1"/>
  <c r="FH105" i="1"/>
  <c r="FB78" i="1"/>
  <c r="EV112" i="1"/>
  <c r="FU92" i="1"/>
  <c r="FH97" i="1"/>
  <c r="EJ106" i="1"/>
  <c r="FN159" i="1"/>
  <c r="EJ146" i="1"/>
  <c r="HF146" i="1"/>
  <c r="EJ105" i="1"/>
  <c r="GT110" i="1"/>
  <c r="GN77" i="1"/>
  <c r="EV99" i="1"/>
  <c r="EJ228" i="1"/>
  <c r="EJ233" i="1"/>
  <c r="FP236" i="1"/>
  <c r="FP217" i="1"/>
  <c r="FP199" i="1"/>
  <c r="GT227" i="1"/>
  <c r="GT212" i="1"/>
  <c r="GB198" i="1"/>
  <c r="GN212" i="1"/>
  <c r="GZ230" i="1"/>
  <c r="GZ214" i="1"/>
  <c r="GZ198" i="1"/>
  <c r="HF94" i="1"/>
  <c r="FP205" i="1"/>
  <c r="GT233" i="1"/>
  <c r="GB213" i="1"/>
  <c r="GN207" i="1"/>
  <c r="GZ201" i="1"/>
  <c r="HF99" i="1"/>
  <c r="HF86" i="1"/>
  <c r="HF70" i="1"/>
  <c r="HF163" i="1"/>
  <c r="FP201" i="1"/>
  <c r="GT235" i="1"/>
  <c r="GN230" i="1"/>
  <c r="GZ231" i="1"/>
  <c r="HF143" i="1"/>
  <c r="GT165" i="1"/>
  <c r="GT149" i="1"/>
  <c r="FN99" i="1"/>
  <c r="FN83" i="1"/>
  <c r="FN68" i="1"/>
  <c r="FH163" i="1"/>
  <c r="FH143" i="1"/>
  <c r="GB205" i="1"/>
  <c r="FP230" i="1"/>
  <c r="GT209" i="1"/>
  <c r="GB235" i="1"/>
  <c r="GZ212" i="1"/>
  <c r="HF101" i="1"/>
  <c r="HF85" i="1"/>
  <c r="HF175" i="1"/>
  <c r="HF145" i="1"/>
  <c r="GT170" i="1"/>
  <c r="GT151" i="1"/>
  <c r="FN101" i="1"/>
  <c r="FN81" i="1"/>
  <c r="FH171" i="1"/>
  <c r="FH151" i="1"/>
  <c r="GB242" i="1"/>
  <c r="HF165" i="1"/>
  <c r="FH172" i="1"/>
  <c r="GK51" i="1"/>
  <c r="GK35" i="1"/>
  <c r="HF148" i="1"/>
  <c r="GT150" i="1"/>
  <c r="FN104" i="1"/>
  <c r="FN69" i="1"/>
  <c r="FH137" i="1"/>
  <c r="HF69" i="1"/>
  <c r="HF142" i="1"/>
  <c r="GT168" i="1"/>
  <c r="GT148" i="1"/>
  <c r="FN102" i="1"/>
  <c r="FN82" i="1"/>
  <c r="FN174" i="1"/>
  <c r="GK38" i="1"/>
  <c r="GT146" i="1"/>
  <c r="FN84" i="1"/>
  <c r="GB207" i="1"/>
  <c r="GN231" i="1"/>
  <c r="HF104" i="1"/>
  <c r="HF141" i="1"/>
  <c r="FH170" i="1"/>
  <c r="FH134" i="1"/>
  <c r="GK45" i="1"/>
  <c r="FH144" i="1"/>
  <c r="GZ74" i="1"/>
  <c r="EJ74" i="1"/>
  <c r="FB74" i="1"/>
  <c r="GT74" i="1"/>
  <c r="GT83" i="1"/>
  <c r="FN141" i="1"/>
  <c r="GZ94" i="1"/>
  <c r="EJ135" i="1"/>
  <c r="FN135" i="1"/>
  <c r="GT94" i="1"/>
  <c r="EP112" i="1"/>
  <c r="EV83" i="1"/>
  <c r="GN68" i="1"/>
  <c r="EJ169" i="1"/>
  <c r="FN169" i="1"/>
  <c r="FB169" i="1"/>
  <c r="GT101" i="1"/>
  <c r="FH70" i="1"/>
  <c r="EJ69" i="1"/>
  <c r="EV97" i="1"/>
  <c r="EV110" i="1"/>
  <c r="FH83" i="1"/>
  <c r="EJ101" i="1"/>
  <c r="EP78" i="1"/>
  <c r="GN107" i="1"/>
  <c r="FU75" i="1"/>
  <c r="FB142" i="1"/>
  <c r="FH82" i="1"/>
  <c r="FB71" i="1"/>
  <c r="EP94" i="1"/>
  <c r="EV80" i="1"/>
  <c r="FU107" i="1"/>
  <c r="GT69" i="1"/>
  <c r="EP76" i="1"/>
  <c r="GT112" i="1"/>
  <c r="FH95" i="1"/>
  <c r="EJ85" i="1"/>
  <c r="EV109" i="1"/>
  <c r="GN96" i="1"/>
  <c r="FU80" i="1"/>
  <c r="FB159" i="1"/>
  <c r="FB68" i="1"/>
  <c r="FB146" i="1"/>
  <c r="FH108" i="1"/>
  <c r="FB81" i="1"/>
  <c r="EP106" i="1"/>
  <c r="EV77" i="1"/>
  <c r="FU112" i="1"/>
  <c r="GT95" i="1"/>
  <c r="EJ97" i="1"/>
  <c r="FH98" i="1"/>
  <c r="FU111" i="1"/>
  <c r="GN102" i="1"/>
  <c r="FB112" i="1"/>
  <c r="FN165" i="1"/>
  <c r="EP95" i="1"/>
  <c r="EV95" i="1"/>
  <c r="FB87" i="1"/>
  <c r="GN94" i="1"/>
  <c r="EJ177" i="1"/>
  <c r="FN177" i="1"/>
  <c r="FN146" i="1"/>
  <c r="EV88" i="1"/>
  <c r="GN104" i="1"/>
  <c r="FU88" i="1"/>
  <c r="GN70" i="1"/>
  <c r="EJ95" i="1"/>
  <c r="FN173" i="1"/>
  <c r="GZ107" i="1"/>
  <c r="EJ176" i="1"/>
  <c r="FN176" i="1"/>
  <c r="EJ157" i="1"/>
  <c r="FB157" i="1"/>
  <c r="EJ153" i="1"/>
  <c r="FN153" i="1"/>
  <c r="FN138" i="1"/>
  <c r="GT79" i="1"/>
  <c r="FB100" i="1"/>
  <c r="EP97" i="1"/>
  <c r="EV75" i="1"/>
  <c r="FU110" i="1"/>
  <c r="FB177" i="1"/>
  <c r="GT93" i="1"/>
  <c r="EP111" i="1"/>
  <c r="EV82" i="1"/>
  <c r="FU109" i="1"/>
  <c r="EV79" i="1"/>
  <c r="FB170" i="1"/>
  <c r="GT107" i="1"/>
  <c r="FH76" i="1"/>
  <c r="EJ87" i="1"/>
  <c r="GN99" i="1"/>
  <c r="FH75" i="1"/>
  <c r="EP85" i="1"/>
  <c r="EV72" i="1"/>
  <c r="FU99" i="1"/>
  <c r="FU81" i="1"/>
  <c r="FH110" i="1"/>
  <c r="EJ93" i="1"/>
  <c r="EP68" i="1"/>
  <c r="FB161" i="1"/>
  <c r="GT104" i="1"/>
  <c r="FH88" i="1"/>
  <c r="EJ72" i="1"/>
  <c r="EV101" i="1"/>
  <c r="GN87" i="1"/>
  <c r="FU72" i="1"/>
  <c r="GT87" i="1"/>
  <c r="EJ77" i="1"/>
  <c r="FB134" i="1"/>
  <c r="FH101" i="1"/>
  <c r="FB69" i="1"/>
  <c r="EP99" i="1"/>
  <c r="EV69" i="1"/>
  <c r="FU104" i="1"/>
  <c r="GT80" i="1"/>
  <c r="EJ83" i="1"/>
  <c r="EJ78" i="1"/>
  <c r="FH89" i="1"/>
  <c r="FU95" i="1"/>
  <c r="GN85" i="1"/>
  <c r="EP98" i="1"/>
  <c r="FN157" i="1"/>
  <c r="EJ168" i="1"/>
  <c r="FN168" i="1"/>
  <c r="GT72" i="1"/>
  <c r="EV71" i="1"/>
  <c r="EJ100" i="1"/>
  <c r="EP77" i="1"/>
  <c r="EJ79" i="1"/>
  <c r="GT97" i="1"/>
  <c r="FB109" i="1"/>
  <c r="GN79" i="1"/>
  <c r="GT73" i="1"/>
  <c r="GT111" i="1"/>
  <c r="FH87" i="1"/>
  <c r="EJ111" i="1"/>
  <c r="GN111" i="1"/>
  <c r="FU96" i="1"/>
  <c r="EP105" i="1"/>
  <c r="FH73" i="1"/>
  <c r="FU78" i="1"/>
  <c r="GN69" i="1"/>
  <c r="EP89" i="1"/>
  <c r="EJ88" i="1"/>
  <c r="FH104" i="1"/>
  <c r="EV74" i="1"/>
  <c r="GT100" i="1"/>
  <c r="GT86" i="1"/>
  <c r="FB86" i="1"/>
  <c r="EJ107" i="1"/>
  <c r="FB107" i="1"/>
  <c r="EJ160" i="1"/>
  <c r="FN160" i="1"/>
  <c r="FN145" i="1"/>
  <c r="FB145" i="1"/>
  <c r="FB165" i="1"/>
  <c r="EP80" i="1"/>
  <c r="GN109" i="1"/>
  <c r="FU94" i="1"/>
  <c r="FB164" i="1"/>
  <c r="GT71" i="1"/>
  <c r="FB73" i="1"/>
  <c r="EP87" i="1"/>
  <c r="GN108" i="1"/>
  <c r="FU93" i="1"/>
  <c r="GN80" i="1"/>
  <c r="FB150" i="1"/>
  <c r="GT85" i="1"/>
  <c r="FB105" i="1"/>
  <c r="EJ68" i="1"/>
  <c r="EV104" i="1"/>
  <c r="GN74" i="1"/>
  <c r="GN72" i="1"/>
  <c r="GT84" i="1"/>
  <c r="FB111" i="1"/>
  <c r="EJ94" i="1"/>
  <c r="EP69" i="1"/>
  <c r="FU82" i="1"/>
  <c r="FH74" i="1"/>
  <c r="EJ73" i="1"/>
  <c r="EV87" i="1"/>
  <c r="GT89" i="1"/>
  <c r="FB89" i="1"/>
  <c r="EP100" i="1"/>
  <c r="EV86" i="1"/>
  <c r="GN71" i="1"/>
  <c r="FH100" i="1"/>
  <c r="FN163" i="1"/>
  <c r="GT96" i="1"/>
  <c r="FH80" i="1"/>
  <c r="EJ104" i="1"/>
  <c r="GN103" i="1"/>
  <c r="FH86" i="1"/>
  <c r="FN172" i="1"/>
  <c r="FN170" i="1"/>
  <c r="EV84" i="1"/>
  <c r="FN151" i="1"/>
  <c r="EP81" i="1"/>
  <c r="FN140" i="1"/>
  <c r="FB95" i="1"/>
  <c r="FN134" i="1"/>
  <c r="FB140" i="1"/>
  <c r="GT70" i="1"/>
  <c r="FB70" i="1"/>
  <c r="EJ70" i="1"/>
  <c r="EJ136" i="1"/>
  <c r="FN136" i="1"/>
  <c r="FB136" i="1"/>
  <c r="EP84" i="1"/>
  <c r="FB172" i="1"/>
  <c r="EP88" i="1"/>
  <c r="GZ82" i="1"/>
  <c r="EJ82" i="1"/>
  <c r="FB103" i="1"/>
  <c r="EJ103" i="1"/>
  <c r="EJ162" i="1"/>
  <c r="FB162" i="1"/>
  <c r="FN162" i="1"/>
  <c r="FH93" i="1"/>
  <c r="EP72" i="1"/>
  <c r="GN101" i="1"/>
  <c r="FU85" i="1"/>
  <c r="EJ144" i="1"/>
  <c r="EJ108" i="1"/>
  <c r="EP79" i="1"/>
  <c r="GN100" i="1"/>
  <c r="FU84" i="1"/>
  <c r="FB143" i="1"/>
  <c r="GT77" i="1"/>
  <c r="EP110" i="1"/>
  <c r="EV96" i="1"/>
  <c r="FU108" i="1"/>
  <c r="FU73" i="1"/>
  <c r="FN152" i="1"/>
  <c r="FB152" i="1"/>
  <c r="GT76" i="1"/>
  <c r="FB104" i="1"/>
  <c r="EV111" i="1"/>
  <c r="FU74" i="1"/>
  <c r="FB148" i="1"/>
  <c r="FB110" i="1"/>
  <c r="EP108" i="1"/>
  <c r="FB135" i="1"/>
  <c r="GT82" i="1"/>
  <c r="FB82" i="1"/>
  <c r="EP92" i="1"/>
  <c r="FH79" i="1"/>
  <c r="GT88" i="1"/>
  <c r="FB108" i="1"/>
  <c r="EP74" i="1"/>
  <c r="FU79" i="1"/>
  <c r="FN164" i="1"/>
  <c r="FN137" i="1"/>
  <c r="EV76" i="1"/>
  <c r="FU86" i="1"/>
  <c r="FB141" i="1"/>
  <c r="FU83" i="1"/>
  <c r="FB88" i="1"/>
  <c r="GZ93" i="1"/>
  <c r="EJ143" i="1"/>
  <c r="FH85" i="1"/>
  <c r="EJ96" i="1"/>
  <c r="FU77" i="1"/>
  <c r="FB144" i="1"/>
  <c r="FH92" i="1"/>
  <c r="EP71" i="1"/>
  <c r="GN92" i="1"/>
  <c r="FU89" i="1"/>
  <c r="FB137" i="1"/>
  <c r="FH112" i="1"/>
  <c r="EP103" i="1"/>
  <c r="EV89" i="1"/>
  <c r="EV103" i="1"/>
  <c r="FB83" i="1"/>
  <c r="EP101" i="1"/>
  <c r="EV70" i="1"/>
  <c r="FB167" i="1"/>
  <c r="GT81" i="1"/>
  <c r="GN86" i="1"/>
  <c r="FB94" i="1"/>
  <c r="FB173" i="1"/>
  <c r="FB92" i="1"/>
  <c r="GT103" i="1"/>
  <c r="FU70" i="1"/>
  <c r="EV107" i="1"/>
  <c r="ED178" i="1"/>
  <c r="EE178" i="1" s="1"/>
  <c r="ED179" i="1"/>
  <c r="EE179" i="1" s="1"/>
  <c r="GZ95" i="1"/>
  <c r="GZ72" i="1"/>
  <c r="ED114" i="1"/>
  <c r="EE114" i="1" s="1"/>
  <c r="ED113" i="1"/>
  <c r="EE113" i="1" s="1"/>
  <c r="GZ80" i="1"/>
  <c r="GZ98" i="1"/>
  <c r="EJ43" i="1"/>
  <c r="GZ105" i="1"/>
  <c r="GZ104" i="1"/>
  <c r="EJ21" i="1"/>
  <c r="GZ97" i="1"/>
  <c r="GZ84" i="1"/>
  <c r="GZ76" i="1"/>
  <c r="EJ19" i="1"/>
  <c r="GZ79" i="1"/>
  <c r="GZ89" i="1"/>
  <c r="GZ75" i="1"/>
  <c r="GZ68" i="1"/>
  <c r="GZ109" i="1"/>
  <c r="GZ71" i="1"/>
  <c r="GZ70" i="1"/>
  <c r="GZ81" i="1"/>
  <c r="GZ78" i="1"/>
  <c r="GZ73" i="1"/>
  <c r="GZ83" i="1"/>
  <c r="GZ111" i="1"/>
  <c r="GZ102" i="1"/>
  <c r="GZ96" i="1"/>
  <c r="GZ88" i="1"/>
  <c r="GZ85" i="1"/>
  <c r="GZ108" i="1"/>
  <c r="GZ99" i="1"/>
  <c r="GZ87" i="1"/>
  <c r="GZ86" i="1"/>
  <c r="EJ26" i="1"/>
  <c r="EP18" i="1"/>
  <c r="EJ44" i="1"/>
  <c r="EP27" i="1"/>
  <c r="EJ47" i="1"/>
  <c r="EP22" i="1"/>
  <c r="EP11" i="1"/>
  <c r="EJ39" i="1"/>
  <c r="EP37" i="1"/>
  <c r="EJ7" i="1"/>
  <c r="EP50" i="1"/>
  <c r="EP23" i="1"/>
  <c r="EP34" i="1"/>
  <c r="EP39" i="1"/>
  <c r="EP24" i="1"/>
  <c r="EJ12" i="1"/>
  <c r="EJ33" i="1"/>
  <c r="EP19" i="1"/>
  <c r="EP48" i="1"/>
  <c r="EP14" i="1"/>
  <c r="EP10" i="1"/>
  <c r="EP42" i="1"/>
  <c r="EJ13" i="1"/>
  <c r="EP16" i="1"/>
  <c r="EP40" i="1"/>
  <c r="EP45" i="1"/>
  <c r="EJ24" i="1"/>
  <c r="EP8" i="1"/>
  <c r="FZ46" i="1"/>
  <c r="EP46" i="1"/>
  <c r="EJ40" i="1"/>
  <c r="EP51" i="1"/>
  <c r="EJ31" i="1"/>
  <c r="EP17" i="1"/>
  <c r="EP31" i="1"/>
  <c r="EJ45" i="1"/>
  <c r="EJ18" i="1"/>
  <c r="EP20" i="1"/>
  <c r="EP47" i="1"/>
  <c r="EP15" i="1"/>
  <c r="EJ8" i="1"/>
  <c r="FF25" i="1"/>
  <c r="EJ25" i="1"/>
  <c r="EJ32" i="1"/>
  <c r="EJ36" i="1"/>
  <c r="EP43" i="1"/>
  <c r="EJ22" i="1"/>
  <c r="EP9" i="1"/>
  <c r="EP49" i="1"/>
  <c r="EJ37" i="1"/>
  <c r="EJ51" i="1"/>
  <c r="EJ16" i="1"/>
  <c r="EJ23" i="1"/>
  <c r="EJ27" i="1"/>
  <c r="EP35" i="1"/>
  <c r="EJ14" i="1"/>
  <c r="EJ46" i="1"/>
  <c r="EP41" i="1"/>
  <c r="EJ28" i="1"/>
  <c r="EJ49" i="1"/>
  <c r="EJ48" i="1"/>
  <c r="EP28" i="1"/>
  <c r="EP36" i="1"/>
  <c r="EJ15" i="1"/>
  <c r="EJ11" i="1"/>
  <c r="EP7" i="1"/>
  <c r="EJ38" i="1"/>
  <c r="EJ20" i="1"/>
  <c r="EJ41" i="1"/>
  <c r="EJ10" i="1"/>
  <c r="GZ44" i="1"/>
  <c r="GZ11" i="1"/>
  <c r="GZ24" i="1"/>
  <c r="GZ10" i="1"/>
  <c r="GZ49" i="1"/>
  <c r="GZ36" i="1"/>
  <c r="GZ15" i="1"/>
  <c r="GZ19" i="1"/>
  <c r="GZ50" i="1"/>
  <c r="GZ35" i="1"/>
  <c r="GZ40" i="1"/>
  <c r="GZ8" i="1"/>
  <c r="GZ31" i="1"/>
  <c r="GZ47" i="1"/>
  <c r="GZ28" i="1"/>
  <c r="GZ51" i="1"/>
  <c r="GZ20" i="1"/>
  <c r="GZ45" i="1"/>
  <c r="FA9" i="1"/>
  <c r="GZ9" i="1"/>
  <c r="GZ7" i="1"/>
  <c r="GZ32" i="1"/>
  <c r="GZ27" i="1"/>
  <c r="GZ22" i="1"/>
  <c r="GZ25" i="1"/>
  <c r="GZ17" i="1"/>
  <c r="GZ18" i="1"/>
  <c r="GZ43" i="1"/>
  <c r="GZ16" i="1"/>
  <c r="GZ46" i="1"/>
  <c r="GZ26" i="1"/>
  <c r="FK38" i="1"/>
  <c r="GZ38" i="1"/>
  <c r="GZ39" i="1"/>
  <c r="GZ12" i="1"/>
  <c r="GZ37" i="1"/>
  <c r="GZ41" i="1"/>
  <c r="GZ21" i="1"/>
  <c r="GU34" i="1"/>
  <c r="GZ34" i="1"/>
  <c r="FA42" i="1"/>
  <c r="GZ42" i="1"/>
  <c r="GZ33" i="1"/>
  <c r="GZ14" i="1"/>
  <c r="GZ23" i="1"/>
  <c r="GZ48" i="1"/>
  <c r="GZ13" i="1"/>
  <c r="GP32" i="1"/>
  <c r="GP15" i="1"/>
  <c r="GP51" i="1"/>
  <c r="GP23" i="1"/>
  <c r="GP7" i="1"/>
  <c r="GP46" i="1"/>
  <c r="GP12" i="1"/>
  <c r="GP11" i="1"/>
  <c r="GP9" i="1"/>
  <c r="GP16" i="1"/>
  <c r="GP24" i="1"/>
  <c r="GP33" i="1"/>
  <c r="GP48" i="1"/>
  <c r="GP47" i="1"/>
  <c r="GP45" i="1"/>
  <c r="GP44" i="1"/>
  <c r="GP43" i="1"/>
  <c r="GP42" i="1"/>
  <c r="GP39" i="1"/>
  <c r="GP21" i="1"/>
  <c r="GP38" i="1"/>
  <c r="GP37" i="1"/>
  <c r="GP36" i="1"/>
  <c r="GP35" i="1"/>
  <c r="GP34" i="1"/>
  <c r="GP31" i="1"/>
  <c r="GP13" i="1"/>
  <c r="GP50" i="1"/>
  <c r="GP28" i="1"/>
  <c r="GP27" i="1"/>
  <c r="GP26" i="1"/>
  <c r="GP25" i="1"/>
  <c r="GP22" i="1"/>
  <c r="GP8" i="1"/>
  <c r="GP20" i="1"/>
  <c r="GP19" i="1"/>
  <c r="GP18" i="1"/>
  <c r="GP17" i="1"/>
  <c r="GP14" i="1"/>
  <c r="GP40" i="1"/>
  <c r="FF38" i="1"/>
  <c r="HE24" i="1"/>
  <c r="FA25" i="1"/>
  <c r="HE47" i="1"/>
  <c r="FA38" i="1"/>
  <c r="EV25" i="1"/>
  <c r="EV38" i="1"/>
  <c r="HE26" i="1"/>
  <c r="HE11" i="1"/>
  <c r="HE8" i="1"/>
  <c r="HE42" i="1"/>
  <c r="HE40" i="1"/>
  <c r="HE23" i="1"/>
  <c r="GU13" i="1"/>
  <c r="HE25" i="1"/>
  <c r="GU47" i="1"/>
  <c r="GU11" i="1"/>
  <c r="FZ51" i="1"/>
  <c r="GU27" i="1"/>
  <c r="FZ11" i="1"/>
  <c r="GU48" i="1"/>
  <c r="HE28" i="1"/>
  <c r="GU23" i="1"/>
  <c r="FF10" i="1"/>
  <c r="GU10" i="1"/>
  <c r="FZ47" i="1"/>
  <c r="HE15" i="1"/>
  <c r="GU36" i="1"/>
  <c r="GU33" i="1"/>
  <c r="HE20" i="1"/>
  <c r="HE27" i="1"/>
  <c r="HE18" i="1"/>
  <c r="HE33" i="1"/>
  <c r="GU18" i="1"/>
  <c r="GU21" i="1"/>
  <c r="HE19" i="1"/>
  <c r="EV28" i="1"/>
  <c r="GU35" i="1"/>
  <c r="HE45" i="1"/>
  <c r="GU9" i="1"/>
  <c r="GU15" i="1"/>
  <c r="GU46" i="1"/>
  <c r="HE12" i="1"/>
  <c r="GU42" i="1"/>
  <c r="GU51" i="1"/>
  <c r="HE17" i="1"/>
  <c r="GU16" i="1"/>
  <c r="FZ36" i="1"/>
  <c r="GU49" i="1"/>
  <c r="FZ16" i="1"/>
  <c r="HE37" i="1"/>
  <c r="GU26" i="1"/>
  <c r="GU44" i="1"/>
  <c r="HE10" i="1"/>
  <c r="GU32" i="1"/>
  <c r="HE46" i="1"/>
  <c r="HE44" i="1"/>
  <c r="HE51" i="1"/>
  <c r="GU14" i="1"/>
  <c r="GU45" i="1"/>
  <c r="GU38" i="1"/>
  <c r="GU50" i="1"/>
  <c r="HE39" i="1"/>
  <c r="GU31" i="1"/>
  <c r="EV22" i="1"/>
  <c r="GU22" i="1"/>
  <c r="HE34" i="1"/>
  <c r="FZ39" i="1"/>
  <c r="HE38" i="1"/>
  <c r="HE9" i="1"/>
  <c r="HE14" i="1"/>
  <c r="HE36" i="1"/>
  <c r="HE43" i="1"/>
  <c r="GU39" i="1"/>
  <c r="HE49" i="1"/>
  <c r="GU24" i="1"/>
  <c r="HE32" i="1"/>
  <c r="HE13" i="1"/>
  <c r="GU41" i="1"/>
  <c r="FZ14" i="1"/>
  <c r="HE31" i="1"/>
  <c r="GU17" i="1"/>
  <c r="HE7" i="1"/>
  <c r="HE21" i="1"/>
  <c r="HE35" i="1"/>
  <c r="HE50" i="1"/>
  <c r="GU25" i="1"/>
  <c r="HE41" i="1"/>
  <c r="GU12" i="1"/>
  <c r="HE48" i="1"/>
  <c r="FA43" i="1"/>
  <c r="FZ43" i="1"/>
  <c r="FZ40" i="1"/>
  <c r="FA24" i="1"/>
  <c r="FZ10" i="1"/>
  <c r="FZ33" i="1"/>
  <c r="FZ49" i="1"/>
  <c r="FZ45" i="1"/>
  <c r="FZ17" i="1"/>
  <c r="FZ19" i="1"/>
  <c r="GK12" i="1"/>
  <c r="FZ26" i="1"/>
  <c r="FZ12" i="1"/>
  <c r="FZ34" i="1"/>
  <c r="FZ50" i="1"/>
  <c r="FZ13" i="1"/>
  <c r="FZ48" i="1"/>
  <c r="FZ24" i="1"/>
  <c r="FA37" i="1"/>
  <c r="FZ37" i="1"/>
  <c r="EV24" i="1"/>
  <c r="GK8" i="1"/>
  <c r="FZ8" i="1"/>
  <c r="FZ27" i="1"/>
  <c r="FZ44" i="1"/>
  <c r="FZ42" i="1"/>
  <c r="FZ41" i="1"/>
  <c r="FZ32" i="1"/>
  <c r="EV7" i="1"/>
  <c r="FZ7" i="1"/>
  <c r="FP20" i="1"/>
  <c r="FZ20" i="1"/>
  <c r="FZ21" i="1"/>
  <c r="FZ38" i="1"/>
  <c r="FZ31" i="1"/>
  <c r="FZ23" i="1"/>
  <c r="FZ22" i="1"/>
  <c r="FP28" i="1"/>
  <c r="FZ28" i="1"/>
  <c r="FZ35" i="1"/>
  <c r="FZ9" i="1"/>
  <c r="FZ25" i="1"/>
  <c r="FZ18" i="1"/>
  <c r="FZ15" i="1"/>
  <c r="FA35" i="1"/>
  <c r="GK13" i="1"/>
  <c r="EV35" i="1"/>
  <c r="FF46" i="1"/>
  <c r="FK46" i="1"/>
  <c r="FA46" i="1"/>
  <c r="FF51" i="1"/>
  <c r="GK24" i="1"/>
  <c r="GK23" i="1"/>
  <c r="FF39" i="1"/>
  <c r="EV51" i="1"/>
  <c r="FA12" i="1"/>
  <c r="GK27" i="1"/>
  <c r="GK26" i="1"/>
  <c r="GK25" i="1"/>
  <c r="GK16" i="1"/>
  <c r="GK15" i="1"/>
  <c r="FA51" i="1"/>
  <c r="GK19" i="1"/>
  <c r="GK18" i="1"/>
  <c r="GK17" i="1"/>
  <c r="GK7" i="1"/>
  <c r="EV20" i="1"/>
  <c r="FA20" i="1"/>
  <c r="GK28" i="1"/>
  <c r="GK11" i="1"/>
  <c r="GK10" i="1"/>
  <c r="GK9" i="1"/>
  <c r="FF20" i="1"/>
  <c r="GK20" i="1"/>
  <c r="GK14" i="1"/>
  <c r="GK22" i="1"/>
  <c r="GK21" i="1"/>
  <c r="EV47" i="1"/>
  <c r="FF47" i="1"/>
  <c r="FK24" i="1"/>
  <c r="EV12" i="1"/>
  <c r="FA47" i="1"/>
  <c r="EV46" i="1"/>
  <c r="FF35" i="1"/>
  <c r="EV39" i="1"/>
  <c r="FF8" i="1"/>
  <c r="EV8" i="1"/>
  <c r="FA16" i="1"/>
  <c r="FA28" i="1"/>
  <c r="FF28" i="1"/>
  <c r="FF12" i="1"/>
  <c r="FP12" i="1"/>
  <c r="FK41" i="1"/>
  <c r="FK28" i="1"/>
  <c r="FK35" i="1"/>
  <c r="EV16" i="1"/>
  <c r="FF16" i="1"/>
  <c r="FP14" i="1"/>
  <c r="FP26" i="1"/>
  <c r="FK26" i="1"/>
  <c r="FP7" i="1"/>
  <c r="FK16" i="1"/>
  <c r="FK43" i="1"/>
  <c r="FK20" i="1"/>
  <c r="FK27" i="1"/>
  <c r="FK42" i="1"/>
  <c r="FK34" i="1"/>
  <c r="FK18" i="1"/>
  <c r="FP24" i="1"/>
  <c r="FK45" i="1"/>
  <c r="FK12" i="1"/>
  <c r="FK19" i="1"/>
  <c r="FK9" i="1"/>
  <c r="FK10" i="1"/>
  <c r="FK40" i="1"/>
  <c r="FP19" i="1"/>
  <c r="FK32" i="1"/>
  <c r="FK44" i="1"/>
  <c r="FP23" i="1"/>
  <c r="FK11" i="1"/>
  <c r="FP25" i="1"/>
  <c r="FF49" i="1"/>
  <c r="FP27" i="1"/>
  <c r="FK25" i="1"/>
  <c r="FP13" i="1"/>
  <c r="FK21" i="1"/>
  <c r="FK23" i="1"/>
  <c r="FK31" i="1"/>
  <c r="FP16" i="1"/>
  <c r="FP17" i="1"/>
  <c r="FP21" i="1"/>
  <c r="FK17" i="1"/>
  <c r="FK15" i="1"/>
  <c r="FK22" i="1"/>
  <c r="FP10" i="1"/>
  <c r="FP22" i="1"/>
  <c r="FP8" i="1"/>
  <c r="FK37" i="1"/>
  <c r="FK39" i="1"/>
  <c r="FK8" i="1"/>
  <c r="FK14" i="1"/>
  <c r="FK50" i="1"/>
  <c r="FP9" i="1"/>
  <c r="FP11" i="1"/>
  <c r="FK48" i="1"/>
  <c r="FK13" i="1"/>
  <c r="FK33" i="1"/>
  <c r="FP18" i="1"/>
  <c r="FK7" i="1"/>
  <c r="FK36" i="1"/>
  <c r="FK49" i="1"/>
  <c r="FP15" i="1"/>
  <c r="EV9" i="1"/>
  <c r="EV41" i="1"/>
  <c r="EV42" i="1"/>
  <c r="FF42" i="1"/>
  <c r="EV17" i="1"/>
  <c r="FF17" i="1"/>
  <c r="FA17" i="1"/>
  <c r="FF43" i="1"/>
  <c r="FF34" i="1"/>
  <c r="FF11" i="1"/>
  <c r="FF9" i="1"/>
  <c r="FA33" i="1"/>
  <c r="FA14" i="1"/>
  <c r="EV34" i="1"/>
  <c r="FF48" i="1"/>
  <c r="FA34" i="1"/>
  <c r="EV43" i="1"/>
  <c r="FF50" i="1"/>
  <c r="EV14" i="1"/>
  <c r="FA22" i="1"/>
  <c r="FF23" i="1"/>
  <c r="FA10" i="1"/>
  <c r="FF13" i="1"/>
  <c r="FA15" i="1"/>
  <c r="FF15" i="1"/>
  <c r="EV50" i="1"/>
  <c r="FA50" i="1"/>
  <c r="FA7" i="1"/>
  <c r="FF44" i="1"/>
  <c r="EV11" i="1"/>
  <c r="EV49" i="1"/>
  <c r="FA8" i="1"/>
  <c r="EV33" i="1"/>
  <c r="FF22" i="1"/>
  <c r="EV26" i="1"/>
  <c r="EV48" i="1"/>
  <c r="FF26" i="1"/>
  <c r="EV44" i="1"/>
  <c r="FF36" i="1"/>
  <c r="EV45" i="1"/>
  <c r="FF37" i="1"/>
  <c r="FF21" i="1"/>
  <c r="FF41" i="1"/>
  <c r="FA36" i="1"/>
  <c r="FA49" i="1"/>
  <c r="EV27" i="1"/>
  <c r="FF7" i="1"/>
  <c r="EV18" i="1"/>
  <c r="FA32" i="1"/>
  <c r="FF19" i="1"/>
  <c r="FF33" i="1"/>
  <c r="FA44" i="1"/>
  <c r="EV31" i="1"/>
  <c r="FA21" i="1"/>
  <c r="EV36" i="1"/>
  <c r="EV19" i="1"/>
  <c r="FA40" i="1"/>
  <c r="EV10" i="1"/>
  <c r="FA23" i="1"/>
  <c r="EV40" i="1"/>
  <c r="FF18" i="1"/>
  <c r="EV37" i="1"/>
  <c r="FA19" i="1"/>
  <c r="EV32" i="1"/>
  <c r="ED53" i="1"/>
  <c r="EE53" i="1" s="1"/>
  <c r="GK52" i="1" s="1"/>
  <c r="ED54" i="1"/>
  <c r="EE54" i="1" s="1"/>
  <c r="FA26" i="1"/>
  <c r="FF40" i="1"/>
  <c r="EV13" i="1"/>
  <c r="FA41" i="1"/>
  <c r="FA27" i="1"/>
  <c r="FF45" i="1"/>
  <c r="EV21" i="1"/>
  <c r="FA31" i="1"/>
  <c r="FF32" i="1"/>
  <c r="FA13" i="1"/>
  <c r="GZ248" i="1" l="1"/>
  <c r="EJ246" i="1"/>
  <c r="GN248" i="1"/>
  <c r="HF114" i="1"/>
  <c r="FN114" i="1"/>
  <c r="FH178" i="1"/>
  <c r="GT178" i="1"/>
  <c r="HF178" i="1"/>
  <c r="FP248" i="1"/>
  <c r="GT248" i="1"/>
  <c r="GZ53" i="1"/>
  <c r="GK53" i="1"/>
  <c r="FN113" i="1"/>
  <c r="FN117" i="1" s="1"/>
  <c r="HF113" i="1"/>
  <c r="HF119" i="1" s="1"/>
  <c r="HF179" i="1"/>
  <c r="GT179" i="1"/>
  <c r="GT184" i="1" s="1"/>
  <c r="FH179" i="1"/>
  <c r="GB248" i="1"/>
  <c r="EJ179" i="1"/>
  <c r="FB179" i="1"/>
  <c r="FN179" i="1"/>
  <c r="EJ178" i="1"/>
  <c r="FN178" i="1"/>
  <c r="FB178" i="1"/>
  <c r="FB182" i="1" s="1"/>
  <c r="GZ113" i="1"/>
  <c r="GT113" i="1"/>
  <c r="EJ113" i="1"/>
  <c r="FU113" i="1"/>
  <c r="GN113" i="1"/>
  <c r="GN119" i="1" s="1"/>
  <c r="FH113" i="1"/>
  <c r="EV113" i="1"/>
  <c r="EP113" i="1"/>
  <c r="EP117" i="1" s="1"/>
  <c r="FB113" i="1"/>
  <c r="GZ114" i="1"/>
  <c r="FH114" i="1"/>
  <c r="FB114" i="1"/>
  <c r="EV114" i="1"/>
  <c r="EP114" i="1"/>
  <c r="GN114" i="1"/>
  <c r="EJ114" i="1"/>
  <c r="EJ117" i="1" s="1"/>
  <c r="FU114" i="1"/>
  <c r="GT114" i="1"/>
  <c r="EP52" i="1"/>
  <c r="EJ52" i="1"/>
  <c r="EJ53" i="1"/>
  <c r="EP53" i="1"/>
  <c r="GP53" i="1"/>
  <c r="GP52" i="1"/>
  <c r="GZ52" i="1"/>
  <c r="GZ55" i="1" s="1"/>
  <c r="GU52" i="1"/>
  <c r="HE52" i="1"/>
  <c r="HE53" i="1"/>
  <c r="GU53" i="1"/>
  <c r="FZ52" i="1"/>
  <c r="FZ53" i="1"/>
  <c r="FK53" i="1"/>
  <c r="FK52" i="1"/>
  <c r="FA53" i="1"/>
  <c r="FF53" i="1"/>
  <c r="EV53" i="1"/>
  <c r="FA52" i="1"/>
  <c r="EV52" i="1"/>
  <c r="FF52" i="1"/>
  <c r="FB117" i="1" l="1"/>
  <c r="FH182" i="1"/>
  <c r="FN182" i="1"/>
  <c r="HF184" i="1"/>
  <c r="GT119" i="1"/>
  <c r="FU117" i="1"/>
  <c r="EV117" i="1"/>
  <c r="FH117" i="1"/>
  <c r="EJ182" i="1"/>
  <c r="GZ119" i="1"/>
  <c r="FF55" i="1"/>
  <c r="GP55" i="1"/>
  <c r="EJ55" i="1"/>
  <c r="HE55" i="1"/>
  <c r="GU55" i="1"/>
  <c r="FZ55" i="1"/>
  <c r="GK55" i="1"/>
  <c r="EP55" i="1"/>
  <c r="FK55" i="1"/>
  <c r="FP55" i="1"/>
  <c r="FA55" i="1"/>
  <c r="EV55" i="1"/>
</calcChain>
</file>

<file path=xl/sharedStrings.xml><?xml version="1.0" encoding="utf-8"?>
<sst xmlns="http://schemas.openxmlformats.org/spreadsheetml/2006/main" count="2624" uniqueCount="240">
  <si>
    <t>α=5°</t>
  </si>
  <si>
    <t>x/c</t>
  </si>
  <si>
    <t>Cp(-)</t>
  </si>
  <si>
    <t>Cl</t>
  </si>
  <si>
    <t>dx/c</t>
  </si>
  <si>
    <t>domain:</t>
  </si>
  <si>
    <t>4m x 3m</t>
  </si>
  <si>
    <t>airfoil:</t>
  </si>
  <si>
    <t>grid:</t>
  </si>
  <si>
    <t>h-grid</t>
  </si>
  <si>
    <t>1.5m to 2m</t>
  </si>
  <si>
    <t>90x72</t>
  </si>
  <si>
    <t>scheme:</t>
  </si>
  <si>
    <t>AUSM</t>
  </si>
  <si>
    <t>M=0.5</t>
  </si>
  <si>
    <t>CFL:</t>
  </si>
  <si>
    <t>124x96</t>
  </si>
  <si>
    <t>Elements:</t>
  </si>
  <si>
    <t>180x144</t>
  </si>
  <si>
    <t>240x192</t>
  </si>
  <si>
    <t>Roe FVS</t>
  </si>
  <si>
    <t>SLAU</t>
  </si>
  <si>
    <t>AUSMDV</t>
  </si>
  <si>
    <t>α</t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</si>
  <si>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l</t>
    </r>
  </si>
  <si>
    <t>Experimental*</t>
  </si>
  <si>
    <t>AUSM+up</t>
  </si>
  <si>
    <t xml:space="preserve">   Sheldahl and Klimas 1981</t>
  </si>
  <si>
    <t>α=0°</t>
  </si>
  <si>
    <t>α=1°</t>
  </si>
  <si>
    <t>NACA 0012</t>
  </si>
  <si>
    <t>yt</t>
  </si>
  <si>
    <t>Top</t>
  </si>
  <si>
    <t>Bottom</t>
  </si>
  <si>
    <t>Cl,i(-)</t>
  </si>
  <si>
    <t>yU</t>
  </si>
  <si>
    <t>yL</t>
  </si>
  <si>
    <t>Ɵ</t>
  </si>
  <si>
    <t>dy/c</t>
  </si>
  <si>
    <t>sin(Ɵ)</t>
  </si>
  <si>
    <t>α=2°</t>
  </si>
  <si>
    <t>α=3°</t>
  </si>
  <si>
    <t>α=4°</t>
  </si>
  <si>
    <t>α=6°</t>
  </si>
  <si>
    <t>α=10°</t>
  </si>
  <si>
    <t>α=8°</t>
  </si>
  <si>
    <t>α=15°</t>
  </si>
  <si>
    <t>α=20°</t>
  </si>
  <si>
    <t xml:space="preserve">* Re 10000000 NACA 0012 SECTION DATA, EPPLER MODEL, DEC78 </t>
  </si>
  <si>
    <t>α=12°</t>
  </si>
  <si>
    <t>α=18°</t>
  </si>
  <si>
    <t>α=7°</t>
  </si>
  <si>
    <t>1.5m to 2.5m</t>
  </si>
  <si>
    <t>α=16°</t>
  </si>
  <si>
    <t>ROE FDS</t>
  </si>
  <si>
    <t>M=0.3</t>
  </si>
  <si>
    <t>Mach 0.5</t>
  </si>
  <si>
    <t>Mach 0.3</t>
  </si>
  <si>
    <t>α=14°</t>
  </si>
  <si>
    <t>30x26</t>
  </si>
  <si>
    <t>1.5mx1.3m</t>
  </si>
  <si>
    <t>wedge:</t>
  </si>
  <si>
    <t>0.5m to 1.5m</t>
  </si>
  <si>
    <t>M=3</t>
  </si>
  <si>
    <t>θ</t>
  </si>
  <si>
    <t>Linearized supersonic flow</t>
  </si>
  <si>
    <t>M</t>
  </si>
  <si>
    <t>48x36</t>
  </si>
  <si>
    <t>Modified Newtonian Flow</t>
  </si>
  <si>
    <r>
      <t>Cp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</si>
  <si>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t>M=5</t>
  </si>
  <si>
    <t>AUSM (third order upwind)</t>
  </si>
  <si>
    <t>AUSM (2nd order)</t>
  </si>
  <si>
    <t>[[[ 0.         -0.46547788</t>
  </si>
  <si>
    <t xml:space="preserve">  [ 0.         -0.35514544</t>
  </si>
  <si>
    <t xml:space="preserve">  [ 0.02521733  1.61842012</t>
  </si>
  <si>
    <t xml:space="preserve">  [ 0.06453802  1.14958095</t>
  </si>
  <si>
    <t xml:space="preserve">  [ 0.11539571  0.94415805</t>
  </si>
  <si>
    <t xml:space="preserve">  [ 0.17708088  0.78341625</t>
  </si>
  <si>
    <t xml:space="preserve">  [ 0.23257827  0.64441621</t>
  </si>
  <si>
    <t xml:space="preserve">  [ 0.27694809  0.57976455</t>
  </si>
  <si>
    <t xml:space="preserve">  [ 0.32132519  0.51497632</t>
  </si>
  <si>
    <t xml:space="preserve">  [ 0.36570828  0.46411504</t>
  </si>
  <si>
    <t xml:space="preserve">  [ 0.41009802  0.42185061</t>
  </si>
  <si>
    <t xml:space="preserve">  [ 0.4544901   0.38714674</t>
  </si>
  <si>
    <t xml:space="preserve">  [ 0.49888535  0.35825399</t>
  </si>
  <si>
    <t xml:space="preserve">  [ 0.54326377  0.33344262</t>
  </si>
  <si>
    <t xml:space="preserve">  [ 0.58765871  0.31193722</t>
  </si>
  <si>
    <t xml:space="preserve">  [ 0.63202974  0.29484985</t>
  </si>
  <si>
    <t xml:space="preserve">  [ 0.67641331  0.2779747 </t>
  </si>
  <si>
    <t xml:space="preserve">  [ 0.72076141  0.26314998</t>
  </si>
  <si>
    <t xml:space="preserve">  [ 0.76511575  0.23909448</t>
  </si>
  <si>
    <t xml:space="preserve">  [ 0.81990217  0.27115228</t>
  </si>
  <si>
    <t xml:space="preserve">  [ 0.88175892  0.2115016 </t>
  </si>
  <si>
    <t xml:space="preserve">  [ 0.93281739  0.20502382</t>
  </si>
  <si>
    <t xml:space="preserve">  [ 0.97248376  0.18267821</t>
  </si>
  <si>
    <t xml:space="preserve">  [ 1.          0.18069864</t>
  </si>
  <si>
    <t xml:space="preserve">  [ 1.         -0.46547788</t>
  </si>
  <si>
    <t xml:space="preserve"> [[ 0.         -0.42638126</t>
  </si>
  <si>
    <t xml:space="preserve">  [ 0.         -2.20182085</t>
  </si>
  <si>
    <t xml:space="preserve">  [ 0.02521733 -0.22287902</t>
  </si>
  <si>
    <t xml:space="preserve">  [ 0.06453802 -0.2564277 </t>
  </si>
  <si>
    <t xml:space="preserve">  [ 0.11539571 -0.04838221</t>
  </si>
  <si>
    <t xml:space="preserve">  [ 0.17708088  0.01929618</t>
  </si>
  <si>
    <t xml:space="preserve">  [ 0.23257827  0.1097954 </t>
  </si>
  <si>
    <t xml:space="preserve">  [ 0.27694809  0.10740135</t>
  </si>
  <si>
    <t xml:space="preserve">  [ 0.32132519  0.11882762</t>
  </si>
  <si>
    <t xml:space="preserve">  [ 0.36570828  0.12160814</t>
  </si>
  <si>
    <t xml:space="preserve">  [ 0.41009802  0.12298501</t>
  </si>
  <si>
    <t xml:space="preserve">  [ 0.4544901   0.121882  </t>
  </si>
  <si>
    <t xml:space="preserve">  [ 0.49888535  0.11909108</t>
  </si>
  <si>
    <t xml:space="preserve">  [ 0.54326377  0.11380668</t>
  </si>
  <si>
    <t xml:space="preserve">  [ 0.58765871  0.10681839</t>
  </si>
  <si>
    <t xml:space="preserve">  [ 0.63202974  0.10021096</t>
  </si>
  <si>
    <t xml:space="preserve">  [ 0.67641331  0.09461003</t>
  </si>
  <si>
    <t xml:space="preserve">  [ 0.72076141  0.08928365</t>
  </si>
  <si>
    <t xml:space="preserve">  [ 0.76511575  0.08203026</t>
  </si>
  <si>
    <t xml:space="preserve">  [ 0.81990217  0.07707604</t>
  </si>
  <si>
    <t xml:space="preserve">  [ 0.88175892  0.05945205</t>
  </si>
  <si>
    <t xml:space="preserve">  [ 0.93281739  0.0407001 </t>
  </si>
  <si>
    <t xml:space="preserve">  [ 0.97248376  0.02841875</t>
  </si>
  <si>
    <t xml:space="preserve">  [ 1.         -0.11813245</t>
  </si>
  <si>
    <t xml:space="preserve">  [ 1.         -0.42638126</t>
  </si>
  <si>
    <t>x/L</t>
  </si>
  <si>
    <t>p (kPa)</t>
  </si>
  <si>
    <t>164x42</t>
  </si>
  <si>
    <t>AUSM (3rd order)</t>
  </si>
  <si>
    <t>0m to 4m</t>
  </si>
  <si>
    <t>4m x 1m</t>
  </si>
  <si>
    <t>AUSM (1st order)</t>
  </si>
  <si>
    <t>T (K)</t>
  </si>
  <si>
    <t>102x36</t>
  </si>
  <si>
    <t>AUSM  (2nd order)</t>
  </si>
  <si>
    <t>[[0.00000000e+00</t>
  </si>
  <si>
    <t>[0.00000000e+00</t>
  </si>
  <si>
    <t>[1.00000000e+00</t>
  </si>
  <si>
    <t>[1.40852593e-02</t>
  </si>
  <si>
    <t>[2.81705215e-02</t>
  </si>
  <si>
    <t>[4.22557616e-02</t>
  </si>
  <si>
    <t>[5.63410115e-02</t>
  </si>
  <si>
    <t>[7.04262806e-02</t>
  </si>
  <si>
    <t>[8.45115053e-02</t>
  </si>
  <si>
    <t>[9.85967119e-02</t>
  </si>
  <si>
    <t>[1.12682106e-01</t>
  </si>
  <si>
    <t>[1.26767315e-01</t>
  </si>
  <si>
    <t>[1.40852136e-01</t>
  </si>
  <si>
    <t>[1.54937777e-01</t>
  </si>
  <si>
    <t>[1.69023110e-01</t>
  </si>
  <si>
    <t>[1.83108094e-01</t>
  </si>
  <si>
    <t>[1.97193589e-01</t>
  </si>
  <si>
    <t>[2.11278156e-01</t>
  </si>
  <si>
    <t>[2.25363797e-01</t>
  </si>
  <si>
    <t>[2.39449306e-01</t>
  </si>
  <si>
    <t>[2.53534138e-01</t>
  </si>
  <si>
    <t>[2.67618860e-01</t>
  </si>
  <si>
    <t>[2.81705458e-01</t>
  </si>
  <si>
    <t>[2.95788336e-01</t>
  </si>
  <si>
    <t>[3.09874938e-01</t>
  </si>
  <si>
    <t>[3.23960168e-01</t>
  </si>
  <si>
    <t>[3.38043280e-01</t>
  </si>
  <si>
    <t>[3.52129699e-01</t>
  </si>
  <si>
    <t>[3.66214561e-01</t>
  </si>
  <si>
    <t>[3.80301156e-01</t>
  </si>
  <si>
    <t>[3.94385283e-01</t>
  </si>
  <si>
    <t>[4.08470359e-01</t>
  </si>
  <si>
    <t>[4.22560334e-01</t>
  </si>
  <si>
    <t>[4.36636273e-01</t>
  </si>
  <si>
    <t>[4.50719875e-01</t>
  </si>
  <si>
    <t>[4.64810651e-01</t>
  </si>
  <si>
    <t>[4.78894493e-01</t>
  </si>
  <si>
    <t>[4.92978960e-01</t>
  </si>
  <si>
    <t>[5.07070136e-01</t>
  </si>
  <si>
    <t>[5.21154018e-01</t>
  </si>
  <si>
    <t>[5.35238396e-01</t>
  </si>
  <si>
    <t>[5.49322459e-01</t>
  </si>
  <si>
    <t>[5.63414701e-01</t>
  </si>
  <si>
    <t>[5.77490790e-01</t>
  </si>
  <si>
    <t>[5.91574458e-01</t>
  </si>
  <si>
    <t>[6.05648262e-01</t>
  </si>
  <si>
    <t>[6.19761100e-01</t>
  </si>
  <si>
    <t>[6.33836270e-01</t>
  </si>
  <si>
    <t>[6.47886868e-01</t>
  </si>
  <si>
    <t>[6.62024556e-01</t>
  </si>
  <si>
    <t>[6.76050365e-01</t>
  </si>
  <si>
    <t>[6.90169953e-01</t>
  </si>
  <si>
    <t>[7.04290014e-01</t>
  </si>
  <si>
    <t>[7.18336550e-01</t>
  </si>
  <si>
    <t>[7.32378123e-01</t>
  </si>
  <si>
    <t>[7.46529469e-01</t>
  </si>
  <si>
    <t>[7.60658345e-01</t>
  </si>
  <si>
    <t>[7.74666403e-01</t>
  </si>
  <si>
    <t>[7.88764414e-01</t>
  </si>
  <si>
    <t>[8.02796125e-01</t>
  </si>
  <si>
    <t>[8.16963160e-01</t>
  </si>
  <si>
    <t>[8.30992973e-01</t>
  </si>
  <si>
    <t>[8.45131110e-01</t>
  </si>
  <si>
    <t>[8.59233255e-01</t>
  </si>
  <si>
    <t>[8.73337006e-01</t>
  </si>
  <si>
    <t>[8.87190577e-01</t>
  </si>
  <si>
    <t>[9.01373199e-01</t>
  </si>
  <si>
    <t>[9.15568277e-01</t>
  </si>
  <si>
    <t>[9.29674849e-01</t>
  </si>
  <si>
    <t>[9.43582790e-01</t>
  </si>
  <si>
    <t>[9.57789680e-01</t>
  </si>
  <si>
    <t>[9.71899844e-01</t>
  </si>
  <si>
    <t>[9.85894665e-01</t>
  </si>
  <si>
    <t>A/A*</t>
  </si>
  <si>
    <t>r0</t>
  </si>
  <si>
    <t>y0</t>
  </si>
  <si>
    <t>θ1 (rad.)</t>
  </si>
  <si>
    <t>x1</t>
  </si>
  <si>
    <t>y1</t>
  </si>
  <si>
    <t>y</t>
  </si>
  <si>
    <t>M=0.1</t>
  </si>
  <si>
    <t>Mach 0.1</t>
  </si>
  <si>
    <t>90x84</t>
  </si>
  <si>
    <t>capsule:</t>
  </si>
  <si>
    <t>1.5mx1.4m</t>
  </si>
  <si>
    <t>M=20</t>
  </si>
  <si>
    <t>Dissociation Modeling</t>
  </si>
  <si>
    <t>O2 and N2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</si>
  <si>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w,max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</si>
  <si>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 xml:space="preserve"> (kPa)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</si>
  <si>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 xml:space="preserve"> (K)</t>
    </r>
  </si>
  <si>
    <t>adiabatic wall</t>
  </si>
  <si>
    <t>0.6m-0.9m x 0.06m</t>
  </si>
  <si>
    <t>α=90°</t>
  </si>
  <si>
    <t>M=18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</si>
  <si>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 xml:space="preserve">p,w </t>
    </r>
    <r>
      <rPr>
        <b/>
        <sz val="11"/>
        <color theme="1"/>
        <rFont val="Calibri"/>
        <family val="2"/>
        <scheme val="minor"/>
      </rPr>
      <t>(-)</t>
    </r>
  </si>
  <si>
    <t>M=16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</si>
  <si>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in</t>
    </r>
  </si>
  <si>
    <t>M=14</t>
  </si>
  <si>
    <t>M=12</t>
  </si>
  <si>
    <t>M=10</t>
  </si>
  <si>
    <t>M=8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</si>
  <si>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in </t>
    </r>
    <r>
      <rPr>
        <sz val="11"/>
        <color theme="1"/>
        <rFont val="Calibri"/>
        <family val="2"/>
        <scheme val="minor"/>
      </rPr>
      <t>= 0.022 kPa</t>
    </r>
  </si>
  <si>
    <t>Tin = 300 K</t>
  </si>
  <si>
    <t>β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</si>
  <si>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max, perf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</si>
  <si>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max, diss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</si>
</sst>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E+00"/>
    <numFmt numFmtId="167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Fill="1" applyBorder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/>
    <xf numFmtId="0" fontId="0" fillId="0" borderId="0" xfId="0" applyAlignment="1">
      <alignment horizontal="right"/>
    </xf>
    <xf numFmtId="0" fontId="1" fillId="0" borderId="2" xfId="0" applyFont="1" applyBorder="1"/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right"/>
    </xf>
    <xf numFmtId="164" fontId="0" fillId="0" borderId="0" xfId="0" applyNumberFormat="1" applyBorder="1"/>
    <xf numFmtId="0" fontId="0" fillId="0" borderId="6" xfId="0" applyBorder="1"/>
    <xf numFmtId="11" fontId="0" fillId="0" borderId="5" xfId="0" applyNumberFormat="1" applyBorder="1"/>
    <xf numFmtId="11" fontId="1" fillId="0" borderId="0" xfId="0" applyNumberFormat="1" applyFont="1"/>
    <xf numFmtId="0" fontId="8" fillId="0" borderId="0" xfId="0" applyFont="1"/>
    <xf numFmtId="1" fontId="0" fillId="0" borderId="0" xfId="0" applyNumberFormat="1"/>
    <xf numFmtId="0" fontId="1" fillId="0" borderId="7" xfId="0" applyFont="1" applyBorder="1"/>
    <xf numFmtId="0" fontId="0" fillId="0" borderId="7" xfId="0" applyFont="1" applyBorder="1"/>
    <xf numFmtId="0" fontId="0" fillId="0" borderId="7" xfId="0" applyBorder="1"/>
    <xf numFmtId="167" fontId="0" fillId="0" borderId="0" xfId="0" applyNumberForma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 0012 Cp</a:t>
            </a:r>
            <a:r>
              <a:rPr lang="en-US" baseline="0"/>
              <a:t> at Various Grid Resolutions, </a:t>
            </a:r>
            <a:r>
              <a:rPr lang="el-GR" baseline="0"/>
              <a:t>α</a:t>
            </a:r>
            <a:r>
              <a:rPr lang="en-US" sz="1400" b="0" i="0" u="none" strike="noStrike" baseline="0">
                <a:effectLst/>
              </a:rPr>
              <a:t>=5</a:t>
            </a:r>
            <a:r>
              <a:rPr lang="el-GR" baseline="0"/>
              <a:t>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Coarse Grid (124x96)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0012'!$P$7:$P$40</c:f>
              <c:numCache>
                <c:formatCode>0.00000</c:formatCode>
                <c:ptCount val="34"/>
                <c:pt idx="0">
                  <c:v>0</c:v>
                </c:pt>
                <c:pt idx="1">
                  <c:v>3.7975479999999999E-2</c:v>
                </c:pt>
                <c:pt idx="2">
                  <c:v>9.5508010000000004E-2</c:v>
                </c:pt>
                <c:pt idx="3">
                  <c:v>0.16975928000000001</c:v>
                </c:pt>
                <c:pt idx="4">
                  <c:v>0.25973180000000001</c:v>
                </c:pt>
                <c:pt idx="5">
                  <c:v>0.34104635999999999</c:v>
                </c:pt>
                <c:pt idx="6">
                  <c:v>0.40578351000000001</c:v>
                </c:pt>
                <c:pt idx="7">
                  <c:v>0.47054005999999998</c:v>
                </c:pt>
                <c:pt idx="8">
                  <c:v>0.53530639999999996</c:v>
                </c:pt>
                <c:pt idx="9">
                  <c:v>0.60008015999999997</c:v>
                </c:pt>
                <c:pt idx="10">
                  <c:v>0.66482143999999999</c:v>
                </c:pt>
                <c:pt idx="11">
                  <c:v>0.73396375999999997</c:v>
                </c:pt>
                <c:pt idx="12">
                  <c:v>0.80861236000000003</c:v>
                </c:pt>
                <c:pt idx="13">
                  <c:v>0.88163725000000004</c:v>
                </c:pt>
                <c:pt idx="14">
                  <c:v>0.94710068999999997</c:v>
                </c:pt>
                <c:pt idx="15">
                  <c:v>1</c:v>
                </c:pt>
                <c:pt idx="17">
                  <c:v>0</c:v>
                </c:pt>
                <c:pt idx="18">
                  <c:v>3.7975479999999999E-2</c:v>
                </c:pt>
                <c:pt idx="19">
                  <c:v>9.5508010000000004E-2</c:v>
                </c:pt>
                <c:pt idx="20">
                  <c:v>0.16975928000000001</c:v>
                </c:pt>
                <c:pt idx="21">
                  <c:v>0.25973180000000001</c:v>
                </c:pt>
                <c:pt idx="22">
                  <c:v>0.34104635999999999</c:v>
                </c:pt>
                <c:pt idx="23">
                  <c:v>0.40578351000000001</c:v>
                </c:pt>
                <c:pt idx="24">
                  <c:v>0.47054005999999998</c:v>
                </c:pt>
                <c:pt idx="25">
                  <c:v>0.53530639999999996</c:v>
                </c:pt>
                <c:pt idx="26">
                  <c:v>0.60008015999999997</c:v>
                </c:pt>
                <c:pt idx="27">
                  <c:v>0.66482143999999999</c:v>
                </c:pt>
                <c:pt idx="28">
                  <c:v>0.73396375999999997</c:v>
                </c:pt>
                <c:pt idx="29">
                  <c:v>0.80861236000000003</c:v>
                </c:pt>
                <c:pt idx="30">
                  <c:v>0.88163725000000004</c:v>
                </c:pt>
                <c:pt idx="31">
                  <c:v>0.94710068999999997</c:v>
                </c:pt>
                <c:pt idx="32">
                  <c:v>1</c:v>
                </c:pt>
              </c:numCache>
            </c:numRef>
          </c:xVal>
          <c:yVal>
            <c:numRef>
              <c:f>'NACA 0012'!$Q$7:$Q$40</c:f>
              <c:numCache>
                <c:formatCode>0.00000</c:formatCode>
                <c:ptCount val="34"/>
                <c:pt idx="0">
                  <c:v>0.60170409999999996</c:v>
                </c:pt>
                <c:pt idx="1">
                  <c:v>0.87203067999999995</c:v>
                </c:pt>
                <c:pt idx="2">
                  <c:v>0.77695818999999999</c:v>
                </c:pt>
                <c:pt idx="3">
                  <c:v>0.75060033000000004</c:v>
                </c:pt>
                <c:pt idx="4">
                  <c:v>0.70910361</c:v>
                </c:pt>
                <c:pt idx="5">
                  <c:v>0.61351151999999998</c:v>
                </c:pt>
                <c:pt idx="6">
                  <c:v>0.59195717000000003</c:v>
                </c:pt>
                <c:pt idx="7">
                  <c:v>0.54069354000000003</c:v>
                </c:pt>
                <c:pt idx="8">
                  <c:v>0.49378821000000001</c:v>
                </c:pt>
                <c:pt idx="9">
                  <c:v>0.44021402999999998</c:v>
                </c:pt>
                <c:pt idx="10">
                  <c:v>0.38646556999999998</c:v>
                </c:pt>
                <c:pt idx="11">
                  <c:v>0.33032256999999998</c:v>
                </c:pt>
                <c:pt idx="12">
                  <c:v>0.26810705000000001</c:v>
                </c:pt>
                <c:pt idx="13">
                  <c:v>0.20450386000000001</c:v>
                </c:pt>
                <c:pt idx="14">
                  <c:v>0.15881133</c:v>
                </c:pt>
                <c:pt idx="15">
                  <c:v>5.3346560000000001E-2</c:v>
                </c:pt>
                <c:pt idx="17">
                  <c:v>-0.88572629999999997</c:v>
                </c:pt>
                <c:pt idx="18">
                  <c:v>-0.12403889999999999</c:v>
                </c:pt>
                <c:pt idx="19">
                  <c:v>-9.0859410000000002E-2</c:v>
                </c:pt>
                <c:pt idx="20">
                  <c:v>-1.0063809999999999E-2</c:v>
                </c:pt>
                <c:pt idx="21">
                  <c:v>1.7145090000000002E-2</c:v>
                </c:pt>
                <c:pt idx="22">
                  <c:v>2.773198E-2</c:v>
                </c:pt>
                <c:pt idx="23">
                  <c:v>3.034475E-2</c:v>
                </c:pt>
                <c:pt idx="24">
                  <c:v>3.6626270000000002E-2</c:v>
                </c:pt>
                <c:pt idx="25">
                  <c:v>4.1834429999999999E-2</c:v>
                </c:pt>
                <c:pt idx="26">
                  <c:v>4.5794809999999998E-2</c:v>
                </c:pt>
                <c:pt idx="27">
                  <c:v>4.8459629999999997E-2</c:v>
                </c:pt>
                <c:pt idx="28">
                  <c:v>4.921416E-2</c:v>
                </c:pt>
                <c:pt idx="29">
                  <c:v>4.837263E-2</c:v>
                </c:pt>
                <c:pt idx="30">
                  <c:v>4.9643220000000002E-2</c:v>
                </c:pt>
                <c:pt idx="31">
                  <c:v>6.5329369999999998E-2</c:v>
                </c:pt>
                <c:pt idx="32">
                  <c:v>3.3401550000000002E-2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F-4805-AAA7-0F7C7A919D8E}"/>
            </c:ext>
          </c:extLst>
        </c:ser>
        <c:ser>
          <c:idx val="2"/>
          <c:order val="1"/>
          <c:tx>
            <c:v>Medium Grid (180x144)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0012'!$V$7:$V$53</c:f>
              <c:numCache>
                <c:formatCode>General</c:formatCode>
                <c:ptCount val="47"/>
                <c:pt idx="0">
                  <c:v>0</c:v>
                </c:pt>
                <c:pt idx="1">
                  <c:v>2.606255E-2</c:v>
                </c:pt>
                <c:pt idx="2">
                  <c:v>6.5657129999999994E-2</c:v>
                </c:pt>
                <c:pt idx="3">
                  <c:v>0.11679768</c:v>
                </c:pt>
                <c:pt idx="4">
                  <c:v>0.17878363999999999</c:v>
                </c:pt>
                <c:pt idx="5">
                  <c:v>0.23458828000000001</c:v>
                </c:pt>
                <c:pt idx="6">
                  <c:v>0.27912081999999999</c:v>
                </c:pt>
                <c:pt idx="7">
                  <c:v>0.32371982999999999</c:v>
                </c:pt>
                <c:pt idx="8">
                  <c:v>0.36826213000000002</c:v>
                </c:pt>
                <c:pt idx="9">
                  <c:v>0.41284757</c:v>
                </c:pt>
                <c:pt idx="10">
                  <c:v>0.45741862</c:v>
                </c:pt>
                <c:pt idx="11">
                  <c:v>0.50200402</c:v>
                </c:pt>
                <c:pt idx="12">
                  <c:v>0.54657243</c:v>
                </c:pt>
                <c:pt idx="13">
                  <c:v>0.59116614999999995</c:v>
                </c:pt>
                <c:pt idx="14">
                  <c:v>0.63571699000000004</c:v>
                </c:pt>
                <c:pt idx="15">
                  <c:v>0.68030855000000001</c:v>
                </c:pt>
                <c:pt idx="16">
                  <c:v>0.72485467000000003</c:v>
                </c:pt>
                <c:pt idx="17">
                  <c:v>0.76942778000000001</c:v>
                </c:pt>
                <c:pt idx="18">
                  <c:v>0.81698694999999999</c:v>
                </c:pt>
                <c:pt idx="19">
                  <c:v>0.86832052000000004</c:v>
                </c:pt>
                <c:pt idx="20">
                  <c:v>0.91857666000000004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2.606255E-2</c:v>
                </c:pt>
                <c:pt idx="26">
                  <c:v>6.5657129999999994E-2</c:v>
                </c:pt>
                <c:pt idx="27">
                  <c:v>0.11679768</c:v>
                </c:pt>
                <c:pt idx="28">
                  <c:v>0.17878363999999999</c:v>
                </c:pt>
                <c:pt idx="29">
                  <c:v>0.23458828000000001</c:v>
                </c:pt>
                <c:pt idx="30">
                  <c:v>0.27912081999999999</c:v>
                </c:pt>
                <c:pt idx="31">
                  <c:v>0.32371982999999999</c:v>
                </c:pt>
                <c:pt idx="32">
                  <c:v>0.36826213000000002</c:v>
                </c:pt>
                <c:pt idx="33">
                  <c:v>0.41284757</c:v>
                </c:pt>
                <c:pt idx="34">
                  <c:v>0.45741862</c:v>
                </c:pt>
                <c:pt idx="35">
                  <c:v>0.50200402</c:v>
                </c:pt>
                <c:pt idx="36">
                  <c:v>0.54657243</c:v>
                </c:pt>
                <c:pt idx="37">
                  <c:v>0.59116614999999995</c:v>
                </c:pt>
                <c:pt idx="38">
                  <c:v>0.63571699000000004</c:v>
                </c:pt>
                <c:pt idx="39">
                  <c:v>0.68030855000000001</c:v>
                </c:pt>
                <c:pt idx="40">
                  <c:v>0.72485467000000003</c:v>
                </c:pt>
                <c:pt idx="41">
                  <c:v>0.76942778000000001</c:v>
                </c:pt>
                <c:pt idx="42">
                  <c:v>0.81698694999999999</c:v>
                </c:pt>
                <c:pt idx="43">
                  <c:v>0.86832052000000004</c:v>
                </c:pt>
                <c:pt idx="44">
                  <c:v>0.91857666000000004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0012'!$W$7:$W$53</c:f>
              <c:numCache>
                <c:formatCode>General</c:formatCode>
                <c:ptCount val="47"/>
                <c:pt idx="0">
                  <c:v>0.51054169999999999</c:v>
                </c:pt>
                <c:pt idx="1">
                  <c:v>0.87319031000000003</c:v>
                </c:pt>
                <c:pt idx="2">
                  <c:v>0.76284505000000002</c:v>
                </c:pt>
                <c:pt idx="3">
                  <c:v>0.75390626999999999</c:v>
                </c:pt>
                <c:pt idx="4">
                  <c:v>0.74871350000000003</c:v>
                </c:pt>
                <c:pt idx="5">
                  <c:v>0.66608696000000001</c:v>
                </c:pt>
                <c:pt idx="6">
                  <c:v>0.67768271999999996</c:v>
                </c:pt>
                <c:pt idx="7">
                  <c:v>0.65045545000000005</c:v>
                </c:pt>
                <c:pt idx="8">
                  <c:v>0.62831161999999996</c:v>
                </c:pt>
                <c:pt idx="9">
                  <c:v>0.59767853999999998</c:v>
                </c:pt>
                <c:pt idx="10">
                  <c:v>0.56378057000000004</c:v>
                </c:pt>
                <c:pt idx="11">
                  <c:v>0.52631041999999995</c:v>
                </c:pt>
                <c:pt idx="12">
                  <c:v>0.48747564999999998</c:v>
                </c:pt>
                <c:pt idx="13">
                  <c:v>0.44777694000000001</c:v>
                </c:pt>
                <c:pt idx="14">
                  <c:v>0.40744996</c:v>
                </c:pt>
                <c:pt idx="15">
                  <c:v>0.36685361999999999</c:v>
                </c:pt>
                <c:pt idx="16">
                  <c:v>0.32623669</c:v>
                </c:pt>
                <c:pt idx="17">
                  <c:v>0.28578086000000003</c:v>
                </c:pt>
                <c:pt idx="18">
                  <c:v>0.24253089999999999</c:v>
                </c:pt>
                <c:pt idx="19">
                  <c:v>0.19663430000000001</c:v>
                </c:pt>
                <c:pt idx="20">
                  <c:v>0.14829199000000001</c:v>
                </c:pt>
                <c:pt idx="21">
                  <c:v>0.11824098</c:v>
                </c:pt>
                <c:pt idx="22">
                  <c:v>3.2954650000000002E-2</c:v>
                </c:pt>
                <c:pt idx="24">
                  <c:v>-1.0992484199999999</c:v>
                </c:pt>
                <c:pt idx="25">
                  <c:v>-0.22663374</c:v>
                </c:pt>
                <c:pt idx="26">
                  <c:v>-0.18902247999999999</c:v>
                </c:pt>
                <c:pt idx="27">
                  <c:v>-7.6509549999999996E-2</c:v>
                </c:pt>
                <c:pt idx="28">
                  <c:v>-2.3654040000000001E-2</c:v>
                </c:pt>
                <c:pt idx="29">
                  <c:v>1.64377E-2</c:v>
                </c:pt>
                <c:pt idx="30">
                  <c:v>1.8689239999999999E-2</c:v>
                </c:pt>
                <c:pt idx="31">
                  <c:v>2.0839650000000001E-2</c:v>
                </c:pt>
                <c:pt idx="32">
                  <c:v>2.5620460000000001E-2</c:v>
                </c:pt>
                <c:pt idx="33">
                  <c:v>3.2398339999999998E-2</c:v>
                </c:pt>
                <c:pt idx="34">
                  <c:v>3.9418130000000003E-2</c:v>
                </c:pt>
                <c:pt idx="35">
                  <c:v>4.5873400000000002E-2</c:v>
                </c:pt>
                <c:pt idx="36">
                  <c:v>5.1222129999999998E-2</c:v>
                </c:pt>
                <c:pt idx="37">
                  <c:v>5.5185249999999998E-2</c:v>
                </c:pt>
                <c:pt idx="38">
                  <c:v>5.7667830000000003E-2</c:v>
                </c:pt>
                <c:pt idx="39">
                  <c:v>5.8721540000000003E-2</c:v>
                </c:pt>
                <c:pt idx="40">
                  <c:v>5.8410650000000001E-2</c:v>
                </c:pt>
                <c:pt idx="41">
                  <c:v>5.7492250000000002E-2</c:v>
                </c:pt>
                <c:pt idx="42">
                  <c:v>5.3239229999999998E-2</c:v>
                </c:pt>
                <c:pt idx="43">
                  <c:v>4.9190490000000003E-2</c:v>
                </c:pt>
                <c:pt idx="44">
                  <c:v>4.7963310000000002E-2</c:v>
                </c:pt>
                <c:pt idx="45">
                  <c:v>6.1779889999999997E-2</c:v>
                </c:pt>
                <c:pt idx="46">
                  <c:v>3.250687E-2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4F-4805-AAA7-0F7C7A919D8E}"/>
            </c:ext>
          </c:extLst>
        </c:ser>
        <c:ser>
          <c:idx val="3"/>
          <c:order val="2"/>
          <c:tx>
            <c:v>Fine Grid (240x192)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0012'!$AB$7:$AB$67</c:f>
              <c:numCache>
                <c:formatCode>General</c:formatCode>
                <c:ptCount val="61"/>
                <c:pt idx="0">
                  <c:v>0</c:v>
                </c:pt>
                <c:pt idx="1">
                  <c:v>1.9793209999999999E-2</c:v>
                </c:pt>
                <c:pt idx="2">
                  <c:v>5.001034E-2</c:v>
                </c:pt>
                <c:pt idx="3">
                  <c:v>8.8996489999999998E-2</c:v>
                </c:pt>
                <c:pt idx="4">
                  <c:v>0.13626576000000001</c:v>
                </c:pt>
                <c:pt idx="5">
                  <c:v>0.17873757000000001</c:v>
                </c:pt>
                <c:pt idx="6">
                  <c:v>0.21268458000000001</c:v>
                </c:pt>
                <c:pt idx="7">
                  <c:v>0.24666289</c:v>
                </c:pt>
                <c:pt idx="8">
                  <c:v>0.28065433000000001</c:v>
                </c:pt>
                <c:pt idx="9">
                  <c:v>0.31461867999999998</c:v>
                </c:pt>
                <c:pt idx="10">
                  <c:v>0.34862282999999999</c:v>
                </c:pt>
                <c:pt idx="11">
                  <c:v>0.38258656000000002</c:v>
                </c:pt>
                <c:pt idx="12">
                  <c:v>0.41655752000000001</c:v>
                </c:pt>
                <c:pt idx="13">
                  <c:v>0.45054114000000001</c:v>
                </c:pt>
                <c:pt idx="14">
                  <c:v>0.48452215999999998</c:v>
                </c:pt>
                <c:pt idx="15">
                  <c:v>0.51851997000000005</c:v>
                </c:pt>
                <c:pt idx="16">
                  <c:v>0.55249393000000002</c:v>
                </c:pt>
                <c:pt idx="17">
                  <c:v>0.58651127000000003</c:v>
                </c:pt>
                <c:pt idx="18">
                  <c:v>0.62044500000000002</c:v>
                </c:pt>
                <c:pt idx="19">
                  <c:v>0.65445752000000001</c:v>
                </c:pt>
                <c:pt idx="20">
                  <c:v>0.68840310999999998</c:v>
                </c:pt>
                <c:pt idx="21">
                  <c:v>0.72239067000000001</c:v>
                </c:pt>
                <c:pt idx="22">
                  <c:v>0.75636530999999996</c:v>
                </c:pt>
                <c:pt idx="23">
                  <c:v>0.7903287</c:v>
                </c:pt>
                <c:pt idx="24">
                  <c:v>0.82428829999999997</c:v>
                </c:pt>
                <c:pt idx="25">
                  <c:v>0.86057835000000005</c:v>
                </c:pt>
                <c:pt idx="26">
                  <c:v>0.89968201999999997</c:v>
                </c:pt>
                <c:pt idx="27">
                  <c:v>0.93800348</c:v>
                </c:pt>
                <c:pt idx="28">
                  <c:v>0.97237300999999998</c:v>
                </c:pt>
                <c:pt idx="29">
                  <c:v>1</c:v>
                </c:pt>
                <c:pt idx="31">
                  <c:v>0</c:v>
                </c:pt>
                <c:pt idx="32">
                  <c:v>1.9793209999999999E-2</c:v>
                </c:pt>
                <c:pt idx="33">
                  <c:v>5.001034E-2</c:v>
                </c:pt>
                <c:pt idx="34">
                  <c:v>8.8996489999999998E-2</c:v>
                </c:pt>
                <c:pt idx="35">
                  <c:v>0.13626576000000001</c:v>
                </c:pt>
                <c:pt idx="36">
                  <c:v>0.17873757000000001</c:v>
                </c:pt>
                <c:pt idx="37">
                  <c:v>0.21268458000000001</c:v>
                </c:pt>
                <c:pt idx="38">
                  <c:v>0.24666289</c:v>
                </c:pt>
                <c:pt idx="39">
                  <c:v>0.28065433000000001</c:v>
                </c:pt>
                <c:pt idx="40">
                  <c:v>0.31461867999999998</c:v>
                </c:pt>
                <c:pt idx="41">
                  <c:v>0.34862282999999999</c:v>
                </c:pt>
                <c:pt idx="42">
                  <c:v>0.38258656000000002</c:v>
                </c:pt>
                <c:pt idx="43">
                  <c:v>0.41655752000000001</c:v>
                </c:pt>
                <c:pt idx="44">
                  <c:v>0.45054114000000001</c:v>
                </c:pt>
                <c:pt idx="45">
                  <c:v>0.48452215999999998</c:v>
                </c:pt>
                <c:pt idx="46">
                  <c:v>0.51851997000000005</c:v>
                </c:pt>
                <c:pt idx="47">
                  <c:v>0.55249393000000002</c:v>
                </c:pt>
                <c:pt idx="48">
                  <c:v>0.58651127000000003</c:v>
                </c:pt>
                <c:pt idx="49">
                  <c:v>0.62044500000000002</c:v>
                </c:pt>
                <c:pt idx="50">
                  <c:v>0.65445752000000001</c:v>
                </c:pt>
                <c:pt idx="51">
                  <c:v>0.68840310999999998</c:v>
                </c:pt>
                <c:pt idx="52">
                  <c:v>0.72239067000000001</c:v>
                </c:pt>
                <c:pt idx="53">
                  <c:v>0.75636530999999996</c:v>
                </c:pt>
                <c:pt idx="54">
                  <c:v>0.7903287</c:v>
                </c:pt>
                <c:pt idx="55">
                  <c:v>0.82428829999999997</c:v>
                </c:pt>
                <c:pt idx="56">
                  <c:v>0.86057835000000005</c:v>
                </c:pt>
                <c:pt idx="57">
                  <c:v>0.89968201999999997</c:v>
                </c:pt>
                <c:pt idx="58">
                  <c:v>0.93800348</c:v>
                </c:pt>
                <c:pt idx="59">
                  <c:v>0.97237300999999998</c:v>
                </c:pt>
                <c:pt idx="60">
                  <c:v>1</c:v>
                </c:pt>
              </c:numCache>
            </c:numRef>
          </c:xVal>
          <c:yVal>
            <c:numRef>
              <c:f>'NACA 0012'!$AC$7:$AC$67</c:f>
              <c:numCache>
                <c:formatCode>General</c:formatCode>
                <c:ptCount val="61"/>
                <c:pt idx="0">
                  <c:v>0.50356429000000003</c:v>
                </c:pt>
                <c:pt idx="1">
                  <c:v>0.90678977999999999</c:v>
                </c:pt>
                <c:pt idx="2">
                  <c:v>0.77489648</c:v>
                </c:pt>
                <c:pt idx="3">
                  <c:v>0.76735686999999997</c:v>
                </c:pt>
                <c:pt idx="4">
                  <c:v>0.78265868000000005</c:v>
                </c:pt>
                <c:pt idx="5">
                  <c:v>0.70560787000000003</c:v>
                </c:pt>
                <c:pt idx="6">
                  <c:v>0.73796311999999997</c:v>
                </c:pt>
                <c:pt idx="7">
                  <c:v>0.72795105999999998</c:v>
                </c:pt>
                <c:pt idx="8">
                  <c:v>0.72347885000000001</c:v>
                </c:pt>
                <c:pt idx="9">
                  <c:v>0.70933471999999997</c:v>
                </c:pt>
                <c:pt idx="10">
                  <c:v>0.69104403000000003</c:v>
                </c:pt>
                <c:pt idx="11">
                  <c:v>0.66716598000000005</c:v>
                </c:pt>
                <c:pt idx="12">
                  <c:v>0.63939502000000004</c:v>
                </c:pt>
                <c:pt idx="13">
                  <c:v>0.60909636</c:v>
                </c:pt>
                <c:pt idx="14">
                  <c:v>0.57679975999999999</c:v>
                </c:pt>
                <c:pt idx="15">
                  <c:v>0.54268773999999997</c:v>
                </c:pt>
                <c:pt idx="16">
                  <c:v>0.50759273000000005</c:v>
                </c:pt>
                <c:pt idx="17">
                  <c:v>0.47180976000000002</c:v>
                </c:pt>
                <c:pt idx="18">
                  <c:v>0.43576262999999998</c:v>
                </c:pt>
                <c:pt idx="19">
                  <c:v>0.39970685</c:v>
                </c:pt>
                <c:pt idx="20">
                  <c:v>0.36387120000000001</c:v>
                </c:pt>
                <c:pt idx="21">
                  <c:v>0.32832382999999998</c:v>
                </c:pt>
                <c:pt idx="22">
                  <c:v>0.29329044999999998</c:v>
                </c:pt>
                <c:pt idx="23">
                  <c:v>0.25846650999999998</c:v>
                </c:pt>
                <c:pt idx="24">
                  <c:v>0.22474823999999999</c:v>
                </c:pt>
                <c:pt idx="25">
                  <c:v>0.18674878</c:v>
                </c:pt>
                <c:pt idx="26">
                  <c:v>0.14916736999999999</c:v>
                </c:pt>
                <c:pt idx="27">
                  <c:v>0.10929174</c:v>
                </c:pt>
                <c:pt idx="28">
                  <c:v>8.6550719999999998E-2</c:v>
                </c:pt>
                <c:pt idx="29">
                  <c:v>1.5922909999999998E-2</c:v>
                </c:pt>
                <c:pt idx="31">
                  <c:v>-1.2542016300000001</c:v>
                </c:pt>
                <c:pt idx="32">
                  <c:v>-0.32015844999999998</c:v>
                </c:pt>
                <c:pt idx="33">
                  <c:v>-0.28454902999999998</c:v>
                </c:pt>
                <c:pt idx="34">
                  <c:v>-0.15170051000000001</c:v>
                </c:pt>
                <c:pt idx="35">
                  <c:v>-8.5366040000000004E-2</c:v>
                </c:pt>
                <c:pt idx="36">
                  <c:v>-2.866428E-2</c:v>
                </c:pt>
                <c:pt idx="37">
                  <c:v>-1.5844759999999999E-2</c:v>
                </c:pt>
                <c:pt idx="38">
                  <c:v>-2.5636700000000001E-3</c:v>
                </c:pt>
                <c:pt idx="39">
                  <c:v>2.94999E-3</c:v>
                </c:pt>
                <c:pt idx="40">
                  <c:v>4.6202600000000002E-3</c:v>
                </c:pt>
                <c:pt idx="41">
                  <c:v>8.5686200000000007E-3</c:v>
                </c:pt>
                <c:pt idx="42">
                  <c:v>1.466609E-2</c:v>
                </c:pt>
                <c:pt idx="43">
                  <c:v>2.1526259999999998E-2</c:v>
                </c:pt>
                <c:pt idx="44">
                  <c:v>2.845934E-2</c:v>
                </c:pt>
                <c:pt idx="45">
                  <c:v>3.4924169999999997E-2</c:v>
                </c:pt>
                <c:pt idx="46">
                  <c:v>4.0556080000000001E-2</c:v>
                </c:pt>
                <c:pt idx="47">
                  <c:v>4.513056E-2</c:v>
                </c:pt>
                <c:pt idx="48">
                  <c:v>4.8538850000000001E-2</c:v>
                </c:pt>
                <c:pt idx="49">
                  <c:v>5.076104E-2</c:v>
                </c:pt>
                <c:pt idx="50">
                  <c:v>5.1842930000000002E-2</c:v>
                </c:pt>
                <c:pt idx="51">
                  <c:v>5.1876100000000001E-2</c:v>
                </c:pt>
                <c:pt idx="52">
                  <c:v>5.098163E-2</c:v>
                </c:pt>
                <c:pt idx="53">
                  <c:v>4.9317850000000003E-2</c:v>
                </c:pt>
                <c:pt idx="54">
                  <c:v>4.6953580000000002E-2</c:v>
                </c:pt>
                <c:pt idx="55">
                  <c:v>4.4783370000000003E-2</c:v>
                </c:pt>
                <c:pt idx="56">
                  <c:v>3.8839510000000001E-2</c:v>
                </c:pt>
                <c:pt idx="57">
                  <c:v>3.4715820000000001E-2</c:v>
                </c:pt>
                <c:pt idx="58">
                  <c:v>3.3929639999999997E-2</c:v>
                </c:pt>
                <c:pt idx="59">
                  <c:v>4.7679600000000003E-2</c:v>
                </c:pt>
                <c:pt idx="60">
                  <c:v>2.7105609999999999E-2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4F-4805-AAA7-0F7C7A91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-C</a:t>
                </a:r>
                <a:r>
                  <a:rPr lang="en-US" sz="1200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84482894573802"/>
          <c:y val="0.50068533577329022"/>
          <c:w val="0.31365302513151522"/>
          <c:h val="0.319329613258244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5, 30° Wedge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Wedge'!$M$48:$M$79</c:f>
              <c:numCache>
                <c:formatCode>0.00E+00</c:formatCode>
                <c:ptCount val="32"/>
                <c:pt idx="0">
                  <c:v>0</c:v>
                </c:pt>
                <c:pt idx="1">
                  <c:v>3.2259024300000001E-2</c:v>
                </c:pt>
                <c:pt idx="2">
                  <c:v>6.4515695400000003E-2</c:v>
                </c:pt>
                <c:pt idx="3">
                  <c:v>9.6776118300000005E-2</c:v>
                </c:pt>
                <c:pt idx="4">
                  <c:v>0.12903400600000001</c:v>
                </c:pt>
                <c:pt idx="5">
                  <c:v>0.16129204999999999</c:v>
                </c:pt>
                <c:pt idx="6">
                  <c:v>0.193552004</c:v>
                </c:pt>
                <c:pt idx="7">
                  <c:v>0.225808965</c:v>
                </c:pt>
                <c:pt idx="8">
                  <c:v>0.258064917</c:v>
                </c:pt>
                <c:pt idx="9">
                  <c:v>0.29032812000000002</c:v>
                </c:pt>
                <c:pt idx="10">
                  <c:v>0.32259116399999999</c:v>
                </c:pt>
                <c:pt idx="11">
                  <c:v>0.35484063799999999</c:v>
                </c:pt>
                <c:pt idx="12">
                  <c:v>0.38709926300000003</c:v>
                </c:pt>
                <c:pt idx="13">
                  <c:v>0.41935222599999999</c:v>
                </c:pt>
                <c:pt idx="14">
                  <c:v>0.451615871</c:v>
                </c:pt>
                <c:pt idx="15">
                  <c:v>0.483868676</c:v>
                </c:pt>
                <c:pt idx="16">
                  <c:v>0.51613892500000003</c:v>
                </c:pt>
                <c:pt idx="17">
                  <c:v>0.54838403800000002</c:v>
                </c:pt>
                <c:pt idx="18">
                  <c:v>0.58064346200000005</c:v>
                </c:pt>
                <c:pt idx="19">
                  <c:v>0.61288746800000005</c:v>
                </c:pt>
                <c:pt idx="20">
                  <c:v>0.64515764099999995</c:v>
                </c:pt>
                <c:pt idx="21">
                  <c:v>0.67741757599999997</c:v>
                </c:pt>
                <c:pt idx="22">
                  <c:v>0.70965905500000004</c:v>
                </c:pt>
                <c:pt idx="23">
                  <c:v>0.74196869200000004</c:v>
                </c:pt>
                <c:pt idx="24">
                  <c:v>0.77417418699999996</c:v>
                </c:pt>
                <c:pt idx="25">
                  <c:v>0.80645060099999999</c:v>
                </c:pt>
                <c:pt idx="26">
                  <c:v>0.83868881200000001</c:v>
                </c:pt>
                <c:pt idx="27">
                  <c:v>0.87096699499999997</c:v>
                </c:pt>
                <c:pt idx="28">
                  <c:v>0.90320333799999997</c:v>
                </c:pt>
                <c:pt idx="29">
                  <c:v>0.93552925300000001</c:v>
                </c:pt>
                <c:pt idx="30">
                  <c:v>0.96771775100000001</c:v>
                </c:pt>
                <c:pt idx="31">
                  <c:v>1</c:v>
                </c:pt>
              </c:numCache>
            </c:numRef>
          </c:xVal>
          <c:yVal>
            <c:numRef>
              <c:f>'Supersonic Wedge'!$N$48:$N$79</c:f>
              <c:numCache>
                <c:formatCode>0.00E+00</c:formatCode>
                <c:ptCount val="32"/>
                <c:pt idx="0">
                  <c:v>-9.2012343799999993E-2</c:v>
                </c:pt>
                <c:pt idx="1">
                  <c:v>-0.21531428899999999</c:v>
                </c:pt>
                <c:pt idx="2">
                  <c:v>-0.36414266000000001</c:v>
                </c:pt>
                <c:pt idx="3">
                  <c:v>-0.526847234</c:v>
                </c:pt>
                <c:pt idx="4">
                  <c:v>-0.68655869300000005</c:v>
                </c:pt>
                <c:pt idx="5">
                  <c:v>-0.82177429700000004</c:v>
                </c:pt>
                <c:pt idx="6">
                  <c:v>-0.90551273899999996</c:v>
                </c:pt>
                <c:pt idx="7">
                  <c:v>-0.87710339000000004</c:v>
                </c:pt>
                <c:pt idx="8">
                  <c:v>-0.79968795000000004</c:v>
                </c:pt>
                <c:pt idx="9">
                  <c:v>-0.72858654499999997</c:v>
                </c:pt>
                <c:pt idx="10">
                  <c:v>-0.68186347199999997</c:v>
                </c:pt>
                <c:pt idx="11">
                  <c:v>-0.65874802700000001</c:v>
                </c:pt>
                <c:pt idx="12">
                  <c:v>-0.65154126000000001</c:v>
                </c:pt>
                <c:pt idx="13">
                  <c:v>-0.65205392399999995</c:v>
                </c:pt>
                <c:pt idx="14">
                  <c:v>-0.65448419400000002</c:v>
                </c:pt>
                <c:pt idx="15">
                  <c:v>-0.65615511900000001</c:v>
                </c:pt>
                <c:pt idx="16">
                  <c:v>-0.65673480399999995</c:v>
                </c:pt>
                <c:pt idx="17">
                  <c:v>-0.65681978299999999</c:v>
                </c:pt>
                <c:pt idx="18">
                  <c:v>-0.65696473</c:v>
                </c:pt>
                <c:pt idx="19">
                  <c:v>-0.65737111500000001</c:v>
                </c:pt>
                <c:pt idx="20">
                  <c:v>-0.65796761299999995</c:v>
                </c:pt>
                <c:pt idx="21">
                  <c:v>-0.65858918700000002</c:v>
                </c:pt>
                <c:pt idx="22">
                  <c:v>-0.65910456799999995</c:v>
                </c:pt>
                <c:pt idx="23">
                  <c:v>-0.65946097400000003</c:v>
                </c:pt>
                <c:pt idx="24">
                  <c:v>-0.65967178699999995</c:v>
                </c:pt>
                <c:pt idx="25">
                  <c:v>-0.65978351400000002</c:v>
                </c:pt>
                <c:pt idx="26">
                  <c:v>-0.65984671900000003</c:v>
                </c:pt>
                <c:pt idx="27">
                  <c:v>-0.65990000199999999</c:v>
                </c:pt>
                <c:pt idx="28">
                  <c:v>-0.65996573000000003</c:v>
                </c:pt>
                <c:pt idx="29">
                  <c:v>-0.66005239500000001</c:v>
                </c:pt>
                <c:pt idx="30">
                  <c:v>-0.67795947899999998</c:v>
                </c:pt>
                <c:pt idx="31">
                  <c:v>-0.67795947899999998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F-4901-9B97-3B443225191B}"/>
            </c:ext>
          </c:extLst>
        </c:ser>
        <c:ser>
          <c:idx val="1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Wedge'!$R$48:$R$79</c:f>
              <c:numCache>
                <c:formatCode>0.00E+00</c:formatCode>
                <c:ptCount val="32"/>
                <c:pt idx="0">
                  <c:v>0</c:v>
                </c:pt>
                <c:pt idx="1">
                  <c:v>3.2259024300000001E-2</c:v>
                </c:pt>
                <c:pt idx="2">
                  <c:v>6.4515695400000003E-2</c:v>
                </c:pt>
                <c:pt idx="3">
                  <c:v>9.6776118300000005E-2</c:v>
                </c:pt>
                <c:pt idx="4">
                  <c:v>0.12903400600000001</c:v>
                </c:pt>
                <c:pt idx="5">
                  <c:v>0.16129204999999999</c:v>
                </c:pt>
                <c:pt idx="6">
                  <c:v>0.193552004</c:v>
                </c:pt>
                <c:pt idx="7">
                  <c:v>0.225808965</c:v>
                </c:pt>
                <c:pt idx="8">
                  <c:v>0.258064917</c:v>
                </c:pt>
                <c:pt idx="9">
                  <c:v>0.29032812000000002</c:v>
                </c:pt>
                <c:pt idx="10">
                  <c:v>0.32259116399999999</c:v>
                </c:pt>
                <c:pt idx="11">
                  <c:v>0.35484063799999999</c:v>
                </c:pt>
                <c:pt idx="12">
                  <c:v>0.38709926300000003</c:v>
                </c:pt>
                <c:pt idx="13">
                  <c:v>0.41935222599999999</c:v>
                </c:pt>
                <c:pt idx="14">
                  <c:v>0.451615871</c:v>
                </c:pt>
                <c:pt idx="15">
                  <c:v>0.483868676</c:v>
                </c:pt>
                <c:pt idx="16">
                  <c:v>0.51613892500000003</c:v>
                </c:pt>
                <c:pt idx="17">
                  <c:v>0.54838403800000002</c:v>
                </c:pt>
                <c:pt idx="18">
                  <c:v>0.58064346200000005</c:v>
                </c:pt>
                <c:pt idx="19">
                  <c:v>0.61288746800000005</c:v>
                </c:pt>
                <c:pt idx="20">
                  <c:v>0.64515764099999995</c:v>
                </c:pt>
                <c:pt idx="21">
                  <c:v>0.67741757599999997</c:v>
                </c:pt>
                <c:pt idx="22">
                  <c:v>0.70965905500000004</c:v>
                </c:pt>
                <c:pt idx="23">
                  <c:v>0.74196869200000004</c:v>
                </c:pt>
                <c:pt idx="24">
                  <c:v>0.77417418699999996</c:v>
                </c:pt>
                <c:pt idx="25">
                  <c:v>0.80645060099999999</c:v>
                </c:pt>
                <c:pt idx="26">
                  <c:v>0.83868881200000001</c:v>
                </c:pt>
                <c:pt idx="27">
                  <c:v>0.87096699499999997</c:v>
                </c:pt>
                <c:pt idx="28">
                  <c:v>0.90320333799999997</c:v>
                </c:pt>
                <c:pt idx="29">
                  <c:v>0.93552925300000001</c:v>
                </c:pt>
                <c:pt idx="30">
                  <c:v>0.96771775100000001</c:v>
                </c:pt>
                <c:pt idx="31">
                  <c:v>1</c:v>
                </c:pt>
              </c:numCache>
            </c:numRef>
          </c:xVal>
          <c:yVal>
            <c:numRef>
              <c:f>'Supersonic Wedge'!$S$48:$S$79</c:f>
              <c:numCache>
                <c:formatCode>0.00E+00</c:formatCode>
                <c:ptCount val="32"/>
                <c:pt idx="0">
                  <c:v>-9.1904898600000007E-2</c:v>
                </c:pt>
                <c:pt idx="1">
                  <c:v>-0.208979944</c:v>
                </c:pt>
                <c:pt idx="2">
                  <c:v>-0.33493927600000001</c:v>
                </c:pt>
                <c:pt idx="3">
                  <c:v>-0.449096783</c:v>
                </c:pt>
                <c:pt idx="4">
                  <c:v>-0.53802750300000002</c:v>
                </c:pt>
                <c:pt idx="5">
                  <c:v>-0.59924944599999996</c:v>
                </c:pt>
                <c:pt idx="6">
                  <c:v>-0.63581687200000003</c:v>
                </c:pt>
                <c:pt idx="7">
                  <c:v>-0.65376699900000002</c:v>
                </c:pt>
                <c:pt idx="8">
                  <c:v>-0.66103086600000005</c:v>
                </c:pt>
                <c:pt idx="9">
                  <c:v>-0.66324881499999999</c:v>
                </c:pt>
                <c:pt idx="10">
                  <c:v>-0.66368833699999996</c:v>
                </c:pt>
                <c:pt idx="11">
                  <c:v>-0.66355021000000003</c:v>
                </c:pt>
                <c:pt idx="12">
                  <c:v>-0.663420699</c:v>
                </c:pt>
                <c:pt idx="13">
                  <c:v>-0.66349698400000001</c:v>
                </c:pt>
                <c:pt idx="14">
                  <c:v>-0.66376763100000002</c:v>
                </c:pt>
                <c:pt idx="15">
                  <c:v>-0.66419988200000002</c:v>
                </c:pt>
                <c:pt idx="16">
                  <c:v>-0.66473405900000004</c:v>
                </c:pt>
                <c:pt idx="17">
                  <c:v>-0.66532314699999995</c:v>
                </c:pt>
                <c:pt idx="18">
                  <c:v>-0.665929047</c:v>
                </c:pt>
                <c:pt idx="19">
                  <c:v>-0.66652560100000002</c:v>
                </c:pt>
                <c:pt idx="20">
                  <c:v>-0.66709537100000005</c:v>
                </c:pt>
                <c:pt idx="21">
                  <c:v>-0.66762749300000002</c:v>
                </c:pt>
                <c:pt idx="22">
                  <c:v>-0.66811580999999998</c:v>
                </c:pt>
                <c:pt idx="23">
                  <c:v>-0.66855762600000002</c:v>
                </c:pt>
                <c:pt idx="24">
                  <c:v>-0.668953095</c:v>
                </c:pt>
                <c:pt idx="25">
                  <c:v>-0.66930482499999999</c:v>
                </c:pt>
                <c:pt idx="26">
                  <c:v>-0.66961727699999996</c:v>
                </c:pt>
                <c:pt idx="27">
                  <c:v>-0.66989590099999996</c:v>
                </c:pt>
                <c:pt idx="28">
                  <c:v>-0.67014614800000005</c:v>
                </c:pt>
                <c:pt idx="29">
                  <c:v>-0.670372564</c:v>
                </c:pt>
                <c:pt idx="30">
                  <c:v>-0.68853593300000004</c:v>
                </c:pt>
                <c:pt idx="31">
                  <c:v>-0.68853593300000004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F-4901-9B97-3B443225191B}"/>
            </c:ext>
          </c:extLst>
        </c:ser>
        <c:ser>
          <c:idx val="2"/>
          <c:order val="2"/>
          <c:tx>
            <c:v>Modified Newtonian Theory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'Supersonic Wedge'!$G$48:$G$68</c:f>
              <c:numCache>
                <c:formatCode>0.00E+00</c:formatCode>
                <c:ptCount val="21"/>
                <c:pt idx="0">
                  <c:v>0</c:v>
                </c:pt>
                <c:pt idx="1">
                  <c:v>4.9999733900000003E-2</c:v>
                </c:pt>
                <c:pt idx="2">
                  <c:v>9.9998980200000004E-2</c:v>
                </c:pt>
                <c:pt idx="3">
                  <c:v>0.149999891</c:v>
                </c:pt>
                <c:pt idx="4">
                  <c:v>0.19999971599999999</c:v>
                </c:pt>
                <c:pt idx="5">
                  <c:v>0.24999981800000001</c:v>
                </c:pt>
                <c:pt idx="6">
                  <c:v>0.30000020300000002</c:v>
                </c:pt>
                <c:pt idx="7">
                  <c:v>0.349997901</c:v>
                </c:pt>
                <c:pt idx="8">
                  <c:v>0.40000013499999998</c:v>
                </c:pt>
                <c:pt idx="9">
                  <c:v>0.44999986800000003</c:v>
                </c:pt>
                <c:pt idx="10">
                  <c:v>0.49999878399999997</c:v>
                </c:pt>
                <c:pt idx="11">
                  <c:v>0.55000070400000001</c:v>
                </c:pt>
                <c:pt idx="12">
                  <c:v>0.59999660399999999</c:v>
                </c:pt>
                <c:pt idx="13">
                  <c:v>0.65000172700000003</c:v>
                </c:pt>
                <c:pt idx="14">
                  <c:v>0.70000064900000003</c:v>
                </c:pt>
                <c:pt idx="15">
                  <c:v>0.74999718500000001</c:v>
                </c:pt>
                <c:pt idx="16">
                  <c:v>0.80000190599999998</c:v>
                </c:pt>
                <c:pt idx="17">
                  <c:v>0.84999802300000005</c:v>
                </c:pt>
                <c:pt idx="18">
                  <c:v>0.89999669500000001</c:v>
                </c:pt>
                <c:pt idx="19">
                  <c:v>0.94999397600000002</c:v>
                </c:pt>
                <c:pt idx="20">
                  <c:v>1</c:v>
                </c:pt>
              </c:numCache>
            </c:numRef>
          </c:xVal>
          <c:yVal>
            <c:numRef>
              <c:f>'Supersonic Wedge'!$I$48:$I$68</c:f>
              <c:numCache>
                <c:formatCode>General</c:formatCode>
                <c:ptCount val="21"/>
                <c:pt idx="0">
                  <c:v>-0.74071428571428566</c:v>
                </c:pt>
                <c:pt idx="1">
                  <c:v>-0.74071428571428566</c:v>
                </c:pt>
                <c:pt idx="2">
                  <c:v>-0.74071428571428566</c:v>
                </c:pt>
                <c:pt idx="3">
                  <c:v>-0.74071428571428566</c:v>
                </c:pt>
                <c:pt idx="4">
                  <c:v>-0.74071428571428566</c:v>
                </c:pt>
                <c:pt idx="5">
                  <c:v>-0.74071428571428566</c:v>
                </c:pt>
                <c:pt idx="6">
                  <c:v>-0.74071428571428566</c:v>
                </c:pt>
                <c:pt idx="7">
                  <c:v>-0.74071428571428566</c:v>
                </c:pt>
                <c:pt idx="8">
                  <c:v>-0.74071428571428566</c:v>
                </c:pt>
                <c:pt idx="9">
                  <c:v>-0.74071428571428566</c:v>
                </c:pt>
                <c:pt idx="10">
                  <c:v>-0.74071428571428566</c:v>
                </c:pt>
                <c:pt idx="11">
                  <c:v>-0.74071428571428566</c:v>
                </c:pt>
                <c:pt idx="12">
                  <c:v>-0.74071428571428566</c:v>
                </c:pt>
                <c:pt idx="13">
                  <c:v>-0.74071428571428566</c:v>
                </c:pt>
                <c:pt idx="14">
                  <c:v>-0.74071428571428566</c:v>
                </c:pt>
                <c:pt idx="15">
                  <c:v>-0.74071428571428566</c:v>
                </c:pt>
                <c:pt idx="16">
                  <c:v>-0.74071428571428566</c:v>
                </c:pt>
                <c:pt idx="17">
                  <c:v>-0.74071428571428566</c:v>
                </c:pt>
                <c:pt idx="18">
                  <c:v>-0.74071428571428566</c:v>
                </c:pt>
                <c:pt idx="19">
                  <c:v>-0.74071428571428566</c:v>
                </c:pt>
                <c:pt idx="20">
                  <c:v>-0.74071428571428566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3F-4901-9B97-3B443225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7160"/>
        <c:axId val="448158800"/>
      </c:scatterChart>
      <c:valAx>
        <c:axId val="448157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8800"/>
        <c:crosses val="autoZero"/>
        <c:crossBetween val="midCat"/>
      </c:valAx>
      <c:valAx>
        <c:axId val="448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-C</a:t>
                </a:r>
                <a:r>
                  <a:rPr lang="en-US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202820801245998"/>
          <c:y val="0.13930498687664042"/>
          <c:w val="0.42951025352600158"/>
          <c:h val="0.23476325459317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Thermally Perfect Gas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Capsule!$C$8:$C$38</c:f>
              <c:numCache>
                <c:formatCode>General</c:formatCode>
                <c:ptCount val="3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</c:numCache>
            </c:numRef>
          </c:xVal>
          <c:yVal>
            <c:numRef>
              <c:f>Capsule!$E$8:$E$38</c:f>
              <c:numCache>
                <c:formatCode>General</c:formatCode>
                <c:ptCount val="31"/>
                <c:pt idx="0">
                  <c:v>528</c:v>
                </c:pt>
                <c:pt idx="1">
                  <c:v>1219</c:v>
                </c:pt>
                <c:pt idx="2">
                  <c:v>2140</c:v>
                </c:pt>
                <c:pt idx="4" formatCode="0">
                  <c:v>2740</c:v>
                </c:pt>
                <c:pt idx="6" formatCode="0">
                  <c:v>3156</c:v>
                </c:pt>
                <c:pt idx="8">
                  <c:v>4157</c:v>
                </c:pt>
                <c:pt idx="10" formatCode="0">
                  <c:v>4980</c:v>
                </c:pt>
                <c:pt idx="12">
                  <c:v>5430</c:v>
                </c:pt>
                <c:pt idx="14">
                  <c:v>5873</c:v>
                </c:pt>
                <c:pt idx="16">
                  <c:v>6214</c:v>
                </c:pt>
                <c:pt idx="18">
                  <c:v>6622</c:v>
                </c:pt>
                <c:pt idx="20">
                  <c:v>7156</c:v>
                </c:pt>
                <c:pt idx="22">
                  <c:v>8479</c:v>
                </c:pt>
                <c:pt idx="23">
                  <c:v>12756</c:v>
                </c:pt>
                <c:pt idx="24">
                  <c:v>17634</c:v>
                </c:pt>
                <c:pt idx="25">
                  <c:v>22827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2F-44AA-8C98-45B1D04EF335}"/>
            </c:ext>
          </c:extLst>
        </c:ser>
        <c:ser>
          <c:idx val="1"/>
          <c:order val="1"/>
          <c:tx>
            <c:v>Dissociation Modeling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Capsule!$C$7:$C$37</c:f>
              <c:numCache>
                <c:formatCode>General</c:formatCode>
                <c:ptCount val="31"/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</c:numCache>
            </c:numRef>
          </c:xVal>
          <c:yVal>
            <c:numRef>
              <c:f>Capsule!$D$7:$D$37</c:f>
              <c:numCache>
                <c:formatCode>General</c:formatCode>
                <c:ptCount val="31"/>
                <c:pt idx="1">
                  <c:v>534</c:v>
                </c:pt>
                <c:pt idx="2">
                  <c:v>1101</c:v>
                </c:pt>
                <c:pt idx="3">
                  <c:v>2105</c:v>
                </c:pt>
                <c:pt idx="5">
                  <c:v>3423</c:v>
                </c:pt>
                <c:pt idx="7">
                  <c:v>4945</c:v>
                </c:pt>
                <c:pt idx="9">
                  <c:v>7003</c:v>
                </c:pt>
                <c:pt idx="11">
                  <c:v>9431</c:v>
                </c:pt>
                <c:pt idx="13">
                  <c:v>12236</c:v>
                </c:pt>
                <c:pt idx="15">
                  <c:v>15418</c:v>
                </c:pt>
                <c:pt idx="17">
                  <c:v>19213</c:v>
                </c:pt>
                <c:pt idx="19">
                  <c:v>22869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2F-44AA-8C98-45B1D04EF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239151"/>
        <c:axId val="461823231"/>
      </c:scatterChart>
      <c:scatterChart>
        <c:scatterStyle val="lineMarker"/>
        <c:varyColors val="0"/>
        <c:ser>
          <c:idx val="2"/>
          <c:order val="2"/>
          <c:tx>
            <c:v>Oxygen</c:v>
          </c:tx>
          <c:spPr>
            <a:ln w="22225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Capsule!$C$8:$C$36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</c:numCache>
            </c:numRef>
          </c:xVal>
          <c:yVal>
            <c:numRef>
              <c:f>Capsule!$G$8:$G$36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7.1439999999999994E-5</c:v>
                </c:pt>
                <c:pt idx="2" formatCode="General">
                  <c:v>4.5089999999999998E-2</c:v>
                </c:pt>
                <c:pt idx="3" formatCode="General">
                  <c:v>0.16980000000000001</c:v>
                </c:pt>
                <c:pt idx="4" formatCode="0.00000">
                  <c:v>0.3926</c:v>
                </c:pt>
                <c:pt idx="5" formatCode="General">
                  <c:v>0.61819999999999997</c:v>
                </c:pt>
                <c:pt idx="6" formatCode="0.00000">
                  <c:v>0.96</c:v>
                </c:pt>
                <c:pt idx="7" formatCode="General">
                  <c:v>0.99609999999999999</c:v>
                </c:pt>
                <c:pt idx="8" formatCode="General">
                  <c:v>0.996</c:v>
                </c:pt>
                <c:pt idx="9" formatCode="General">
                  <c:v>0.99980000000000002</c:v>
                </c:pt>
                <c:pt idx="10" formatCode="0">
                  <c:v>1</c:v>
                </c:pt>
                <c:pt idx="11" formatCode="General">
                  <c:v>1</c:v>
                </c:pt>
                <c:pt idx="12" formatCode="0">
                  <c:v>1</c:v>
                </c:pt>
                <c:pt idx="13" formatCode="General">
                  <c:v>1</c:v>
                </c:pt>
                <c:pt idx="14" formatCode="0">
                  <c:v>1</c:v>
                </c:pt>
                <c:pt idx="15" formatCode="0">
                  <c:v>1</c:v>
                </c:pt>
                <c:pt idx="16" formatCode="0">
                  <c:v>1</c:v>
                </c:pt>
                <c:pt idx="17" formatCode="0">
                  <c:v>1</c:v>
                </c:pt>
                <c:pt idx="18" formatCode="0">
                  <c:v>1</c:v>
                </c:pt>
                <c:pt idx="19" formatCode="0">
                  <c:v>1</c:v>
                </c:pt>
                <c:pt idx="20" formatCode="0">
                  <c:v>1</c:v>
                </c:pt>
                <c:pt idx="21" formatCode="0">
                  <c:v>1</c:v>
                </c:pt>
                <c:pt idx="22" formatCode="0">
                  <c:v>1</c:v>
                </c:pt>
                <c:pt idx="23" formatCode="0">
                  <c:v>1</c:v>
                </c:pt>
                <c:pt idx="24" formatCode="0">
                  <c:v>1</c:v>
                </c:pt>
                <c:pt idx="25" formatCode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1-4612-B190-17269397B2C0}"/>
            </c:ext>
          </c:extLst>
        </c:ser>
        <c:ser>
          <c:idx val="3"/>
          <c:order val="3"/>
          <c:tx>
            <c:v>Nitrogen</c:v>
          </c:tx>
          <c:spPr>
            <a:ln w="2540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Capsule!$C$8:$C$35</c:f>
              <c:numCache>
                <c:formatCode>General</c:formatCode>
                <c:ptCount val="2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</c:numCache>
            </c:numRef>
          </c:xVal>
          <c:yVal>
            <c:numRef>
              <c:f>Capsule!$H$8:$H$35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 formatCode="0.00E+00">
                  <c:v>4.6999999999999997E-8</c:v>
                </c:pt>
                <c:pt idx="3" formatCode="0.00E+00">
                  <c:v>1.012E-6</c:v>
                </c:pt>
                <c:pt idx="4" formatCode="0.00000">
                  <c:v>6.8220000000000001E-6</c:v>
                </c:pt>
                <c:pt idx="5" formatCode="0.00E+00">
                  <c:v>2.741E-5</c:v>
                </c:pt>
                <c:pt idx="6" formatCode="0.00000">
                  <c:v>2.3599999999999999E-4</c:v>
                </c:pt>
                <c:pt idx="7">
                  <c:v>2.4350000000000001E-3</c:v>
                </c:pt>
                <c:pt idx="8">
                  <c:v>2.213E-2</c:v>
                </c:pt>
                <c:pt idx="9">
                  <c:v>4.1799999999999997E-2</c:v>
                </c:pt>
                <c:pt idx="10" formatCode="0.00000">
                  <c:v>7.9100000000000004E-2</c:v>
                </c:pt>
                <c:pt idx="11" formatCode="0.00000">
                  <c:v>0.1227</c:v>
                </c:pt>
                <c:pt idx="12" formatCode="0.00000">
                  <c:v>0.19339999999999999</c:v>
                </c:pt>
                <c:pt idx="13" formatCode="0.00000">
                  <c:v>0.28349999999999997</c:v>
                </c:pt>
                <c:pt idx="14" formatCode="0.00000">
                  <c:v>0.39029999999999998</c:v>
                </c:pt>
                <c:pt idx="15" formatCode="0.00000">
                  <c:v>0.502</c:v>
                </c:pt>
                <c:pt idx="16" formatCode="0.00000">
                  <c:v>0.61319999999999997</c:v>
                </c:pt>
                <c:pt idx="17" formatCode="0.00000">
                  <c:v>0.72040000000000004</c:v>
                </c:pt>
                <c:pt idx="18" formatCode="0.00000">
                  <c:v>0.81020000000000003</c:v>
                </c:pt>
                <c:pt idx="19" formatCode="0.00000">
                  <c:v>0.879</c:v>
                </c:pt>
                <c:pt idx="20" formatCode="0.00000">
                  <c:v>0.92769999999999997</c:v>
                </c:pt>
                <c:pt idx="21" formatCode="0.00000">
                  <c:v>0.97</c:v>
                </c:pt>
                <c:pt idx="22" formatCode="0.00000">
                  <c:v>0.998</c:v>
                </c:pt>
                <c:pt idx="23" formatCode="0.00000">
                  <c:v>1</c:v>
                </c:pt>
                <c:pt idx="24" formatCode="0.00000">
                  <c:v>1</c:v>
                </c:pt>
                <c:pt idx="25" formatCode="0.000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01-4612-B190-17269397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384624"/>
        <c:axId val="791385456"/>
      </c:scatterChart>
      <c:valAx>
        <c:axId val="682239151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-25000">
                    <a:latin typeface="Calibri" panose="020F0502020204030204" pitchFamily="34" charset="0"/>
                    <a:cs typeface="Calibri" panose="020F0502020204030204" pitchFamily="34" charset="0"/>
                  </a:rPr>
                  <a:t>∞</a:t>
                </a:r>
                <a:endParaRPr lang="en-US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23231"/>
        <c:crosses val="autoZero"/>
        <c:crossBetween val="midCat"/>
      </c:valAx>
      <c:valAx>
        <c:axId val="461823231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-25000"/>
                  <a:t>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39151"/>
        <c:crosses val="autoZero"/>
        <c:crossBetween val="midCat"/>
      </c:valAx>
      <c:valAx>
        <c:axId val="79138545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Molar Dissociation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84624"/>
        <c:crosses val="max"/>
        <c:crossBetween val="midCat"/>
        <c:majorUnit val="0.2"/>
      </c:valAx>
      <c:valAx>
        <c:axId val="79138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38545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837939319407202"/>
          <c:y val="2.8046734885671387E-2"/>
          <c:w val="0.23837757129599577"/>
          <c:h val="0.187272774925958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Resolution'!$L$6:$L$171</c:f>
              <c:numCache>
                <c:formatCode>0.00E+00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6.1352714700000002E-3</c:v>
                </c:pt>
                <c:pt idx="3">
                  <c:v>1.2270546199999999E-2</c:v>
                </c:pt>
                <c:pt idx="4">
                  <c:v>1.8405829299999999E-2</c:v>
                </c:pt>
                <c:pt idx="5">
                  <c:v>2.4541084500000001E-2</c:v>
                </c:pt>
                <c:pt idx="6">
                  <c:v>3.0676373999999999E-2</c:v>
                </c:pt>
                <c:pt idx="7">
                  <c:v>3.6811627700000002E-2</c:v>
                </c:pt>
                <c:pt idx="8">
                  <c:v>4.2946920600000001E-2</c:v>
                </c:pt>
                <c:pt idx="9">
                  <c:v>4.9082208000000002E-2</c:v>
                </c:pt>
                <c:pt idx="10">
                  <c:v>5.5217464199999997E-2</c:v>
                </c:pt>
                <c:pt idx="11">
                  <c:v>6.1352691000000001E-2</c:v>
                </c:pt>
                <c:pt idx="12">
                  <c:v>6.7487923500000005E-2</c:v>
                </c:pt>
                <c:pt idx="13">
                  <c:v>7.3623264600000002E-2</c:v>
                </c:pt>
                <c:pt idx="14">
                  <c:v>7.9758607400000001E-2</c:v>
                </c:pt>
                <c:pt idx="15">
                  <c:v>8.5893835599999996E-2</c:v>
                </c:pt>
                <c:pt idx="16">
                  <c:v>9.2029079099999994E-2</c:v>
                </c:pt>
                <c:pt idx="17">
                  <c:v>9.8164555200000003E-2</c:v>
                </c:pt>
                <c:pt idx="18">
                  <c:v>0.104299638</c:v>
                </c:pt>
                <c:pt idx="19">
                  <c:v>0.110434902</c:v>
                </c:pt>
                <c:pt idx="20">
                  <c:v>0.116569955</c:v>
                </c:pt>
                <c:pt idx="21">
                  <c:v>0.12270581999999999</c:v>
                </c:pt>
                <c:pt idx="22">
                  <c:v>0.128840911</c:v>
                </c:pt>
                <c:pt idx="23">
                  <c:v>0.13497619999999999</c:v>
                </c:pt>
                <c:pt idx="24">
                  <c:v>0.14111190100000001</c:v>
                </c:pt>
                <c:pt idx="25">
                  <c:v>0.147246232</c:v>
                </c:pt>
                <c:pt idx="26">
                  <c:v>0.153382342</c:v>
                </c:pt>
                <c:pt idx="27">
                  <c:v>0.15951822600000001</c:v>
                </c:pt>
                <c:pt idx="28">
                  <c:v>0.16565137699999999</c:v>
                </c:pt>
                <c:pt idx="29">
                  <c:v>0.17178890599999999</c:v>
                </c:pt>
                <c:pt idx="30">
                  <c:v>0.177922579</c:v>
                </c:pt>
                <c:pt idx="31">
                  <c:v>0.18405827299999999</c:v>
                </c:pt>
                <c:pt idx="32">
                  <c:v>0.190193109</c:v>
                </c:pt>
                <c:pt idx="33">
                  <c:v>0.196328486</c:v>
                </c:pt>
                <c:pt idx="34">
                  <c:v>0.20246243999999999</c:v>
                </c:pt>
                <c:pt idx="35">
                  <c:v>0.20860118499999999</c:v>
                </c:pt>
                <c:pt idx="36">
                  <c:v>0.21473569200000001</c:v>
                </c:pt>
                <c:pt idx="37">
                  <c:v>0.22086839699999999</c:v>
                </c:pt>
                <c:pt idx="38">
                  <c:v>0.22700635299999999</c:v>
                </c:pt>
                <c:pt idx="39">
                  <c:v>0.233139766</c:v>
                </c:pt>
                <c:pt idx="40">
                  <c:v>0.239277778</c:v>
                </c:pt>
                <c:pt idx="41">
                  <c:v>0.245411291</c:v>
                </c:pt>
                <c:pt idx="42">
                  <c:v>0.25154688600000003</c:v>
                </c:pt>
                <c:pt idx="43">
                  <c:v>0.25767773399999999</c:v>
                </c:pt>
                <c:pt idx="44">
                  <c:v>0.26381868600000002</c:v>
                </c:pt>
                <c:pt idx="45">
                  <c:v>0.26995174199999999</c:v>
                </c:pt>
                <c:pt idx="46">
                  <c:v>0.27608756000000001</c:v>
                </c:pt>
                <c:pt idx="47">
                  <c:v>0.28222046699999997</c:v>
                </c:pt>
                <c:pt idx="48">
                  <c:v>0.28835990099999997</c:v>
                </c:pt>
                <c:pt idx="49">
                  <c:v>0.294492225</c:v>
                </c:pt>
                <c:pt idx="50">
                  <c:v>0.30063182900000002</c:v>
                </c:pt>
                <c:pt idx="51">
                  <c:v>0.30675704599999998</c:v>
                </c:pt>
                <c:pt idx="52">
                  <c:v>0.312903765</c:v>
                </c:pt>
                <c:pt idx="53">
                  <c:v>0.31904405200000002</c:v>
                </c:pt>
                <c:pt idx="54">
                  <c:v>0.325160956</c:v>
                </c:pt>
                <c:pt idx="55">
                  <c:v>0.33131586099999999</c:v>
                </c:pt>
                <c:pt idx="56">
                  <c:v>0.33744122300000001</c:v>
                </c:pt>
                <c:pt idx="57">
                  <c:v>0.34357226699999999</c:v>
                </c:pt>
                <c:pt idx="58">
                  <c:v>0.34971413899999998</c:v>
                </c:pt>
                <c:pt idx="59">
                  <c:v>0.35584458800000002</c:v>
                </c:pt>
                <c:pt idx="60">
                  <c:v>0.36196792</c:v>
                </c:pt>
                <c:pt idx="61">
                  <c:v>0.36812602100000003</c:v>
                </c:pt>
                <c:pt idx="62">
                  <c:v>0.37424930000000001</c:v>
                </c:pt>
                <c:pt idx="63">
                  <c:v>0.38038953599999997</c:v>
                </c:pt>
                <c:pt idx="64">
                  <c:v>0.3865131</c:v>
                </c:pt>
                <c:pt idx="65">
                  <c:v>0.39266221800000001</c:v>
                </c:pt>
                <c:pt idx="66">
                  <c:v>0.39879379300000001</c:v>
                </c:pt>
                <c:pt idx="67">
                  <c:v>0.404924648</c:v>
                </c:pt>
                <c:pt idx="68">
                  <c:v>0.41106717500000001</c:v>
                </c:pt>
                <c:pt idx="69">
                  <c:v>0.41717759999999998</c:v>
                </c:pt>
                <c:pt idx="70">
                  <c:v>0.42333978900000002</c:v>
                </c:pt>
                <c:pt idx="71">
                  <c:v>0.42947013899999997</c:v>
                </c:pt>
                <c:pt idx="72">
                  <c:v>0.43557916499999999</c:v>
                </c:pt>
                <c:pt idx="73">
                  <c:v>0.44175526599999998</c:v>
                </c:pt>
                <c:pt idx="74">
                  <c:v>0.4478859</c:v>
                </c:pt>
                <c:pt idx="75">
                  <c:v>0.45399297799999999</c:v>
                </c:pt>
                <c:pt idx="76">
                  <c:v>0.460147853</c:v>
                </c:pt>
                <c:pt idx="77">
                  <c:v>0.46630191399999998</c:v>
                </c:pt>
                <c:pt idx="78">
                  <c:v>0.47240756</c:v>
                </c:pt>
                <c:pt idx="79">
                  <c:v>0.47856447099999999</c:v>
                </c:pt>
                <c:pt idx="80">
                  <c:v>0.48469369200000001</c:v>
                </c:pt>
                <c:pt idx="81">
                  <c:v>0.49082379799999998</c:v>
                </c:pt>
                <c:pt idx="82">
                  <c:v>0.49695373700000001</c:v>
                </c:pt>
                <c:pt idx="83">
                  <c:v>0.50308321099999997</c:v>
                </c:pt>
                <c:pt idx="84">
                  <c:v>0.50921419700000004</c:v>
                </c:pt>
                <c:pt idx="85">
                  <c:v>0.51537076500000001</c:v>
                </c:pt>
                <c:pt idx="86">
                  <c:v>0.52152942999999996</c:v>
                </c:pt>
                <c:pt idx="87">
                  <c:v>0.52760223500000003</c:v>
                </c:pt>
                <c:pt idx="88">
                  <c:v>0.53378896799999997</c:v>
                </c:pt>
                <c:pt idx="89">
                  <c:v>0.53991873800000001</c:v>
                </c:pt>
                <c:pt idx="90">
                  <c:v>0.54601745099999999</c:v>
                </c:pt>
                <c:pt idx="91">
                  <c:v>0.55217838699999999</c:v>
                </c:pt>
                <c:pt idx="92">
                  <c:v>0.55830642699999999</c:v>
                </c:pt>
                <c:pt idx="93">
                  <c:v>0.56443448900000004</c:v>
                </c:pt>
                <c:pt idx="94">
                  <c:v>0.57059695099999996</c:v>
                </c:pt>
                <c:pt idx="95">
                  <c:v>0.576692392</c:v>
                </c:pt>
                <c:pt idx="96">
                  <c:v>0.58285352199999996</c:v>
                </c:pt>
                <c:pt idx="97">
                  <c:v>0.58902072299999997</c:v>
                </c:pt>
                <c:pt idx="98">
                  <c:v>0.59511014200000001</c:v>
                </c:pt>
                <c:pt idx="99">
                  <c:v>0.601239521</c:v>
                </c:pt>
                <c:pt idx="100">
                  <c:v>0.60732953999999995</c:v>
                </c:pt>
                <c:pt idx="101">
                  <c:v>0.61353161300000003</c:v>
                </c:pt>
                <c:pt idx="102">
                  <c:v>0.61965978700000002</c:v>
                </c:pt>
                <c:pt idx="103">
                  <c:v>0.62570653099999995</c:v>
                </c:pt>
                <c:pt idx="104">
                  <c:v>0.63207396199999999</c:v>
                </c:pt>
                <c:pt idx="105">
                  <c:v>0.63795960699999998</c:v>
                </c:pt>
                <c:pt idx="106">
                  <c:v>0.64424985400000001</c:v>
                </c:pt>
                <c:pt idx="107">
                  <c:v>0.65037852699999998</c:v>
                </c:pt>
                <c:pt idx="108">
                  <c:v>0.65642073700000003</c:v>
                </c:pt>
                <c:pt idx="109">
                  <c:v>0.66263163899999999</c:v>
                </c:pt>
                <c:pt idx="110">
                  <c:v>0.66884728800000004</c:v>
                </c:pt>
                <c:pt idx="111">
                  <c:v>0.67470674600000002</c:v>
                </c:pt>
                <c:pt idx="112">
                  <c:v>0.68110371000000003</c:v>
                </c:pt>
                <c:pt idx="113">
                  <c:v>0.68722981299999997</c:v>
                </c:pt>
                <c:pt idx="114">
                  <c:v>0.69326474000000005</c:v>
                </c:pt>
                <c:pt idx="115">
                  <c:v>0.69938767899999998</c:v>
                </c:pt>
                <c:pt idx="116">
                  <c:v>0.70551301600000005</c:v>
                </c:pt>
                <c:pt idx="117">
                  <c:v>0.71174039499999997</c:v>
                </c:pt>
                <c:pt idx="118">
                  <c:v>0.71786413100000002</c:v>
                </c:pt>
                <c:pt idx="119">
                  <c:v>0.72409182500000002</c:v>
                </c:pt>
                <c:pt idx="120">
                  <c:v>0.72990369200000005</c:v>
                </c:pt>
                <c:pt idx="121">
                  <c:v>0.73623848400000003</c:v>
                </c:pt>
                <c:pt idx="122">
                  <c:v>0.74236375600000004</c:v>
                </c:pt>
                <c:pt idx="123">
                  <c:v>0.74848807399999995</c:v>
                </c:pt>
                <c:pt idx="124">
                  <c:v>0.75472760900000002</c:v>
                </c:pt>
                <c:pt idx="125">
                  <c:v>0.76073501700000001</c:v>
                </c:pt>
                <c:pt idx="126">
                  <c:v>0.76685958200000004</c:v>
                </c:pt>
                <c:pt idx="127">
                  <c:v>0.773100185</c:v>
                </c:pt>
                <c:pt idx="128">
                  <c:v>0.77922659400000005</c:v>
                </c:pt>
                <c:pt idx="129">
                  <c:v>0.785348194</c:v>
                </c:pt>
                <c:pt idx="130">
                  <c:v>0.79146978700000004</c:v>
                </c:pt>
                <c:pt idx="131">
                  <c:v>0.79759581099999999</c:v>
                </c:pt>
                <c:pt idx="132">
                  <c:v>0.80384452200000001</c:v>
                </c:pt>
                <c:pt idx="133">
                  <c:v>0.809840526</c:v>
                </c:pt>
                <c:pt idx="134">
                  <c:v>0.81609411899999995</c:v>
                </c:pt>
                <c:pt idx="135">
                  <c:v>0.82208248299999997</c:v>
                </c:pt>
                <c:pt idx="136">
                  <c:v>0.82806398000000003</c:v>
                </c:pt>
                <c:pt idx="137">
                  <c:v>0.83460308999999999</c:v>
                </c:pt>
                <c:pt idx="138">
                  <c:v>0.84059242899999997</c:v>
                </c:pt>
                <c:pt idx="139">
                  <c:v>0.84656085299999995</c:v>
                </c:pt>
                <c:pt idx="140">
                  <c:v>0.85252937600000001</c:v>
                </c:pt>
                <c:pt idx="141">
                  <c:v>0.85925381300000003</c:v>
                </c:pt>
                <c:pt idx="142">
                  <c:v>0.86506984600000003</c:v>
                </c:pt>
                <c:pt idx="143">
                  <c:v>0.87150554800000002</c:v>
                </c:pt>
                <c:pt idx="144">
                  <c:v>0.87698770500000001</c:v>
                </c:pt>
                <c:pt idx="145">
                  <c:v>0.88375417000000001</c:v>
                </c:pt>
                <c:pt idx="146">
                  <c:v>0.88954397799999996</c:v>
                </c:pt>
                <c:pt idx="147">
                  <c:v>0.89599945999999997</c:v>
                </c:pt>
                <c:pt idx="148">
                  <c:v>0.90212639800000005</c:v>
                </c:pt>
                <c:pt idx="149">
                  <c:v>0.90789478300000004</c:v>
                </c:pt>
                <c:pt idx="150">
                  <c:v>0.91400804300000005</c:v>
                </c:pt>
                <c:pt idx="151">
                  <c:v>0.92048766199999998</c:v>
                </c:pt>
                <c:pt idx="152">
                  <c:v>0.92661175500000004</c:v>
                </c:pt>
                <c:pt idx="153">
                  <c:v>0.93272873300000003</c:v>
                </c:pt>
                <c:pt idx="154">
                  <c:v>0.93885172900000002</c:v>
                </c:pt>
                <c:pt idx="155">
                  <c:v>0.94496818900000001</c:v>
                </c:pt>
                <c:pt idx="156">
                  <c:v>0.95068609699999995</c:v>
                </c:pt>
                <c:pt idx="157">
                  <c:v>0.95720004599999997</c:v>
                </c:pt>
                <c:pt idx="158">
                  <c:v>0.96332224</c:v>
                </c:pt>
                <c:pt idx="159">
                  <c:v>0.96943406300000001</c:v>
                </c:pt>
                <c:pt idx="160">
                  <c:v>0.97555135500000001</c:v>
                </c:pt>
                <c:pt idx="161">
                  <c:v>0.98166315900000001</c:v>
                </c:pt>
                <c:pt idx="162">
                  <c:v>0.98732761400000002</c:v>
                </c:pt>
                <c:pt idx="163">
                  <c:v>0.99388701800000001</c:v>
                </c:pt>
                <c:pt idx="164">
                  <c:v>1</c:v>
                </c:pt>
                <c:pt idx="165">
                  <c:v>1</c:v>
                </c:pt>
              </c:numCache>
            </c:numRef>
          </c:xVal>
          <c:yVal>
            <c:numRef>
              <c:f>'Shock Resolution'!$M$6:$M$171</c:f>
              <c:numCache>
                <c:formatCode>0.00E+00</c:formatCode>
                <c:ptCount val="166"/>
                <c:pt idx="0">
                  <c:v>101.325</c:v>
                </c:pt>
                <c:pt idx="1">
                  <c:v>132.31351900000001</c:v>
                </c:pt>
                <c:pt idx="2">
                  <c:v>160.62979000000001</c:v>
                </c:pt>
                <c:pt idx="3">
                  <c:v>184.74603400000001</c:v>
                </c:pt>
                <c:pt idx="4">
                  <c:v>203.60663099999999</c:v>
                </c:pt>
                <c:pt idx="5">
                  <c:v>216.67347599999999</c:v>
                </c:pt>
                <c:pt idx="6">
                  <c:v>223.968324</c:v>
                </c:pt>
                <c:pt idx="7">
                  <c:v>226.05329</c:v>
                </c:pt>
                <c:pt idx="8">
                  <c:v>223.50974099999999</c:v>
                </c:pt>
                <c:pt idx="9">
                  <c:v>218.76975200000001</c:v>
                </c:pt>
                <c:pt idx="10">
                  <c:v>213.633737</c:v>
                </c:pt>
                <c:pt idx="11">
                  <c:v>209.19018399999999</c:v>
                </c:pt>
                <c:pt idx="12">
                  <c:v>205.92613299999999</c:v>
                </c:pt>
                <c:pt idx="13">
                  <c:v>203.922991</c:v>
                </c:pt>
                <c:pt idx="14">
                  <c:v>203.02708100000001</c:v>
                </c:pt>
                <c:pt idx="15">
                  <c:v>202.972174</c:v>
                </c:pt>
                <c:pt idx="16">
                  <c:v>203.46110400000001</c:v>
                </c:pt>
                <c:pt idx="17">
                  <c:v>204.21955</c:v>
                </c:pt>
                <c:pt idx="18">
                  <c:v>205.02833000000001</c:v>
                </c:pt>
                <c:pt idx="19">
                  <c:v>205.737954</c:v>
                </c:pt>
                <c:pt idx="20">
                  <c:v>206.26827900000001</c:v>
                </c:pt>
                <c:pt idx="21">
                  <c:v>206.59734</c:v>
                </c:pt>
                <c:pt idx="22">
                  <c:v>206.744361</c:v>
                </c:pt>
                <c:pt idx="23">
                  <c:v>206.75175899999999</c:v>
                </c:pt>
                <c:pt idx="24">
                  <c:v>206.66968800000001</c:v>
                </c:pt>
                <c:pt idx="25">
                  <c:v>206.54490200000001</c:v>
                </c:pt>
                <c:pt idx="26">
                  <c:v>206.41429099999999</c:v>
                </c:pt>
                <c:pt idx="27">
                  <c:v>206.30240599999999</c:v>
                </c:pt>
                <c:pt idx="28">
                  <c:v>206.22190900000001</c:v>
                </c:pt>
                <c:pt idx="29">
                  <c:v>206.17578399999999</c:v>
                </c:pt>
                <c:pt idx="30">
                  <c:v>206.16030799999999</c:v>
                </c:pt>
                <c:pt idx="31">
                  <c:v>206.168047</c:v>
                </c:pt>
                <c:pt idx="32">
                  <c:v>206.190393</c:v>
                </c:pt>
                <c:pt idx="33">
                  <c:v>206.219392</c:v>
                </c:pt>
                <c:pt idx="34">
                  <c:v>206.24882500000001</c:v>
                </c:pt>
                <c:pt idx="35">
                  <c:v>206.27462299999999</c:v>
                </c:pt>
                <c:pt idx="36">
                  <c:v>206.29477700000001</c:v>
                </c:pt>
                <c:pt idx="37">
                  <c:v>206.30893900000001</c:v>
                </c:pt>
                <c:pt idx="38">
                  <c:v>206.31788700000001</c:v>
                </c:pt>
                <c:pt idx="39">
                  <c:v>206.32298700000001</c:v>
                </c:pt>
                <c:pt idx="40">
                  <c:v>206.325748</c:v>
                </c:pt>
                <c:pt idx="41">
                  <c:v>206.327516</c:v>
                </c:pt>
                <c:pt idx="42">
                  <c:v>206.32930300000001</c:v>
                </c:pt>
                <c:pt idx="43">
                  <c:v>206.331729</c:v>
                </c:pt>
                <c:pt idx="44">
                  <c:v>206.33506499999999</c:v>
                </c:pt>
                <c:pt idx="45">
                  <c:v>206.33931000000001</c:v>
                </c:pt>
                <c:pt idx="46">
                  <c:v>206.34429600000001</c:v>
                </c:pt>
                <c:pt idx="47">
                  <c:v>206.34978100000001</c:v>
                </c:pt>
                <c:pt idx="48">
                  <c:v>206.355525</c:v>
                </c:pt>
                <c:pt idx="49">
                  <c:v>206.36134000000001</c:v>
                </c:pt>
                <c:pt idx="50">
                  <c:v>206.367109</c:v>
                </c:pt>
                <c:pt idx="51">
                  <c:v>206.372795</c:v>
                </c:pt>
                <c:pt idx="52">
                  <c:v>206.37842599999999</c:v>
                </c:pt>
                <c:pt idx="53">
                  <c:v>206.38408200000001</c:v>
                </c:pt>
                <c:pt idx="54">
                  <c:v>206.38987800000001</c:v>
                </c:pt>
                <c:pt idx="55">
                  <c:v>206.395948</c:v>
                </c:pt>
                <c:pt idx="56">
                  <c:v>206.40243899999999</c:v>
                </c:pt>
                <c:pt idx="57">
                  <c:v>206.40950799999999</c:v>
                </c:pt>
                <c:pt idx="58">
                  <c:v>206.41732200000001</c:v>
                </c:pt>
                <c:pt idx="59">
                  <c:v>206.42606499999999</c:v>
                </c:pt>
                <c:pt idx="60">
                  <c:v>206.43594400000001</c:v>
                </c:pt>
                <c:pt idx="61">
                  <c:v>206.44719900000001</c:v>
                </c:pt>
                <c:pt idx="62">
                  <c:v>206.460106</c:v>
                </c:pt>
                <c:pt idx="63">
                  <c:v>206.47498300000001</c:v>
                </c:pt>
                <c:pt idx="64">
                  <c:v>206.49219199999999</c:v>
                </c:pt>
                <c:pt idx="65">
                  <c:v>206.51213799999999</c:v>
                </c:pt>
                <c:pt idx="66">
                  <c:v>206.53526099999999</c:v>
                </c:pt>
                <c:pt idx="67">
                  <c:v>206.56203500000001</c:v>
                </c:pt>
                <c:pt idx="68">
                  <c:v>206.592952</c:v>
                </c:pt>
                <c:pt idx="69">
                  <c:v>206.62851699999999</c:v>
                </c:pt>
                <c:pt idx="70">
                  <c:v>206.669228</c:v>
                </c:pt>
                <c:pt idx="71">
                  <c:v>206.715564</c:v>
                </c:pt>
                <c:pt idx="72">
                  <c:v>206.76796999999999</c:v>
                </c:pt>
                <c:pt idx="73">
                  <c:v>206.82683800000001</c:v>
                </c:pt>
                <c:pt idx="74">
                  <c:v>206.892493</c:v>
                </c:pt>
                <c:pt idx="75">
                  <c:v>206.96517299999999</c:v>
                </c:pt>
                <c:pt idx="76">
                  <c:v>207.045018</c:v>
                </c:pt>
                <c:pt idx="77">
                  <c:v>207.13205500000001</c:v>
                </c:pt>
                <c:pt idx="78">
                  <c:v>207.22618299999999</c:v>
                </c:pt>
                <c:pt idx="79">
                  <c:v>207.32717099999999</c:v>
                </c:pt>
                <c:pt idx="80">
                  <c:v>207.43464499999999</c:v>
                </c:pt>
                <c:pt idx="81">
                  <c:v>207.54809499999999</c:v>
                </c:pt>
                <c:pt idx="82">
                  <c:v>207.66686999999999</c:v>
                </c:pt>
                <c:pt idx="83">
                  <c:v>207.79019299999999</c:v>
                </c:pt>
                <c:pt idx="84">
                  <c:v>207.917169</c:v>
                </c:pt>
                <c:pt idx="85">
                  <c:v>208.046808</c:v>
                </c:pt>
                <c:pt idx="86">
                  <c:v>208.17803799999999</c:v>
                </c:pt>
                <c:pt idx="87">
                  <c:v>208.309742</c:v>
                </c:pt>
                <c:pt idx="88">
                  <c:v>208.440775</c:v>
                </c:pt>
                <c:pt idx="89">
                  <c:v>208.57000199999999</c:v>
                </c:pt>
                <c:pt idx="90">
                  <c:v>208.696324</c:v>
                </c:pt>
                <c:pt idx="91">
                  <c:v>208.81870900000001</c:v>
                </c:pt>
                <c:pt idx="92">
                  <c:v>208.93621899999999</c:v>
                </c:pt>
                <c:pt idx="93">
                  <c:v>209.04803000000001</c:v>
                </c:pt>
                <c:pt idx="94">
                  <c:v>209.15345300000001</c:v>
                </c:pt>
                <c:pt idx="95">
                  <c:v>209.25195099999999</c:v>
                </c:pt>
                <c:pt idx="96">
                  <c:v>209.34313900000001</c:v>
                </c:pt>
                <c:pt idx="97">
                  <c:v>209.42679200000001</c:v>
                </c:pt>
                <c:pt idx="98">
                  <c:v>209.50283899999999</c:v>
                </c:pt>
                <c:pt idx="99">
                  <c:v>209.57135600000001</c:v>
                </c:pt>
                <c:pt idx="100">
                  <c:v>209.632555</c:v>
                </c:pt>
                <c:pt idx="101">
                  <c:v>209.686767</c:v>
                </c:pt>
                <c:pt idx="102">
                  <c:v>209.734433</c:v>
                </c:pt>
                <c:pt idx="103">
                  <c:v>209.776094</c:v>
                </c:pt>
                <c:pt idx="104">
                  <c:v>209.81238400000001</c:v>
                </c:pt>
                <c:pt idx="105">
                  <c:v>209.844054</c:v>
                </c:pt>
                <c:pt idx="106">
                  <c:v>209.87200200000001</c:v>
                </c:pt>
                <c:pt idx="107">
                  <c:v>209.897367</c:v>
                </c:pt>
                <c:pt idx="108">
                  <c:v>209.921693</c:v>
                </c:pt>
                <c:pt idx="109">
                  <c:v>209.94721999999999</c:v>
                </c:pt>
                <c:pt idx="110">
                  <c:v>209.97741400000001</c:v>
                </c:pt>
                <c:pt idx="111">
                  <c:v>210.01787999999999</c:v>
                </c:pt>
                <c:pt idx="112">
                  <c:v>210.077955</c:v>
                </c:pt>
                <c:pt idx="113">
                  <c:v>210.17349899999999</c:v>
                </c:pt>
                <c:pt idx="114">
                  <c:v>210.33178000000001</c:v>
                </c:pt>
                <c:pt idx="115">
                  <c:v>210.60010700000001</c:v>
                </c:pt>
                <c:pt idx="116">
                  <c:v>211.06114299999999</c:v>
                </c:pt>
                <c:pt idx="117">
                  <c:v>211.86033699999999</c:v>
                </c:pt>
                <c:pt idx="118">
                  <c:v>213.25563</c:v>
                </c:pt>
                <c:pt idx="119">
                  <c:v>215.70973599999999</c:v>
                </c:pt>
                <c:pt idx="120">
                  <c:v>220.06771800000001</c:v>
                </c:pt>
                <c:pt idx="121">
                  <c:v>227.73435900000001</c:v>
                </c:pt>
                <c:pt idx="122">
                  <c:v>240.72188800000001</c:v>
                </c:pt>
                <c:pt idx="123">
                  <c:v>261.36134199999998</c:v>
                </c:pt>
                <c:pt idx="124">
                  <c:v>291.455918</c:v>
                </c:pt>
                <c:pt idx="125">
                  <c:v>331.123895</c:v>
                </c:pt>
                <c:pt idx="126">
                  <c:v>378.11291499999999</c:v>
                </c:pt>
                <c:pt idx="127">
                  <c:v>428.26314300000001</c:v>
                </c:pt>
                <c:pt idx="128">
                  <c:v>476.93883199999999</c:v>
                </c:pt>
                <c:pt idx="129">
                  <c:v>520.49260100000004</c:v>
                </c:pt>
                <c:pt idx="130">
                  <c:v>556.95647399999996</c:v>
                </c:pt>
                <c:pt idx="131">
                  <c:v>585.90349700000002</c:v>
                </c:pt>
                <c:pt idx="132">
                  <c:v>607.92225099999996</c:v>
                </c:pt>
                <c:pt idx="133">
                  <c:v>624.09655299999997</c:v>
                </c:pt>
                <c:pt idx="134">
                  <c:v>635.64106400000003</c:v>
                </c:pt>
                <c:pt idx="135">
                  <c:v>643.68212200000005</c:v>
                </c:pt>
                <c:pt idx="136">
                  <c:v>649.16373399999998</c:v>
                </c:pt>
                <c:pt idx="137">
                  <c:v>652.83552699999996</c:v>
                </c:pt>
                <c:pt idx="138">
                  <c:v>655.26413500000001</c:v>
                </c:pt>
                <c:pt idx="139">
                  <c:v>656.85996399999999</c:v>
                </c:pt>
                <c:pt idx="140">
                  <c:v>657.91018499999996</c:v>
                </c:pt>
                <c:pt idx="141">
                  <c:v>658.61034199999995</c:v>
                </c:pt>
                <c:pt idx="142">
                  <c:v>659.09065999999996</c:v>
                </c:pt>
                <c:pt idx="143">
                  <c:v>659.43616499999996</c:v>
                </c:pt>
                <c:pt idx="144">
                  <c:v>659.70141999999998</c:v>
                </c:pt>
                <c:pt idx="145">
                  <c:v>659.92139599999996</c:v>
                </c:pt>
                <c:pt idx="146">
                  <c:v>660.11818000000005</c:v>
                </c:pt>
                <c:pt idx="147">
                  <c:v>660.30563400000005</c:v>
                </c:pt>
                <c:pt idx="148">
                  <c:v>660.49242000000004</c:v>
                </c:pt>
                <c:pt idx="149">
                  <c:v>660.68393600000002</c:v>
                </c:pt>
                <c:pt idx="150">
                  <c:v>660.88356199999998</c:v>
                </c:pt>
                <c:pt idx="151">
                  <c:v>661.09349199999997</c:v>
                </c:pt>
                <c:pt idx="152">
                  <c:v>661.31536700000004</c:v>
                </c:pt>
                <c:pt idx="153">
                  <c:v>661.55091800000002</c:v>
                </c:pt>
                <c:pt idx="154">
                  <c:v>661.80291399999999</c:v>
                </c:pt>
                <c:pt idx="155">
                  <c:v>662.07695999999999</c:v>
                </c:pt>
                <c:pt idx="156">
                  <c:v>662.38518399999998</c:v>
                </c:pt>
                <c:pt idx="157">
                  <c:v>662.75392699999998</c:v>
                </c:pt>
                <c:pt idx="158">
                  <c:v>663.23962500000005</c:v>
                </c:pt>
                <c:pt idx="159">
                  <c:v>663.96119599999997</c:v>
                </c:pt>
                <c:pt idx="160">
                  <c:v>665.16504899999995</c:v>
                </c:pt>
                <c:pt idx="161">
                  <c:v>667.35300400000006</c:v>
                </c:pt>
                <c:pt idx="162">
                  <c:v>671.52718000000004</c:v>
                </c:pt>
                <c:pt idx="163">
                  <c:v>681.28572799999995</c:v>
                </c:pt>
                <c:pt idx="164">
                  <c:v>681.28572799999995</c:v>
                </c:pt>
                <c:pt idx="165">
                  <c:v>681.28572799999995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72-417B-BB37-8DBC1D6FA534}"/>
            </c:ext>
          </c:extLst>
        </c:ser>
        <c:ser>
          <c:idx val="0"/>
          <c:order val="1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Resolution'!$B$6:$B$169</c:f>
              <c:numCache>
                <c:formatCode>0.00E+00</c:formatCode>
                <c:ptCount val="164"/>
                <c:pt idx="0">
                  <c:v>0</c:v>
                </c:pt>
                <c:pt idx="1">
                  <c:v>6.1352714700000002E-3</c:v>
                </c:pt>
                <c:pt idx="2">
                  <c:v>1.2270546199999999E-2</c:v>
                </c:pt>
                <c:pt idx="3">
                  <c:v>1.8405829299999999E-2</c:v>
                </c:pt>
                <c:pt idx="4">
                  <c:v>2.4541084500000001E-2</c:v>
                </c:pt>
                <c:pt idx="5">
                  <c:v>3.0676373999999999E-2</c:v>
                </c:pt>
                <c:pt idx="6">
                  <c:v>3.6811627700000002E-2</c:v>
                </c:pt>
                <c:pt idx="7">
                  <c:v>4.2946920600000001E-2</c:v>
                </c:pt>
                <c:pt idx="8">
                  <c:v>4.9082208000000002E-2</c:v>
                </c:pt>
                <c:pt idx="9">
                  <c:v>5.5217464199999997E-2</c:v>
                </c:pt>
                <c:pt idx="10">
                  <c:v>6.1352691000000001E-2</c:v>
                </c:pt>
                <c:pt idx="11">
                  <c:v>6.7487923500000005E-2</c:v>
                </c:pt>
                <c:pt idx="12">
                  <c:v>7.3623264600000002E-2</c:v>
                </c:pt>
                <c:pt idx="13">
                  <c:v>7.9758607400000001E-2</c:v>
                </c:pt>
                <c:pt idx="14">
                  <c:v>8.5893835599999996E-2</c:v>
                </c:pt>
                <c:pt idx="15">
                  <c:v>9.2029079099999994E-2</c:v>
                </c:pt>
                <c:pt idx="16">
                  <c:v>9.8164555200000003E-2</c:v>
                </c:pt>
                <c:pt idx="17">
                  <c:v>0.104299638</c:v>
                </c:pt>
                <c:pt idx="18">
                  <c:v>0.110434902</c:v>
                </c:pt>
                <c:pt idx="19">
                  <c:v>0.116569955</c:v>
                </c:pt>
                <c:pt idx="20">
                  <c:v>0.12270581999999999</c:v>
                </c:pt>
                <c:pt idx="21">
                  <c:v>0.128840911</c:v>
                </c:pt>
                <c:pt idx="22">
                  <c:v>0.13497619999999999</c:v>
                </c:pt>
                <c:pt idx="23">
                  <c:v>0.14111190100000001</c:v>
                </c:pt>
                <c:pt idx="24">
                  <c:v>0.147246232</c:v>
                </c:pt>
                <c:pt idx="25">
                  <c:v>0.153382342</c:v>
                </c:pt>
                <c:pt idx="26">
                  <c:v>0.15951822600000001</c:v>
                </c:pt>
                <c:pt idx="27">
                  <c:v>0.16565137699999999</c:v>
                </c:pt>
                <c:pt idx="28">
                  <c:v>0.17178890599999999</c:v>
                </c:pt>
                <c:pt idx="29">
                  <c:v>0.177922579</c:v>
                </c:pt>
                <c:pt idx="30">
                  <c:v>0.18405827299999999</c:v>
                </c:pt>
                <c:pt idx="31">
                  <c:v>0.190193109</c:v>
                </c:pt>
                <c:pt idx="32">
                  <c:v>0.196328486</c:v>
                </c:pt>
                <c:pt idx="33">
                  <c:v>0.20246243999999999</c:v>
                </c:pt>
                <c:pt idx="34">
                  <c:v>0.20860118499999999</c:v>
                </c:pt>
                <c:pt idx="35">
                  <c:v>0.21473569200000001</c:v>
                </c:pt>
                <c:pt idx="36">
                  <c:v>0.22086839699999999</c:v>
                </c:pt>
                <c:pt idx="37">
                  <c:v>0.22700635299999999</c:v>
                </c:pt>
                <c:pt idx="38">
                  <c:v>0.233139766</c:v>
                </c:pt>
                <c:pt idx="39">
                  <c:v>0.239277778</c:v>
                </c:pt>
                <c:pt idx="40">
                  <c:v>0.245411291</c:v>
                </c:pt>
                <c:pt idx="41">
                  <c:v>0.25154688600000003</c:v>
                </c:pt>
                <c:pt idx="42">
                  <c:v>0.25767773399999999</c:v>
                </c:pt>
                <c:pt idx="43">
                  <c:v>0.26381868600000002</c:v>
                </c:pt>
                <c:pt idx="44">
                  <c:v>0.26995174199999999</c:v>
                </c:pt>
                <c:pt idx="45">
                  <c:v>0.27608756000000001</c:v>
                </c:pt>
                <c:pt idx="46">
                  <c:v>0.28222046699999997</c:v>
                </c:pt>
                <c:pt idx="47">
                  <c:v>0.28835990099999997</c:v>
                </c:pt>
                <c:pt idx="48">
                  <c:v>0.294492225</c:v>
                </c:pt>
                <c:pt idx="49">
                  <c:v>0.30063182900000002</c:v>
                </c:pt>
                <c:pt idx="50">
                  <c:v>0.30675704599999998</c:v>
                </c:pt>
                <c:pt idx="51">
                  <c:v>0.312903765</c:v>
                </c:pt>
                <c:pt idx="52">
                  <c:v>0.31904405200000002</c:v>
                </c:pt>
                <c:pt idx="53">
                  <c:v>0.325160956</c:v>
                </c:pt>
                <c:pt idx="54">
                  <c:v>0.33131586099999999</c:v>
                </c:pt>
                <c:pt idx="55">
                  <c:v>0.33744122300000001</c:v>
                </c:pt>
                <c:pt idx="56">
                  <c:v>0.34357226699999999</c:v>
                </c:pt>
                <c:pt idx="57">
                  <c:v>0.34971413899999998</c:v>
                </c:pt>
                <c:pt idx="58">
                  <c:v>0.35584458800000002</c:v>
                </c:pt>
                <c:pt idx="59">
                  <c:v>0.36196792</c:v>
                </c:pt>
                <c:pt idx="60">
                  <c:v>0.36812602100000003</c:v>
                </c:pt>
                <c:pt idx="61">
                  <c:v>0.37424930000000001</c:v>
                </c:pt>
                <c:pt idx="62">
                  <c:v>0.38038953599999997</c:v>
                </c:pt>
                <c:pt idx="63">
                  <c:v>0.3865131</c:v>
                </c:pt>
                <c:pt idx="64">
                  <c:v>0.39266221800000001</c:v>
                </c:pt>
                <c:pt idx="65">
                  <c:v>0.39879379300000001</c:v>
                </c:pt>
                <c:pt idx="66">
                  <c:v>0.404924648</c:v>
                </c:pt>
                <c:pt idx="67">
                  <c:v>0.41106717500000001</c:v>
                </c:pt>
                <c:pt idx="68">
                  <c:v>0.41717759999999998</c:v>
                </c:pt>
                <c:pt idx="69">
                  <c:v>0.42333978900000002</c:v>
                </c:pt>
                <c:pt idx="70">
                  <c:v>0.42947013899999997</c:v>
                </c:pt>
                <c:pt idx="71">
                  <c:v>0.43557916499999999</c:v>
                </c:pt>
                <c:pt idx="72">
                  <c:v>0.44175526599999998</c:v>
                </c:pt>
                <c:pt idx="73">
                  <c:v>0.4478859</c:v>
                </c:pt>
                <c:pt idx="74">
                  <c:v>0.45399297799999999</c:v>
                </c:pt>
                <c:pt idx="75">
                  <c:v>0.460147853</c:v>
                </c:pt>
                <c:pt idx="76">
                  <c:v>0.46630191399999998</c:v>
                </c:pt>
                <c:pt idx="77">
                  <c:v>0.47240756</c:v>
                </c:pt>
                <c:pt idx="78">
                  <c:v>0.47856447099999999</c:v>
                </c:pt>
                <c:pt idx="79">
                  <c:v>0.48469369200000001</c:v>
                </c:pt>
                <c:pt idx="80">
                  <c:v>0.49082379799999998</c:v>
                </c:pt>
                <c:pt idx="81">
                  <c:v>0.49695373700000001</c:v>
                </c:pt>
                <c:pt idx="82">
                  <c:v>0.50308321099999997</c:v>
                </c:pt>
                <c:pt idx="83">
                  <c:v>0.50921419700000004</c:v>
                </c:pt>
                <c:pt idx="84">
                  <c:v>0.51537076500000001</c:v>
                </c:pt>
                <c:pt idx="85">
                  <c:v>0.52152942999999996</c:v>
                </c:pt>
                <c:pt idx="86">
                  <c:v>0.52760223500000003</c:v>
                </c:pt>
                <c:pt idx="87">
                  <c:v>0.53378896799999997</c:v>
                </c:pt>
                <c:pt idx="88">
                  <c:v>0.53991873800000001</c:v>
                </c:pt>
                <c:pt idx="89">
                  <c:v>0.54601745099999999</c:v>
                </c:pt>
                <c:pt idx="90">
                  <c:v>0.55217838699999999</c:v>
                </c:pt>
                <c:pt idx="91">
                  <c:v>0.55830642699999999</c:v>
                </c:pt>
                <c:pt idx="92">
                  <c:v>0.56443448900000004</c:v>
                </c:pt>
                <c:pt idx="93">
                  <c:v>0.57059695099999996</c:v>
                </c:pt>
                <c:pt idx="94">
                  <c:v>0.576692392</c:v>
                </c:pt>
                <c:pt idx="95">
                  <c:v>0.58285352199999996</c:v>
                </c:pt>
                <c:pt idx="96">
                  <c:v>0.58902072299999997</c:v>
                </c:pt>
                <c:pt idx="97">
                  <c:v>0.59511014200000001</c:v>
                </c:pt>
                <c:pt idx="98">
                  <c:v>0.601239521</c:v>
                </c:pt>
                <c:pt idx="99">
                  <c:v>0.60732953999999995</c:v>
                </c:pt>
                <c:pt idx="100">
                  <c:v>0.61353161300000003</c:v>
                </c:pt>
                <c:pt idx="101">
                  <c:v>0.61965978700000002</c:v>
                </c:pt>
                <c:pt idx="102">
                  <c:v>0.62570653099999995</c:v>
                </c:pt>
                <c:pt idx="103">
                  <c:v>0.63207396199999999</c:v>
                </c:pt>
                <c:pt idx="104">
                  <c:v>0.63795960699999998</c:v>
                </c:pt>
                <c:pt idx="105">
                  <c:v>0.64424985400000001</c:v>
                </c:pt>
                <c:pt idx="106">
                  <c:v>0.65037852699999998</c:v>
                </c:pt>
                <c:pt idx="107">
                  <c:v>0.65642073700000003</c:v>
                </c:pt>
                <c:pt idx="108">
                  <c:v>0.66263163899999999</c:v>
                </c:pt>
                <c:pt idx="109">
                  <c:v>0.66884728800000004</c:v>
                </c:pt>
                <c:pt idx="110">
                  <c:v>0.67470674600000002</c:v>
                </c:pt>
                <c:pt idx="111">
                  <c:v>0.68110371000000003</c:v>
                </c:pt>
                <c:pt idx="112">
                  <c:v>0.68722981299999997</c:v>
                </c:pt>
                <c:pt idx="113">
                  <c:v>0.69326474000000005</c:v>
                </c:pt>
                <c:pt idx="114">
                  <c:v>0.69938767899999998</c:v>
                </c:pt>
                <c:pt idx="115">
                  <c:v>0.70551301600000005</c:v>
                </c:pt>
                <c:pt idx="116">
                  <c:v>0.71174039499999997</c:v>
                </c:pt>
                <c:pt idx="117">
                  <c:v>0.71786413100000002</c:v>
                </c:pt>
                <c:pt idx="118">
                  <c:v>0.72409182500000002</c:v>
                </c:pt>
                <c:pt idx="119">
                  <c:v>0.72990369200000005</c:v>
                </c:pt>
                <c:pt idx="120">
                  <c:v>0.73623848400000003</c:v>
                </c:pt>
                <c:pt idx="121">
                  <c:v>0.74236375600000004</c:v>
                </c:pt>
                <c:pt idx="122">
                  <c:v>0.74848807399999995</c:v>
                </c:pt>
                <c:pt idx="123">
                  <c:v>0.75472760900000002</c:v>
                </c:pt>
                <c:pt idx="124">
                  <c:v>0.76073501700000001</c:v>
                </c:pt>
                <c:pt idx="125">
                  <c:v>0.76685958200000004</c:v>
                </c:pt>
                <c:pt idx="126">
                  <c:v>0.773100185</c:v>
                </c:pt>
                <c:pt idx="127">
                  <c:v>0.77922659400000005</c:v>
                </c:pt>
                <c:pt idx="128">
                  <c:v>0.785348194</c:v>
                </c:pt>
                <c:pt idx="129">
                  <c:v>0.79146978700000004</c:v>
                </c:pt>
                <c:pt idx="130">
                  <c:v>0.79759581099999999</c:v>
                </c:pt>
                <c:pt idx="131">
                  <c:v>0.80384452200000001</c:v>
                </c:pt>
                <c:pt idx="132">
                  <c:v>0.809840526</c:v>
                </c:pt>
                <c:pt idx="133">
                  <c:v>0.81609411899999995</c:v>
                </c:pt>
                <c:pt idx="134">
                  <c:v>0.82208248299999997</c:v>
                </c:pt>
                <c:pt idx="135">
                  <c:v>0.82806398000000003</c:v>
                </c:pt>
                <c:pt idx="136">
                  <c:v>0.83460308999999999</c:v>
                </c:pt>
                <c:pt idx="137">
                  <c:v>0.84059242899999997</c:v>
                </c:pt>
                <c:pt idx="138">
                  <c:v>0.84656085299999995</c:v>
                </c:pt>
                <c:pt idx="139">
                  <c:v>0.85252937600000001</c:v>
                </c:pt>
                <c:pt idx="140">
                  <c:v>0.85925381300000003</c:v>
                </c:pt>
                <c:pt idx="141">
                  <c:v>0.86506984600000003</c:v>
                </c:pt>
                <c:pt idx="142">
                  <c:v>0.87150554800000002</c:v>
                </c:pt>
                <c:pt idx="143">
                  <c:v>0.87698770500000001</c:v>
                </c:pt>
                <c:pt idx="144">
                  <c:v>0.88375417000000001</c:v>
                </c:pt>
                <c:pt idx="145">
                  <c:v>0.88954397799999996</c:v>
                </c:pt>
                <c:pt idx="146">
                  <c:v>0.89599945999999997</c:v>
                </c:pt>
                <c:pt idx="147">
                  <c:v>0.90212639800000005</c:v>
                </c:pt>
                <c:pt idx="148">
                  <c:v>0.90789478300000004</c:v>
                </c:pt>
                <c:pt idx="149">
                  <c:v>0.91400804300000005</c:v>
                </c:pt>
                <c:pt idx="150">
                  <c:v>0.92048766199999998</c:v>
                </c:pt>
                <c:pt idx="151">
                  <c:v>0.92661175500000004</c:v>
                </c:pt>
                <c:pt idx="152">
                  <c:v>0.93272873300000003</c:v>
                </c:pt>
                <c:pt idx="153">
                  <c:v>0.93885172900000002</c:v>
                </c:pt>
                <c:pt idx="154">
                  <c:v>0.94496818900000001</c:v>
                </c:pt>
                <c:pt idx="155">
                  <c:v>0.95068609699999995</c:v>
                </c:pt>
                <c:pt idx="156">
                  <c:v>0.95720004599999997</c:v>
                </c:pt>
                <c:pt idx="157">
                  <c:v>0.96332224</c:v>
                </c:pt>
                <c:pt idx="158">
                  <c:v>0.96943406300000001</c:v>
                </c:pt>
                <c:pt idx="159">
                  <c:v>0.97555135500000001</c:v>
                </c:pt>
                <c:pt idx="160">
                  <c:v>0.98166315900000001</c:v>
                </c:pt>
                <c:pt idx="161">
                  <c:v>0.98732761400000002</c:v>
                </c:pt>
                <c:pt idx="162">
                  <c:v>0.99388701800000001</c:v>
                </c:pt>
                <c:pt idx="163">
                  <c:v>1</c:v>
                </c:pt>
              </c:numCache>
            </c:numRef>
          </c:xVal>
          <c:yVal>
            <c:numRef>
              <c:f>'Shock Resolution'!$C$6:$C$169</c:f>
              <c:numCache>
                <c:formatCode>0.00E+00</c:formatCode>
                <c:ptCount val="164"/>
                <c:pt idx="0">
                  <c:v>119.992043</c:v>
                </c:pt>
                <c:pt idx="1">
                  <c:v>147.932558</c:v>
                </c:pt>
                <c:pt idx="2">
                  <c:v>175.009423</c:v>
                </c:pt>
                <c:pt idx="3">
                  <c:v>204.388071</c:v>
                </c:pt>
                <c:pt idx="4">
                  <c:v>220.21629899999999</c:v>
                </c:pt>
                <c:pt idx="5">
                  <c:v>240.24904000000001</c:v>
                </c:pt>
                <c:pt idx="6">
                  <c:v>238.127984</c:v>
                </c:pt>
                <c:pt idx="7">
                  <c:v>232.729364</c:v>
                </c:pt>
                <c:pt idx="8">
                  <c:v>222.939168</c:v>
                </c:pt>
                <c:pt idx="9">
                  <c:v>212.233216</c:v>
                </c:pt>
                <c:pt idx="10">
                  <c:v>204.61752100000001</c:v>
                </c:pt>
                <c:pt idx="11">
                  <c:v>197.53238300000001</c:v>
                </c:pt>
                <c:pt idx="12">
                  <c:v>196.73853</c:v>
                </c:pt>
                <c:pt idx="13">
                  <c:v>198.57738499999999</c:v>
                </c:pt>
                <c:pt idx="14">
                  <c:v>201.31729799999999</c:v>
                </c:pt>
                <c:pt idx="15">
                  <c:v>204.075008</c:v>
                </c:pt>
                <c:pt idx="16">
                  <c:v>207.678462</c:v>
                </c:pt>
                <c:pt idx="17">
                  <c:v>208.968051</c:v>
                </c:pt>
                <c:pt idx="18">
                  <c:v>210.24163999999999</c:v>
                </c:pt>
                <c:pt idx="19">
                  <c:v>209.82386099999999</c:v>
                </c:pt>
                <c:pt idx="20">
                  <c:v>209.01754800000001</c:v>
                </c:pt>
                <c:pt idx="21">
                  <c:v>207.914458</c:v>
                </c:pt>
                <c:pt idx="22">
                  <c:v>206.68951999999999</c:v>
                </c:pt>
                <c:pt idx="23">
                  <c:v>205.806849</c:v>
                </c:pt>
                <c:pt idx="24">
                  <c:v>205.01203100000001</c:v>
                </c:pt>
                <c:pt idx="25">
                  <c:v>204.83000999999999</c:v>
                </c:pt>
                <c:pt idx="26">
                  <c:v>204.992029</c:v>
                </c:pt>
                <c:pt idx="27">
                  <c:v>205.26374799999999</c:v>
                </c:pt>
                <c:pt idx="28">
                  <c:v>205.634096</c:v>
                </c:pt>
                <c:pt idx="29">
                  <c:v>205.930712</c:v>
                </c:pt>
                <c:pt idx="30">
                  <c:v>206.28977399999999</c:v>
                </c:pt>
                <c:pt idx="31">
                  <c:v>206.388935</c:v>
                </c:pt>
                <c:pt idx="32">
                  <c:v>206.48749699999999</c:v>
                </c:pt>
                <c:pt idx="33">
                  <c:v>206.44838899999999</c:v>
                </c:pt>
                <c:pt idx="34">
                  <c:v>206.391953</c:v>
                </c:pt>
                <c:pt idx="35">
                  <c:v>206.31872999999999</c:v>
                </c:pt>
                <c:pt idx="36">
                  <c:v>206.27046899999999</c:v>
                </c:pt>
                <c:pt idx="37">
                  <c:v>206.21282199999999</c:v>
                </c:pt>
                <c:pt idx="38">
                  <c:v>206.212616</c:v>
                </c:pt>
                <c:pt idx="39">
                  <c:v>206.21877000000001</c:v>
                </c:pt>
                <c:pt idx="40">
                  <c:v>206.23663999999999</c:v>
                </c:pt>
                <c:pt idx="41">
                  <c:v>206.26175599999999</c:v>
                </c:pt>
                <c:pt idx="42">
                  <c:v>206.28978599999999</c:v>
                </c:pt>
                <c:pt idx="43">
                  <c:v>206.315507</c:v>
                </c:pt>
                <c:pt idx="44">
                  <c:v>206.34977799999999</c:v>
                </c:pt>
                <c:pt idx="45">
                  <c:v>206.354454</c:v>
                </c:pt>
                <c:pt idx="46">
                  <c:v>206.36462399999999</c:v>
                </c:pt>
                <c:pt idx="47">
                  <c:v>206.358554</c:v>
                </c:pt>
                <c:pt idx="48">
                  <c:v>206.35129900000001</c:v>
                </c:pt>
                <c:pt idx="49">
                  <c:v>206.341791</c:v>
                </c:pt>
                <c:pt idx="50">
                  <c:v>206.33014299999999</c:v>
                </c:pt>
                <c:pt idx="51">
                  <c:v>206.31609</c:v>
                </c:pt>
                <c:pt idx="52">
                  <c:v>206.30021199999999</c:v>
                </c:pt>
                <c:pt idx="53">
                  <c:v>206.28071800000001</c:v>
                </c:pt>
                <c:pt idx="54">
                  <c:v>206.26897399999999</c:v>
                </c:pt>
                <c:pt idx="55">
                  <c:v>206.24911900000001</c:v>
                </c:pt>
                <c:pt idx="56">
                  <c:v>206.24467000000001</c:v>
                </c:pt>
                <c:pt idx="57">
                  <c:v>206.24414200000001</c:v>
                </c:pt>
                <c:pt idx="58">
                  <c:v>206.24409800000001</c:v>
                </c:pt>
                <c:pt idx="59">
                  <c:v>206.25060300000001</c:v>
                </c:pt>
                <c:pt idx="60">
                  <c:v>206.26708500000001</c:v>
                </c:pt>
                <c:pt idx="61">
                  <c:v>206.29627500000001</c:v>
                </c:pt>
                <c:pt idx="62">
                  <c:v>206.32606799999999</c:v>
                </c:pt>
                <c:pt idx="63">
                  <c:v>206.34886700000001</c:v>
                </c:pt>
                <c:pt idx="64">
                  <c:v>206.36786799999999</c:v>
                </c:pt>
                <c:pt idx="65">
                  <c:v>206.381632</c:v>
                </c:pt>
                <c:pt idx="66">
                  <c:v>206.396219</c:v>
                </c:pt>
                <c:pt idx="67">
                  <c:v>206.41904600000001</c:v>
                </c:pt>
                <c:pt idx="68">
                  <c:v>206.484058</c:v>
                </c:pt>
                <c:pt idx="69">
                  <c:v>206.526467</c:v>
                </c:pt>
                <c:pt idx="70">
                  <c:v>206.535415</c:v>
                </c:pt>
                <c:pt idx="71">
                  <c:v>206.54273699999999</c:v>
                </c:pt>
                <c:pt idx="72">
                  <c:v>206.54992300000001</c:v>
                </c:pt>
                <c:pt idx="73">
                  <c:v>206.558166</c:v>
                </c:pt>
                <c:pt idx="74">
                  <c:v>206.56916799999999</c:v>
                </c:pt>
                <c:pt idx="75">
                  <c:v>206.592152</c:v>
                </c:pt>
                <c:pt idx="76">
                  <c:v>206.646838</c:v>
                </c:pt>
                <c:pt idx="77">
                  <c:v>206.73589999999999</c:v>
                </c:pt>
                <c:pt idx="78">
                  <c:v>206.83753999999999</c:v>
                </c:pt>
                <c:pt idx="79">
                  <c:v>206.94999200000001</c:v>
                </c:pt>
                <c:pt idx="80">
                  <c:v>207.083428</c:v>
                </c:pt>
                <c:pt idx="81">
                  <c:v>207.228532</c:v>
                </c:pt>
                <c:pt idx="82">
                  <c:v>207.36843200000001</c:v>
                </c:pt>
                <c:pt idx="83">
                  <c:v>207.51130900000001</c:v>
                </c:pt>
                <c:pt idx="84">
                  <c:v>207.69441900000001</c:v>
                </c:pt>
                <c:pt idx="85">
                  <c:v>208.01148900000001</c:v>
                </c:pt>
                <c:pt idx="86">
                  <c:v>208.63895199999999</c:v>
                </c:pt>
                <c:pt idx="87">
                  <c:v>208.942588</c:v>
                </c:pt>
                <c:pt idx="88">
                  <c:v>209.028032</c:v>
                </c:pt>
                <c:pt idx="89">
                  <c:v>209.05608100000001</c:v>
                </c:pt>
                <c:pt idx="90">
                  <c:v>209.07351</c:v>
                </c:pt>
                <c:pt idx="91">
                  <c:v>209.132666</c:v>
                </c:pt>
                <c:pt idx="92">
                  <c:v>209.68709899999999</c:v>
                </c:pt>
                <c:pt idx="93">
                  <c:v>209.927761</c:v>
                </c:pt>
                <c:pt idx="94">
                  <c:v>209.944953</c:v>
                </c:pt>
                <c:pt idx="95">
                  <c:v>209.95231999999999</c:v>
                </c:pt>
                <c:pt idx="96">
                  <c:v>209.81686099999999</c:v>
                </c:pt>
                <c:pt idx="97">
                  <c:v>209.742672</c:v>
                </c:pt>
                <c:pt idx="98">
                  <c:v>209.71804</c:v>
                </c:pt>
                <c:pt idx="99">
                  <c:v>209.80664300000001</c:v>
                </c:pt>
                <c:pt idx="100">
                  <c:v>210.01678200000001</c:v>
                </c:pt>
                <c:pt idx="101">
                  <c:v>210.03295499999999</c:v>
                </c:pt>
                <c:pt idx="102">
                  <c:v>210.03427300000001</c:v>
                </c:pt>
                <c:pt idx="103">
                  <c:v>209.947213</c:v>
                </c:pt>
                <c:pt idx="104">
                  <c:v>209.89340300000001</c:v>
                </c:pt>
                <c:pt idx="105">
                  <c:v>209.88452000000001</c:v>
                </c:pt>
                <c:pt idx="106">
                  <c:v>209.90227400000001</c:v>
                </c:pt>
                <c:pt idx="107">
                  <c:v>209.98294300000001</c:v>
                </c:pt>
                <c:pt idx="108">
                  <c:v>209.992651</c:v>
                </c:pt>
                <c:pt idx="109">
                  <c:v>209.989633</c:v>
                </c:pt>
                <c:pt idx="110">
                  <c:v>209.98031399999999</c:v>
                </c:pt>
                <c:pt idx="111">
                  <c:v>209.96415300000001</c:v>
                </c:pt>
                <c:pt idx="112">
                  <c:v>209.98377099999999</c:v>
                </c:pt>
                <c:pt idx="113">
                  <c:v>210.122186</c:v>
                </c:pt>
                <c:pt idx="114">
                  <c:v>210.140052</c:v>
                </c:pt>
                <c:pt idx="115">
                  <c:v>210.140365</c:v>
                </c:pt>
                <c:pt idx="116">
                  <c:v>210.12743699999999</c:v>
                </c:pt>
                <c:pt idx="117">
                  <c:v>210.02025699999999</c:v>
                </c:pt>
                <c:pt idx="118">
                  <c:v>210.01209900000001</c:v>
                </c:pt>
                <c:pt idx="119">
                  <c:v>210.019902</c:v>
                </c:pt>
                <c:pt idx="120">
                  <c:v>210.102236</c:v>
                </c:pt>
                <c:pt idx="121">
                  <c:v>210.476133</c:v>
                </c:pt>
                <c:pt idx="122">
                  <c:v>211.865962</c:v>
                </c:pt>
                <c:pt idx="123">
                  <c:v>216.41421500000001</c:v>
                </c:pt>
                <c:pt idx="124">
                  <c:v>230.54639399999999</c:v>
                </c:pt>
                <c:pt idx="125">
                  <c:v>275.24431299999998</c:v>
                </c:pt>
                <c:pt idx="126">
                  <c:v>361.56497000000002</c:v>
                </c:pt>
                <c:pt idx="127">
                  <c:v>468.91260199999999</c:v>
                </c:pt>
                <c:pt idx="128">
                  <c:v>634.92933000000005</c:v>
                </c:pt>
                <c:pt idx="129">
                  <c:v>638.205285</c:v>
                </c:pt>
                <c:pt idx="130">
                  <c:v>651.77259100000003</c:v>
                </c:pt>
                <c:pt idx="131">
                  <c:v>669.17127800000003</c:v>
                </c:pt>
                <c:pt idx="132">
                  <c:v>664.88178300000004</c:v>
                </c:pt>
                <c:pt idx="133">
                  <c:v>657.389321</c:v>
                </c:pt>
                <c:pt idx="134">
                  <c:v>658.66533500000003</c:v>
                </c:pt>
                <c:pt idx="135">
                  <c:v>660.55015000000003</c:v>
                </c:pt>
                <c:pt idx="136">
                  <c:v>660.03911800000003</c:v>
                </c:pt>
                <c:pt idx="137">
                  <c:v>658.79512999999997</c:v>
                </c:pt>
                <c:pt idx="138">
                  <c:v>658.27044100000001</c:v>
                </c:pt>
                <c:pt idx="139">
                  <c:v>658.38209900000004</c:v>
                </c:pt>
                <c:pt idx="140">
                  <c:v>658.61109199999999</c:v>
                </c:pt>
                <c:pt idx="141">
                  <c:v>659.06665299999997</c:v>
                </c:pt>
                <c:pt idx="142">
                  <c:v>660.08490700000004</c:v>
                </c:pt>
                <c:pt idx="143">
                  <c:v>660.07209799999998</c:v>
                </c:pt>
                <c:pt idx="144">
                  <c:v>659.994597</c:v>
                </c:pt>
                <c:pt idx="145">
                  <c:v>659.573038</c:v>
                </c:pt>
                <c:pt idx="146">
                  <c:v>658.30384400000003</c:v>
                </c:pt>
                <c:pt idx="147">
                  <c:v>658.25358300000005</c:v>
                </c:pt>
                <c:pt idx="148">
                  <c:v>658.32117200000005</c:v>
                </c:pt>
                <c:pt idx="149">
                  <c:v>660.52534600000001</c:v>
                </c:pt>
                <c:pt idx="150">
                  <c:v>664.07994799999994</c:v>
                </c:pt>
                <c:pt idx="151">
                  <c:v>664.24956999999995</c:v>
                </c:pt>
                <c:pt idx="152">
                  <c:v>664.28142700000001</c:v>
                </c:pt>
                <c:pt idx="153">
                  <c:v>660.39772000000005</c:v>
                </c:pt>
                <c:pt idx="154">
                  <c:v>657.42078800000002</c:v>
                </c:pt>
                <c:pt idx="155">
                  <c:v>657.308536</c:v>
                </c:pt>
                <c:pt idx="156">
                  <c:v>660.00713299999995</c:v>
                </c:pt>
                <c:pt idx="157">
                  <c:v>671.20709599999998</c:v>
                </c:pt>
                <c:pt idx="158">
                  <c:v>672.76099199999999</c:v>
                </c:pt>
                <c:pt idx="159">
                  <c:v>672.97514200000001</c:v>
                </c:pt>
                <c:pt idx="160">
                  <c:v>670.21143400000005</c:v>
                </c:pt>
                <c:pt idx="161">
                  <c:v>656.03460299999995</c:v>
                </c:pt>
                <c:pt idx="162">
                  <c:v>665.46772299999998</c:v>
                </c:pt>
                <c:pt idx="163">
                  <c:v>665.46772299999998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2-417B-BB37-8DBC1D6F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 Pressure</a:t>
                </a:r>
                <a:r>
                  <a:rPr lang="en-US" sz="1200" baseline="0"/>
                  <a:t> (kPa)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66524421765619"/>
          <c:y val="0.65958630848101762"/>
          <c:w val="0.26829406365049818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Resolution'!$L$6:$L$171</c:f>
              <c:numCache>
                <c:formatCode>0.00E+00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6.1352714700000002E-3</c:v>
                </c:pt>
                <c:pt idx="3">
                  <c:v>1.2270546199999999E-2</c:v>
                </c:pt>
                <c:pt idx="4">
                  <c:v>1.8405829299999999E-2</c:v>
                </c:pt>
                <c:pt idx="5">
                  <c:v>2.4541084500000001E-2</c:v>
                </c:pt>
                <c:pt idx="6">
                  <c:v>3.0676373999999999E-2</c:v>
                </c:pt>
                <c:pt idx="7">
                  <c:v>3.6811627700000002E-2</c:v>
                </c:pt>
                <c:pt idx="8">
                  <c:v>4.2946920600000001E-2</c:v>
                </c:pt>
                <c:pt idx="9">
                  <c:v>4.9082208000000002E-2</c:v>
                </c:pt>
                <c:pt idx="10">
                  <c:v>5.5217464199999997E-2</c:v>
                </c:pt>
                <c:pt idx="11">
                  <c:v>6.1352691000000001E-2</c:v>
                </c:pt>
                <c:pt idx="12">
                  <c:v>6.7487923500000005E-2</c:v>
                </c:pt>
                <c:pt idx="13">
                  <c:v>7.3623264600000002E-2</c:v>
                </c:pt>
                <c:pt idx="14">
                  <c:v>7.9758607400000001E-2</c:v>
                </c:pt>
                <c:pt idx="15">
                  <c:v>8.5893835599999996E-2</c:v>
                </c:pt>
                <c:pt idx="16">
                  <c:v>9.2029079099999994E-2</c:v>
                </c:pt>
                <c:pt idx="17">
                  <c:v>9.8164555200000003E-2</c:v>
                </c:pt>
                <c:pt idx="18">
                  <c:v>0.104299638</c:v>
                </c:pt>
                <c:pt idx="19">
                  <c:v>0.110434902</c:v>
                </c:pt>
                <c:pt idx="20">
                  <c:v>0.116569955</c:v>
                </c:pt>
                <c:pt idx="21">
                  <c:v>0.12270581999999999</c:v>
                </c:pt>
                <c:pt idx="22">
                  <c:v>0.128840911</c:v>
                </c:pt>
                <c:pt idx="23">
                  <c:v>0.13497619999999999</c:v>
                </c:pt>
                <c:pt idx="24">
                  <c:v>0.14111190100000001</c:v>
                </c:pt>
                <c:pt idx="25">
                  <c:v>0.147246232</c:v>
                </c:pt>
                <c:pt idx="26">
                  <c:v>0.153382342</c:v>
                </c:pt>
                <c:pt idx="27">
                  <c:v>0.15951822600000001</c:v>
                </c:pt>
                <c:pt idx="28">
                  <c:v>0.16565137699999999</c:v>
                </c:pt>
                <c:pt idx="29">
                  <c:v>0.17178890599999999</c:v>
                </c:pt>
                <c:pt idx="30">
                  <c:v>0.177922579</c:v>
                </c:pt>
                <c:pt idx="31">
                  <c:v>0.18405827299999999</c:v>
                </c:pt>
                <c:pt idx="32">
                  <c:v>0.190193109</c:v>
                </c:pt>
                <c:pt idx="33">
                  <c:v>0.196328486</c:v>
                </c:pt>
                <c:pt idx="34">
                  <c:v>0.20246243999999999</c:v>
                </c:pt>
                <c:pt idx="35">
                  <c:v>0.20860118499999999</c:v>
                </c:pt>
                <c:pt idx="36">
                  <c:v>0.21473569200000001</c:v>
                </c:pt>
                <c:pt idx="37">
                  <c:v>0.22086839699999999</c:v>
                </c:pt>
                <c:pt idx="38">
                  <c:v>0.22700635299999999</c:v>
                </c:pt>
                <c:pt idx="39">
                  <c:v>0.233139766</c:v>
                </c:pt>
                <c:pt idx="40">
                  <c:v>0.239277778</c:v>
                </c:pt>
                <c:pt idx="41">
                  <c:v>0.245411291</c:v>
                </c:pt>
                <c:pt idx="42">
                  <c:v>0.25154688600000003</c:v>
                </c:pt>
                <c:pt idx="43">
                  <c:v>0.25767773399999999</c:v>
                </c:pt>
                <c:pt idx="44">
                  <c:v>0.26381868600000002</c:v>
                </c:pt>
                <c:pt idx="45">
                  <c:v>0.26995174199999999</c:v>
                </c:pt>
                <c:pt idx="46">
                  <c:v>0.27608756000000001</c:v>
                </c:pt>
                <c:pt idx="47">
                  <c:v>0.28222046699999997</c:v>
                </c:pt>
                <c:pt idx="48">
                  <c:v>0.28835990099999997</c:v>
                </c:pt>
                <c:pt idx="49">
                  <c:v>0.294492225</c:v>
                </c:pt>
                <c:pt idx="50">
                  <c:v>0.30063182900000002</c:v>
                </c:pt>
                <c:pt idx="51">
                  <c:v>0.30675704599999998</c:v>
                </c:pt>
                <c:pt idx="52">
                  <c:v>0.312903765</c:v>
                </c:pt>
                <c:pt idx="53">
                  <c:v>0.31904405200000002</c:v>
                </c:pt>
                <c:pt idx="54">
                  <c:v>0.325160956</c:v>
                </c:pt>
                <c:pt idx="55">
                  <c:v>0.33131586099999999</c:v>
                </c:pt>
                <c:pt idx="56">
                  <c:v>0.33744122300000001</c:v>
                </c:pt>
                <c:pt idx="57">
                  <c:v>0.34357226699999999</c:v>
                </c:pt>
                <c:pt idx="58">
                  <c:v>0.34971413899999998</c:v>
                </c:pt>
                <c:pt idx="59">
                  <c:v>0.35584458800000002</c:v>
                </c:pt>
                <c:pt idx="60">
                  <c:v>0.36196792</c:v>
                </c:pt>
                <c:pt idx="61">
                  <c:v>0.36812602100000003</c:v>
                </c:pt>
                <c:pt idx="62">
                  <c:v>0.37424930000000001</c:v>
                </c:pt>
                <c:pt idx="63">
                  <c:v>0.38038953599999997</c:v>
                </c:pt>
                <c:pt idx="64">
                  <c:v>0.3865131</c:v>
                </c:pt>
                <c:pt idx="65">
                  <c:v>0.39266221800000001</c:v>
                </c:pt>
                <c:pt idx="66">
                  <c:v>0.39879379300000001</c:v>
                </c:pt>
                <c:pt idx="67">
                  <c:v>0.404924648</c:v>
                </c:pt>
                <c:pt idx="68">
                  <c:v>0.41106717500000001</c:v>
                </c:pt>
                <c:pt idx="69">
                  <c:v>0.41717759999999998</c:v>
                </c:pt>
                <c:pt idx="70">
                  <c:v>0.42333978900000002</c:v>
                </c:pt>
                <c:pt idx="71">
                  <c:v>0.42947013899999997</c:v>
                </c:pt>
                <c:pt idx="72">
                  <c:v>0.43557916499999999</c:v>
                </c:pt>
                <c:pt idx="73">
                  <c:v>0.44175526599999998</c:v>
                </c:pt>
                <c:pt idx="74">
                  <c:v>0.4478859</c:v>
                </c:pt>
                <c:pt idx="75">
                  <c:v>0.45399297799999999</c:v>
                </c:pt>
                <c:pt idx="76">
                  <c:v>0.460147853</c:v>
                </c:pt>
                <c:pt idx="77">
                  <c:v>0.46630191399999998</c:v>
                </c:pt>
                <c:pt idx="78">
                  <c:v>0.47240756</c:v>
                </c:pt>
                <c:pt idx="79">
                  <c:v>0.47856447099999999</c:v>
                </c:pt>
                <c:pt idx="80">
                  <c:v>0.48469369200000001</c:v>
                </c:pt>
                <c:pt idx="81">
                  <c:v>0.49082379799999998</c:v>
                </c:pt>
                <c:pt idx="82">
                  <c:v>0.49695373700000001</c:v>
                </c:pt>
                <c:pt idx="83">
                  <c:v>0.50308321099999997</c:v>
                </c:pt>
                <c:pt idx="84">
                  <c:v>0.50921419700000004</c:v>
                </c:pt>
                <c:pt idx="85">
                  <c:v>0.51537076500000001</c:v>
                </c:pt>
                <c:pt idx="86">
                  <c:v>0.52152942999999996</c:v>
                </c:pt>
                <c:pt idx="87">
                  <c:v>0.52760223500000003</c:v>
                </c:pt>
                <c:pt idx="88">
                  <c:v>0.53378896799999997</c:v>
                </c:pt>
                <c:pt idx="89">
                  <c:v>0.53991873800000001</c:v>
                </c:pt>
                <c:pt idx="90">
                  <c:v>0.54601745099999999</c:v>
                </c:pt>
                <c:pt idx="91">
                  <c:v>0.55217838699999999</c:v>
                </c:pt>
                <c:pt idx="92">
                  <c:v>0.55830642699999999</c:v>
                </c:pt>
                <c:pt idx="93">
                  <c:v>0.56443448900000004</c:v>
                </c:pt>
                <c:pt idx="94">
                  <c:v>0.57059695099999996</c:v>
                </c:pt>
                <c:pt idx="95">
                  <c:v>0.576692392</c:v>
                </c:pt>
                <c:pt idx="96">
                  <c:v>0.58285352199999996</c:v>
                </c:pt>
                <c:pt idx="97">
                  <c:v>0.58902072299999997</c:v>
                </c:pt>
                <c:pt idx="98">
                  <c:v>0.59511014200000001</c:v>
                </c:pt>
                <c:pt idx="99">
                  <c:v>0.601239521</c:v>
                </c:pt>
                <c:pt idx="100">
                  <c:v>0.60732953999999995</c:v>
                </c:pt>
                <c:pt idx="101">
                  <c:v>0.61353161300000003</c:v>
                </c:pt>
                <c:pt idx="102">
                  <c:v>0.61965978700000002</c:v>
                </c:pt>
                <c:pt idx="103">
                  <c:v>0.62570653099999995</c:v>
                </c:pt>
                <c:pt idx="104">
                  <c:v>0.63207396199999999</c:v>
                </c:pt>
                <c:pt idx="105">
                  <c:v>0.63795960699999998</c:v>
                </c:pt>
                <c:pt idx="106">
                  <c:v>0.64424985400000001</c:v>
                </c:pt>
                <c:pt idx="107">
                  <c:v>0.65037852699999998</c:v>
                </c:pt>
                <c:pt idx="108">
                  <c:v>0.65642073700000003</c:v>
                </c:pt>
                <c:pt idx="109">
                  <c:v>0.66263163899999999</c:v>
                </c:pt>
                <c:pt idx="110">
                  <c:v>0.66884728800000004</c:v>
                </c:pt>
                <c:pt idx="111">
                  <c:v>0.67470674600000002</c:v>
                </c:pt>
                <c:pt idx="112">
                  <c:v>0.68110371000000003</c:v>
                </c:pt>
                <c:pt idx="113">
                  <c:v>0.68722981299999997</c:v>
                </c:pt>
                <c:pt idx="114">
                  <c:v>0.69326474000000005</c:v>
                </c:pt>
                <c:pt idx="115">
                  <c:v>0.69938767899999998</c:v>
                </c:pt>
                <c:pt idx="116">
                  <c:v>0.70551301600000005</c:v>
                </c:pt>
                <c:pt idx="117">
                  <c:v>0.71174039499999997</c:v>
                </c:pt>
                <c:pt idx="118">
                  <c:v>0.71786413100000002</c:v>
                </c:pt>
                <c:pt idx="119">
                  <c:v>0.72409182500000002</c:v>
                </c:pt>
                <c:pt idx="120">
                  <c:v>0.72990369200000005</c:v>
                </c:pt>
                <c:pt idx="121">
                  <c:v>0.73623848400000003</c:v>
                </c:pt>
                <c:pt idx="122">
                  <c:v>0.74236375600000004</c:v>
                </c:pt>
                <c:pt idx="123">
                  <c:v>0.74848807399999995</c:v>
                </c:pt>
                <c:pt idx="124">
                  <c:v>0.75472760900000002</c:v>
                </c:pt>
                <c:pt idx="125">
                  <c:v>0.76073501700000001</c:v>
                </c:pt>
                <c:pt idx="126">
                  <c:v>0.76685958200000004</c:v>
                </c:pt>
                <c:pt idx="127">
                  <c:v>0.773100185</c:v>
                </c:pt>
                <c:pt idx="128">
                  <c:v>0.77922659400000005</c:v>
                </c:pt>
                <c:pt idx="129">
                  <c:v>0.785348194</c:v>
                </c:pt>
                <c:pt idx="130">
                  <c:v>0.79146978700000004</c:v>
                </c:pt>
                <c:pt idx="131">
                  <c:v>0.79759581099999999</c:v>
                </c:pt>
                <c:pt idx="132">
                  <c:v>0.80384452200000001</c:v>
                </c:pt>
                <c:pt idx="133">
                  <c:v>0.809840526</c:v>
                </c:pt>
                <c:pt idx="134">
                  <c:v>0.81609411899999995</c:v>
                </c:pt>
                <c:pt idx="135">
                  <c:v>0.82208248299999997</c:v>
                </c:pt>
                <c:pt idx="136">
                  <c:v>0.82806398000000003</c:v>
                </c:pt>
                <c:pt idx="137">
                  <c:v>0.83460308999999999</c:v>
                </c:pt>
                <c:pt idx="138">
                  <c:v>0.84059242899999997</c:v>
                </c:pt>
                <c:pt idx="139">
                  <c:v>0.84656085299999995</c:v>
                </c:pt>
                <c:pt idx="140">
                  <c:v>0.85252937600000001</c:v>
                </c:pt>
                <c:pt idx="141">
                  <c:v>0.85925381300000003</c:v>
                </c:pt>
                <c:pt idx="142">
                  <c:v>0.86506984600000003</c:v>
                </c:pt>
                <c:pt idx="143">
                  <c:v>0.87150554800000002</c:v>
                </c:pt>
                <c:pt idx="144">
                  <c:v>0.87698770500000001</c:v>
                </c:pt>
                <c:pt idx="145">
                  <c:v>0.88375417000000001</c:v>
                </c:pt>
                <c:pt idx="146">
                  <c:v>0.88954397799999996</c:v>
                </c:pt>
                <c:pt idx="147">
                  <c:v>0.89599945999999997</c:v>
                </c:pt>
                <c:pt idx="148">
                  <c:v>0.90212639800000005</c:v>
                </c:pt>
                <c:pt idx="149">
                  <c:v>0.90789478300000004</c:v>
                </c:pt>
                <c:pt idx="150">
                  <c:v>0.91400804300000005</c:v>
                </c:pt>
                <c:pt idx="151">
                  <c:v>0.92048766199999998</c:v>
                </c:pt>
                <c:pt idx="152">
                  <c:v>0.92661175500000004</c:v>
                </c:pt>
                <c:pt idx="153">
                  <c:v>0.93272873300000003</c:v>
                </c:pt>
                <c:pt idx="154">
                  <c:v>0.93885172900000002</c:v>
                </c:pt>
                <c:pt idx="155">
                  <c:v>0.94496818900000001</c:v>
                </c:pt>
                <c:pt idx="156">
                  <c:v>0.95068609699999995</c:v>
                </c:pt>
                <c:pt idx="157">
                  <c:v>0.95720004599999997</c:v>
                </c:pt>
                <c:pt idx="158">
                  <c:v>0.96332224</c:v>
                </c:pt>
                <c:pt idx="159">
                  <c:v>0.96943406300000001</c:v>
                </c:pt>
                <c:pt idx="160">
                  <c:v>0.97555135500000001</c:v>
                </c:pt>
                <c:pt idx="161">
                  <c:v>0.98166315900000001</c:v>
                </c:pt>
                <c:pt idx="162">
                  <c:v>0.98732761400000002</c:v>
                </c:pt>
                <c:pt idx="163">
                  <c:v>0.99388701800000001</c:v>
                </c:pt>
                <c:pt idx="164">
                  <c:v>1</c:v>
                </c:pt>
                <c:pt idx="165">
                  <c:v>1</c:v>
                </c:pt>
              </c:numCache>
            </c:numRef>
          </c:xVal>
          <c:yVal>
            <c:numRef>
              <c:f>'Shock Resolution'!$N$6:$N$171</c:f>
              <c:numCache>
                <c:formatCode>0.00E+00</c:formatCode>
                <c:ptCount val="166"/>
                <c:pt idx="0">
                  <c:v>328.284493</c:v>
                </c:pt>
                <c:pt idx="1">
                  <c:v>348.30298699999997</c:v>
                </c:pt>
                <c:pt idx="2">
                  <c:v>362.291425</c:v>
                </c:pt>
                <c:pt idx="3">
                  <c:v>371.76065999999997</c:v>
                </c:pt>
                <c:pt idx="4">
                  <c:v>377.74233500000003</c:v>
                </c:pt>
                <c:pt idx="5">
                  <c:v>380.94500299999999</c:v>
                </c:pt>
                <c:pt idx="6">
                  <c:v>381.86886199999998</c:v>
                </c:pt>
                <c:pt idx="7">
                  <c:v>380.62204600000001</c:v>
                </c:pt>
                <c:pt idx="8">
                  <c:v>378.36944199999999</c:v>
                </c:pt>
                <c:pt idx="9">
                  <c:v>375.92330700000002</c:v>
                </c:pt>
                <c:pt idx="10">
                  <c:v>373.78279500000002</c:v>
                </c:pt>
                <c:pt idx="11">
                  <c:v>372.18962900000002</c:v>
                </c:pt>
                <c:pt idx="12">
                  <c:v>371.201008</c:v>
                </c:pt>
                <c:pt idx="13">
                  <c:v>370.75608599999998</c:v>
                </c:pt>
                <c:pt idx="14">
                  <c:v>370.730346</c:v>
                </c:pt>
                <c:pt idx="15">
                  <c:v>370.97728599999999</c:v>
                </c:pt>
                <c:pt idx="16">
                  <c:v>371.35876999999999</c:v>
                </c:pt>
                <c:pt idx="17">
                  <c:v>371.76398599999999</c:v>
                </c:pt>
                <c:pt idx="18">
                  <c:v>372.11786799999999</c:v>
                </c:pt>
                <c:pt idx="19">
                  <c:v>372.38082800000001</c:v>
                </c:pt>
                <c:pt idx="20">
                  <c:v>372.54263099999997</c:v>
                </c:pt>
                <c:pt idx="21">
                  <c:v>372.61346600000002</c:v>
                </c:pt>
                <c:pt idx="22">
                  <c:v>372.61481099999997</c:v>
                </c:pt>
                <c:pt idx="23">
                  <c:v>372.57176399999997</c:v>
                </c:pt>
                <c:pt idx="24">
                  <c:v>372.507609</c:v>
                </c:pt>
                <c:pt idx="25">
                  <c:v>372.440673</c:v>
                </c:pt>
                <c:pt idx="26">
                  <c:v>372.38314800000001</c:v>
                </c:pt>
                <c:pt idx="27">
                  <c:v>372.34131400000001</c:v>
                </c:pt>
                <c:pt idx="28">
                  <c:v>372.31663500000002</c:v>
                </c:pt>
                <c:pt idx="29">
                  <c:v>372.30723699999999</c:v>
                </c:pt>
                <c:pt idx="30">
                  <c:v>372.30939999999998</c:v>
                </c:pt>
                <c:pt idx="31">
                  <c:v>372.31882100000001</c:v>
                </c:pt>
                <c:pt idx="32">
                  <c:v>372.33152999999999</c:v>
                </c:pt>
                <c:pt idx="33">
                  <c:v>372.344427</c:v>
                </c:pt>
                <c:pt idx="34">
                  <c:v>372.35548699999998</c:v>
                </c:pt>
                <c:pt idx="35">
                  <c:v>372.36371500000001</c:v>
                </c:pt>
                <c:pt idx="36">
                  <c:v>372.368944</c:v>
                </c:pt>
                <c:pt idx="37">
                  <c:v>372.37156499999998</c:v>
                </c:pt>
                <c:pt idx="38">
                  <c:v>372.37226099999998</c:v>
                </c:pt>
                <c:pt idx="39">
                  <c:v>372.37178799999998</c:v>
                </c:pt>
                <c:pt idx="40">
                  <c:v>372.37081499999999</c:v>
                </c:pt>
                <c:pt idx="41">
                  <c:v>372.36984699999999</c:v>
                </c:pt>
                <c:pt idx="42">
                  <c:v>372.369191</c:v>
                </c:pt>
                <c:pt idx="43">
                  <c:v>372.36898200000002</c:v>
                </c:pt>
                <c:pt idx="44">
                  <c:v>372.36921699999999</c:v>
                </c:pt>
                <c:pt idx="45">
                  <c:v>372.36981300000002</c:v>
                </c:pt>
                <c:pt idx="46">
                  <c:v>372.37064800000002</c:v>
                </c:pt>
                <c:pt idx="47">
                  <c:v>372.371602</c:v>
                </c:pt>
                <c:pt idx="48">
                  <c:v>372.37258100000003</c:v>
                </c:pt>
                <c:pt idx="49">
                  <c:v>372.37352700000002</c:v>
                </c:pt>
                <c:pt idx="50">
                  <c:v>372.37442099999998</c:v>
                </c:pt>
                <c:pt idx="51">
                  <c:v>372.37527799999998</c:v>
                </c:pt>
                <c:pt idx="52">
                  <c:v>372.37613800000003</c:v>
                </c:pt>
                <c:pt idx="53">
                  <c:v>372.37705699999998</c:v>
                </c:pt>
                <c:pt idx="54">
                  <c:v>372.37810200000001</c:v>
                </c:pt>
                <c:pt idx="55">
                  <c:v>372.37934799999999</c:v>
                </c:pt>
                <c:pt idx="56">
                  <c:v>372.38087100000001</c:v>
                </c:pt>
                <c:pt idx="57">
                  <c:v>372.38275599999997</c:v>
                </c:pt>
                <c:pt idx="58">
                  <c:v>372.38509199999999</c:v>
                </c:pt>
                <c:pt idx="59">
                  <c:v>372.38798500000001</c:v>
                </c:pt>
                <c:pt idx="60">
                  <c:v>372.39155299999999</c:v>
                </c:pt>
                <c:pt idx="61">
                  <c:v>372.39593400000001</c:v>
                </c:pt>
                <c:pt idx="62">
                  <c:v>372.40128600000003</c:v>
                </c:pt>
                <c:pt idx="63">
                  <c:v>372.40778899999998</c:v>
                </c:pt>
                <c:pt idx="64">
                  <c:v>372.41564599999998</c:v>
                </c:pt>
                <c:pt idx="65">
                  <c:v>372.42507499999999</c:v>
                </c:pt>
                <c:pt idx="66">
                  <c:v>372.43631199999999</c:v>
                </c:pt>
                <c:pt idx="67">
                  <c:v>372.44960200000003</c:v>
                </c:pt>
                <c:pt idx="68">
                  <c:v>372.46519499999999</c:v>
                </c:pt>
                <c:pt idx="69">
                  <c:v>372.483339</c:v>
                </c:pt>
                <c:pt idx="70">
                  <c:v>372.50427100000002</c:v>
                </c:pt>
                <c:pt idx="71">
                  <c:v>372.528212</c:v>
                </c:pt>
                <c:pt idx="72">
                  <c:v>372.55535400000002</c:v>
                </c:pt>
                <c:pt idx="73">
                  <c:v>372.58585599999998</c:v>
                </c:pt>
                <c:pt idx="74">
                  <c:v>372.61983500000002</c:v>
                </c:pt>
                <c:pt idx="75">
                  <c:v>372.65735799999999</c:v>
                </c:pt>
                <c:pt idx="76">
                  <c:v>372.69843300000002</c:v>
                </c:pt>
                <c:pt idx="77">
                  <c:v>372.74300699999998</c:v>
                </c:pt>
                <c:pt idx="78">
                  <c:v>372.79096099999998</c:v>
                </c:pt>
                <c:pt idx="79">
                  <c:v>372.842105</c:v>
                </c:pt>
                <c:pt idx="80">
                  <c:v>372.89618000000002</c:v>
                </c:pt>
                <c:pt idx="81">
                  <c:v>372.95285999999999</c:v>
                </c:pt>
                <c:pt idx="82">
                  <c:v>373.01175499999999</c:v>
                </c:pt>
                <c:pt idx="83">
                  <c:v>373.07241800000003</c:v>
                </c:pt>
                <c:pt idx="84">
                  <c:v>373.13435399999997</c:v>
                </c:pt>
                <c:pt idx="85">
                  <c:v>373.19702899999999</c:v>
                </c:pt>
                <c:pt idx="86">
                  <c:v>373.25988899999999</c:v>
                </c:pt>
                <c:pt idx="87">
                  <c:v>373.32236699999999</c:v>
                </c:pt>
                <c:pt idx="88">
                  <c:v>373.38389999999998</c:v>
                </c:pt>
                <c:pt idx="89">
                  <c:v>373.44394599999998</c:v>
                </c:pt>
                <c:pt idx="90">
                  <c:v>373.50199600000002</c:v>
                </c:pt>
                <c:pt idx="91">
                  <c:v>373.55759</c:v>
                </c:pt>
                <c:pt idx="92">
                  <c:v>373.61032399999999</c:v>
                </c:pt>
                <c:pt idx="93">
                  <c:v>373.65985999999998</c:v>
                </c:pt>
                <c:pt idx="94">
                  <c:v>373.705938</c:v>
                </c:pt>
                <c:pt idx="95">
                  <c:v>373.74837100000002</c:v>
                </c:pt>
                <c:pt idx="96">
                  <c:v>373.78705200000002</c:v>
                </c:pt>
                <c:pt idx="97">
                  <c:v>373.82194900000002</c:v>
                </c:pt>
                <c:pt idx="98">
                  <c:v>373.85310399999997</c:v>
                </c:pt>
                <c:pt idx="99">
                  <c:v>373.88062300000001</c:v>
                </c:pt>
                <c:pt idx="100">
                  <c:v>373.90467200000001</c:v>
                </c:pt>
                <c:pt idx="101">
                  <c:v>373.92547100000002</c:v>
                </c:pt>
                <c:pt idx="102">
                  <c:v>373.943287</c:v>
                </c:pt>
                <c:pt idx="103">
                  <c:v>373.95843400000001</c:v>
                </c:pt>
                <c:pt idx="104">
                  <c:v>373.97128300000003</c:v>
                </c:pt>
                <c:pt idx="105">
                  <c:v>373.98227700000001</c:v>
                </c:pt>
                <c:pt idx="106">
                  <c:v>373.99197800000002</c:v>
                </c:pt>
                <c:pt idx="107">
                  <c:v>374.00114500000001</c:v>
                </c:pt>
                <c:pt idx="108">
                  <c:v>374.01088299999998</c:v>
                </c:pt>
                <c:pt idx="109">
                  <c:v>374.022898</c:v>
                </c:pt>
                <c:pt idx="110">
                  <c:v>374.03994999999998</c:v>
                </c:pt>
                <c:pt idx="111">
                  <c:v>374.06663500000002</c:v>
                </c:pt>
                <c:pt idx="112">
                  <c:v>374.11075599999998</c:v>
                </c:pt>
                <c:pt idx="113">
                  <c:v>374.18571700000001</c:v>
                </c:pt>
                <c:pt idx="114">
                  <c:v>374.31473399999999</c:v>
                </c:pt>
                <c:pt idx="115">
                  <c:v>374.53826600000002</c:v>
                </c:pt>
                <c:pt idx="116">
                  <c:v>374.927166</c:v>
                </c:pt>
                <c:pt idx="117">
                  <c:v>375.60607599999997</c:v>
                </c:pt>
                <c:pt idx="118">
                  <c:v>376.7955</c:v>
                </c:pt>
                <c:pt idx="119">
                  <c:v>378.89664800000003</c:v>
                </c:pt>
                <c:pt idx="120">
                  <c:v>382.55481600000002</c:v>
                </c:pt>
                <c:pt idx="121">
                  <c:v>388.60906299999999</c:v>
                </c:pt>
                <c:pt idx="122">
                  <c:v>397.82991600000003</c:v>
                </c:pt>
                <c:pt idx="123">
                  <c:v>410.40193599999998</c:v>
                </c:pt>
                <c:pt idx="124">
                  <c:v>425.527986</c:v>
                </c:pt>
                <c:pt idx="125">
                  <c:v>441.629166</c:v>
                </c:pt>
                <c:pt idx="126">
                  <c:v>457.02699799999999</c:v>
                </c:pt>
                <c:pt idx="127">
                  <c:v>470.53140999999999</c:v>
                </c:pt>
                <c:pt idx="128">
                  <c:v>481.61461200000002</c:v>
                </c:pt>
                <c:pt idx="129">
                  <c:v>490.27034700000002</c:v>
                </c:pt>
                <c:pt idx="130">
                  <c:v>496.78215799999998</c:v>
                </c:pt>
                <c:pt idx="131">
                  <c:v>501.53920199999999</c:v>
                </c:pt>
                <c:pt idx="132">
                  <c:v>504.93059899999997</c:v>
                </c:pt>
                <c:pt idx="133">
                  <c:v>507.29917899999998</c:v>
                </c:pt>
                <c:pt idx="134">
                  <c:v>508.92429499999997</c:v>
                </c:pt>
                <c:pt idx="135">
                  <c:v>510.02003000000002</c:v>
                </c:pt>
                <c:pt idx="136">
                  <c:v>510.747792</c:v>
                </c:pt>
                <c:pt idx="137">
                  <c:v>511.22561999999999</c:v>
                </c:pt>
                <c:pt idx="138">
                  <c:v>511.537237</c:v>
                </c:pt>
                <c:pt idx="139">
                  <c:v>511.74045599999999</c:v>
                </c:pt>
                <c:pt idx="140">
                  <c:v>511.87431600000002</c:v>
                </c:pt>
                <c:pt idx="141">
                  <c:v>511.96467999999999</c:v>
                </c:pt>
                <c:pt idx="142">
                  <c:v>512.02837799999998</c:v>
                </c:pt>
                <c:pt idx="143">
                  <c:v>512.07618500000001</c:v>
                </c:pt>
                <c:pt idx="144">
                  <c:v>512.11499900000001</c:v>
                </c:pt>
                <c:pt idx="145">
                  <c:v>512.14917100000002</c:v>
                </c:pt>
                <c:pt idx="146">
                  <c:v>512.18142899999998</c:v>
                </c:pt>
                <c:pt idx="147">
                  <c:v>512.21347300000002</c:v>
                </c:pt>
                <c:pt idx="148">
                  <c:v>512.24636199999998</c:v>
                </c:pt>
                <c:pt idx="149">
                  <c:v>512.28075699999999</c:v>
                </c:pt>
                <c:pt idx="150">
                  <c:v>512.31708400000002</c:v>
                </c:pt>
                <c:pt idx="151">
                  <c:v>512.35565999999994</c:v>
                </c:pt>
                <c:pt idx="152">
                  <c:v>512.39681900000005</c:v>
                </c:pt>
                <c:pt idx="153">
                  <c:v>512.44109800000001</c:v>
                </c:pt>
                <c:pt idx="154">
                  <c:v>512.48959100000002</c:v>
                </c:pt>
                <c:pt idx="155">
                  <c:v>512.54467099999999</c:v>
                </c:pt>
                <c:pt idx="156">
                  <c:v>512.61149499999999</c:v>
                </c:pt>
                <c:pt idx="157">
                  <c:v>512.70111099999997</c:v>
                </c:pt>
                <c:pt idx="158">
                  <c:v>512.83678299999997</c:v>
                </c:pt>
                <c:pt idx="159">
                  <c:v>513.06662700000004</c:v>
                </c:pt>
                <c:pt idx="160">
                  <c:v>513.488292</c:v>
                </c:pt>
                <c:pt idx="161">
                  <c:v>514.29542000000004</c:v>
                </c:pt>
                <c:pt idx="162">
                  <c:v>514.28670199999999</c:v>
                </c:pt>
                <c:pt idx="163">
                  <c:v>514.28670199999999</c:v>
                </c:pt>
                <c:pt idx="164">
                  <c:v>514.28670199999999</c:v>
                </c:pt>
                <c:pt idx="165">
                  <c:v>514.28670199999999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5-4CB7-A3DE-7AC6CAA39AB7}"/>
            </c:ext>
          </c:extLst>
        </c:ser>
        <c:ser>
          <c:idx val="0"/>
          <c:order val="1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Resolution'!$B$6:$B$169</c:f>
              <c:numCache>
                <c:formatCode>0.00E+00</c:formatCode>
                <c:ptCount val="164"/>
                <c:pt idx="0">
                  <c:v>0</c:v>
                </c:pt>
                <c:pt idx="1">
                  <c:v>6.1352714700000002E-3</c:v>
                </c:pt>
                <c:pt idx="2">
                  <c:v>1.2270546199999999E-2</c:v>
                </c:pt>
                <c:pt idx="3">
                  <c:v>1.8405829299999999E-2</c:v>
                </c:pt>
                <c:pt idx="4">
                  <c:v>2.4541084500000001E-2</c:v>
                </c:pt>
                <c:pt idx="5">
                  <c:v>3.0676373999999999E-2</c:v>
                </c:pt>
                <c:pt idx="6">
                  <c:v>3.6811627700000002E-2</c:v>
                </c:pt>
                <c:pt idx="7">
                  <c:v>4.2946920600000001E-2</c:v>
                </c:pt>
                <c:pt idx="8">
                  <c:v>4.9082208000000002E-2</c:v>
                </c:pt>
                <c:pt idx="9">
                  <c:v>5.5217464199999997E-2</c:v>
                </c:pt>
                <c:pt idx="10">
                  <c:v>6.1352691000000001E-2</c:v>
                </c:pt>
                <c:pt idx="11">
                  <c:v>6.7487923500000005E-2</c:v>
                </c:pt>
                <c:pt idx="12">
                  <c:v>7.3623264600000002E-2</c:v>
                </c:pt>
                <c:pt idx="13">
                  <c:v>7.9758607400000001E-2</c:v>
                </c:pt>
                <c:pt idx="14">
                  <c:v>8.5893835599999996E-2</c:v>
                </c:pt>
                <c:pt idx="15">
                  <c:v>9.2029079099999994E-2</c:v>
                </c:pt>
                <c:pt idx="16">
                  <c:v>9.8164555200000003E-2</c:v>
                </c:pt>
                <c:pt idx="17">
                  <c:v>0.104299638</c:v>
                </c:pt>
                <c:pt idx="18">
                  <c:v>0.110434902</c:v>
                </c:pt>
                <c:pt idx="19">
                  <c:v>0.116569955</c:v>
                </c:pt>
                <c:pt idx="20">
                  <c:v>0.12270581999999999</c:v>
                </c:pt>
                <c:pt idx="21">
                  <c:v>0.128840911</c:v>
                </c:pt>
                <c:pt idx="22">
                  <c:v>0.13497619999999999</c:v>
                </c:pt>
                <c:pt idx="23">
                  <c:v>0.14111190100000001</c:v>
                </c:pt>
                <c:pt idx="24">
                  <c:v>0.147246232</c:v>
                </c:pt>
                <c:pt idx="25">
                  <c:v>0.153382342</c:v>
                </c:pt>
                <c:pt idx="26">
                  <c:v>0.15951822600000001</c:v>
                </c:pt>
                <c:pt idx="27">
                  <c:v>0.16565137699999999</c:v>
                </c:pt>
                <c:pt idx="28">
                  <c:v>0.17178890599999999</c:v>
                </c:pt>
                <c:pt idx="29">
                  <c:v>0.177922579</c:v>
                </c:pt>
                <c:pt idx="30">
                  <c:v>0.18405827299999999</c:v>
                </c:pt>
                <c:pt idx="31">
                  <c:v>0.190193109</c:v>
                </c:pt>
                <c:pt idx="32">
                  <c:v>0.196328486</c:v>
                </c:pt>
                <c:pt idx="33">
                  <c:v>0.20246243999999999</c:v>
                </c:pt>
                <c:pt idx="34">
                  <c:v>0.20860118499999999</c:v>
                </c:pt>
                <c:pt idx="35">
                  <c:v>0.21473569200000001</c:v>
                </c:pt>
                <c:pt idx="36">
                  <c:v>0.22086839699999999</c:v>
                </c:pt>
                <c:pt idx="37">
                  <c:v>0.22700635299999999</c:v>
                </c:pt>
                <c:pt idx="38">
                  <c:v>0.233139766</c:v>
                </c:pt>
                <c:pt idx="39">
                  <c:v>0.239277778</c:v>
                </c:pt>
                <c:pt idx="40">
                  <c:v>0.245411291</c:v>
                </c:pt>
                <c:pt idx="41">
                  <c:v>0.25154688600000003</c:v>
                </c:pt>
                <c:pt idx="42">
                  <c:v>0.25767773399999999</c:v>
                </c:pt>
                <c:pt idx="43">
                  <c:v>0.26381868600000002</c:v>
                </c:pt>
                <c:pt idx="44">
                  <c:v>0.26995174199999999</c:v>
                </c:pt>
                <c:pt idx="45">
                  <c:v>0.27608756000000001</c:v>
                </c:pt>
                <c:pt idx="46">
                  <c:v>0.28222046699999997</c:v>
                </c:pt>
                <c:pt idx="47">
                  <c:v>0.28835990099999997</c:v>
                </c:pt>
                <c:pt idx="48">
                  <c:v>0.294492225</c:v>
                </c:pt>
                <c:pt idx="49">
                  <c:v>0.30063182900000002</c:v>
                </c:pt>
                <c:pt idx="50">
                  <c:v>0.30675704599999998</c:v>
                </c:pt>
                <c:pt idx="51">
                  <c:v>0.312903765</c:v>
                </c:pt>
                <c:pt idx="52">
                  <c:v>0.31904405200000002</c:v>
                </c:pt>
                <c:pt idx="53">
                  <c:v>0.325160956</c:v>
                </c:pt>
                <c:pt idx="54">
                  <c:v>0.33131586099999999</c:v>
                </c:pt>
                <c:pt idx="55">
                  <c:v>0.33744122300000001</c:v>
                </c:pt>
                <c:pt idx="56">
                  <c:v>0.34357226699999999</c:v>
                </c:pt>
                <c:pt idx="57">
                  <c:v>0.34971413899999998</c:v>
                </c:pt>
                <c:pt idx="58">
                  <c:v>0.35584458800000002</c:v>
                </c:pt>
                <c:pt idx="59">
                  <c:v>0.36196792</c:v>
                </c:pt>
                <c:pt idx="60">
                  <c:v>0.36812602100000003</c:v>
                </c:pt>
                <c:pt idx="61">
                  <c:v>0.37424930000000001</c:v>
                </c:pt>
                <c:pt idx="62">
                  <c:v>0.38038953599999997</c:v>
                </c:pt>
                <c:pt idx="63">
                  <c:v>0.3865131</c:v>
                </c:pt>
                <c:pt idx="64">
                  <c:v>0.39266221800000001</c:v>
                </c:pt>
                <c:pt idx="65">
                  <c:v>0.39879379300000001</c:v>
                </c:pt>
                <c:pt idx="66">
                  <c:v>0.404924648</c:v>
                </c:pt>
                <c:pt idx="67">
                  <c:v>0.41106717500000001</c:v>
                </c:pt>
                <c:pt idx="68">
                  <c:v>0.41717759999999998</c:v>
                </c:pt>
                <c:pt idx="69">
                  <c:v>0.42333978900000002</c:v>
                </c:pt>
                <c:pt idx="70">
                  <c:v>0.42947013899999997</c:v>
                </c:pt>
                <c:pt idx="71">
                  <c:v>0.43557916499999999</c:v>
                </c:pt>
                <c:pt idx="72">
                  <c:v>0.44175526599999998</c:v>
                </c:pt>
                <c:pt idx="73">
                  <c:v>0.4478859</c:v>
                </c:pt>
                <c:pt idx="74">
                  <c:v>0.45399297799999999</c:v>
                </c:pt>
                <c:pt idx="75">
                  <c:v>0.460147853</c:v>
                </c:pt>
                <c:pt idx="76">
                  <c:v>0.46630191399999998</c:v>
                </c:pt>
                <c:pt idx="77">
                  <c:v>0.47240756</c:v>
                </c:pt>
                <c:pt idx="78">
                  <c:v>0.47856447099999999</c:v>
                </c:pt>
                <c:pt idx="79">
                  <c:v>0.48469369200000001</c:v>
                </c:pt>
                <c:pt idx="80">
                  <c:v>0.49082379799999998</c:v>
                </c:pt>
                <c:pt idx="81">
                  <c:v>0.49695373700000001</c:v>
                </c:pt>
                <c:pt idx="82">
                  <c:v>0.50308321099999997</c:v>
                </c:pt>
                <c:pt idx="83">
                  <c:v>0.50921419700000004</c:v>
                </c:pt>
                <c:pt idx="84">
                  <c:v>0.51537076500000001</c:v>
                </c:pt>
                <c:pt idx="85">
                  <c:v>0.52152942999999996</c:v>
                </c:pt>
                <c:pt idx="86">
                  <c:v>0.52760223500000003</c:v>
                </c:pt>
                <c:pt idx="87">
                  <c:v>0.53378896799999997</c:v>
                </c:pt>
                <c:pt idx="88">
                  <c:v>0.53991873800000001</c:v>
                </c:pt>
                <c:pt idx="89">
                  <c:v>0.54601745099999999</c:v>
                </c:pt>
                <c:pt idx="90">
                  <c:v>0.55217838699999999</c:v>
                </c:pt>
                <c:pt idx="91">
                  <c:v>0.55830642699999999</c:v>
                </c:pt>
                <c:pt idx="92">
                  <c:v>0.56443448900000004</c:v>
                </c:pt>
                <c:pt idx="93">
                  <c:v>0.57059695099999996</c:v>
                </c:pt>
                <c:pt idx="94">
                  <c:v>0.576692392</c:v>
                </c:pt>
                <c:pt idx="95">
                  <c:v>0.58285352199999996</c:v>
                </c:pt>
                <c:pt idx="96">
                  <c:v>0.58902072299999997</c:v>
                </c:pt>
                <c:pt idx="97">
                  <c:v>0.59511014200000001</c:v>
                </c:pt>
                <c:pt idx="98">
                  <c:v>0.601239521</c:v>
                </c:pt>
                <c:pt idx="99">
                  <c:v>0.60732953999999995</c:v>
                </c:pt>
                <c:pt idx="100">
                  <c:v>0.61353161300000003</c:v>
                </c:pt>
                <c:pt idx="101">
                  <c:v>0.61965978700000002</c:v>
                </c:pt>
                <c:pt idx="102">
                  <c:v>0.62570653099999995</c:v>
                </c:pt>
                <c:pt idx="103">
                  <c:v>0.63207396199999999</c:v>
                </c:pt>
                <c:pt idx="104">
                  <c:v>0.63795960699999998</c:v>
                </c:pt>
                <c:pt idx="105">
                  <c:v>0.64424985400000001</c:v>
                </c:pt>
                <c:pt idx="106">
                  <c:v>0.65037852699999998</c:v>
                </c:pt>
                <c:pt idx="107">
                  <c:v>0.65642073700000003</c:v>
                </c:pt>
                <c:pt idx="108">
                  <c:v>0.66263163899999999</c:v>
                </c:pt>
                <c:pt idx="109">
                  <c:v>0.66884728800000004</c:v>
                </c:pt>
                <c:pt idx="110">
                  <c:v>0.67470674600000002</c:v>
                </c:pt>
                <c:pt idx="111">
                  <c:v>0.68110371000000003</c:v>
                </c:pt>
                <c:pt idx="112">
                  <c:v>0.68722981299999997</c:v>
                </c:pt>
                <c:pt idx="113">
                  <c:v>0.69326474000000005</c:v>
                </c:pt>
                <c:pt idx="114">
                  <c:v>0.69938767899999998</c:v>
                </c:pt>
                <c:pt idx="115">
                  <c:v>0.70551301600000005</c:v>
                </c:pt>
                <c:pt idx="116">
                  <c:v>0.71174039499999997</c:v>
                </c:pt>
                <c:pt idx="117">
                  <c:v>0.71786413100000002</c:v>
                </c:pt>
                <c:pt idx="118">
                  <c:v>0.72409182500000002</c:v>
                </c:pt>
                <c:pt idx="119">
                  <c:v>0.72990369200000005</c:v>
                </c:pt>
                <c:pt idx="120">
                  <c:v>0.73623848400000003</c:v>
                </c:pt>
                <c:pt idx="121">
                  <c:v>0.74236375600000004</c:v>
                </c:pt>
                <c:pt idx="122">
                  <c:v>0.74848807399999995</c:v>
                </c:pt>
                <c:pt idx="123">
                  <c:v>0.75472760900000002</c:v>
                </c:pt>
                <c:pt idx="124">
                  <c:v>0.76073501700000001</c:v>
                </c:pt>
                <c:pt idx="125">
                  <c:v>0.76685958200000004</c:v>
                </c:pt>
                <c:pt idx="126">
                  <c:v>0.773100185</c:v>
                </c:pt>
                <c:pt idx="127">
                  <c:v>0.77922659400000005</c:v>
                </c:pt>
                <c:pt idx="128">
                  <c:v>0.785348194</c:v>
                </c:pt>
                <c:pt idx="129">
                  <c:v>0.79146978700000004</c:v>
                </c:pt>
                <c:pt idx="130">
                  <c:v>0.79759581099999999</c:v>
                </c:pt>
                <c:pt idx="131">
                  <c:v>0.80384452200000001</c:v>
                </c:pt>
                <c:pt idx="132">
                  <c:v>0.809840526</c:v>
                </c:pt>
                <c:pt idx="133">
                  <c:v>0.81609411899999995</c:v>
                </c:pt>
                <c:pt idx="134">
                  <c:v>0.82208248299999997</c:v>
                </c:pt>
                <c:pt idx="135">
                  <c:v>0.82806398000000003</c:v>
                </c:pt>
                <c:pt idx="136">
                  <c:v>0.83460308999999999</c:v>
                </c:pt>
                <c:pt idx="137">
                  <c:v>0.84059242899999997</c:v>
                </c:pt>
                <c:pt idx="138">
                  <c:v>0.84656085299999995</c:v>
                </c:pt>
                <c:pt idx="139">
                  <c:v>0.85252937600000001</c:v>
                </c:pt>
                <c:pt idx="140">
                  <c:v>0.85925381300000003</c:v>
                </c:pt>
                <c:pt idx="141">
                  <c:v>0.86506984600000003</c:v>
                </c:pt>
                <c:pt idx="142">
                  <c:v>0.87150554800000002</c:v>
                </c:pt>
                <c:pt idx="143">
                  <c:v>0.87698770500000001</c:v>
                </c:pt>
                <c:pt idx="144">
                  <c:v>0.88375417000000001</c:v>
                </c:pt>
                <c:pt idx="145">
                  <c:v>0.88954397799999996</c:v>
                </c:pt>
                <c:pt idx="146">
                  <c:v>0.89599945999999997</c:v>
                </c:pt>
                <c:pt idx="147">
                  <c:v>0.90212639800000005</c:v>
                </c:pt>
                <c:pt idx="148">
                  <c:v>0.90789478300000004</c:v>
                </c:pt>
                <c:pt idx="149">
                  <c:v>0.91400804300000005</c:v>
                </c:pt>
                <c:pt idx="150">
                  <c:v>0.92048766199999998</c:v>
                </c:pt>
                <c:pt idx="151">
                  <c:v>0.92661175500000004</c:v>
                </c:pt>
                <c:pt idx="152">
                  <c:v>0.93272873300000003</c:v>
                </c:pt>
                <c:pt idx="153">
                  <c:v>0.93885172900000002</c:v>
                </c:pt>
                <c:pt idx="154">
                  <c:v>0.94496818900000001</c:v>
                </c:pt>
                <c:pt idx="155">
                  <c:v>0.95068609699999995</c:v>
                </c:pt>
                <c:pt idx="156">
                  <c:v>0.95720004599999997</c:v>
                </c:pt>
                <c:pt idx="157">
                  <c:v>0.96332224</c:v>
                </c:pt>
                <c:pt idx="158">
                  <c:v>0.96943406300000001</c:v>
                </c:pt>
                <c:pt idx="159">
                  <c:v>0.97555135500000001</c:v>
                </c:pt>
                <c:pt idx="160">
                  <c:v>0.98166315900000001</c:v>
                </c:pt>
                <c:pt idx="161">
                  <c:v>0.98732761400000002</c:v>
                </c:pt>
                <c:pt idx="162">
                  <c:v>0.99388701800000001</c:v>
                </c:pt>
                <c:pt idx="163">
                  <c:v>1</c:v>
                </c:pt>
              </c:numCache>
            </c:numRef>
          </c:xVal>
          <c:yVal>
            <c:numRef>
              <c:f>'Shock Resolution'!$D$6:$D$169</c:f>
              <c:numCache>
                <c:formatCode>0.00E+00</c:formatCode>
                <c:ptCount val="164"/>
                <c:pt idx="0">
                  <c:v>317.80921699999999</c:v>
                </c:pt>
                <c:pt idx="1">
                  <c:v>338.79911600000003</c:v>
                </c:pt>
                <c:pt idx="2">
                  <c:v>355.29164200000002</c:v>
                </c:pt>
                <c:pt idx="3">
                  <c:v>369.83998800000001</c:v>
                </c:pt>
                <c:pt idx="4">
                  <c:v>376.680294</c:v>
                </c:pt>
                <c:pt idx="5">
                  <c:v>385.93972200000002</c:v>
                </c:pt>
                <c:pt idx="6">
                  <c:v>384.00515200000001</c:v>
                </c:pt>
                <c:pt idx="7">
                  <c:v>381.72595999999999</c:v>
                </c:pt>
                <c:pt idx="8">
                  <c:v>377.26462099999998</c:v>
                </c:pt>
                <c:pt idx="9">
                  <c:v>372.29462799999999</c:v>
                </c:pt>
                <c:pt idx="10">
                  <c:v>368.50080000000003</c:v>
                </c:pt>
                <c:pt idx="11">
                  <c:v>365.26992000000001</c:v>
                </c:pt>
                <c:pt idx="12">
                  <c:v>364.74909600000001</c:v>
                </c:pt>
                <c:pt idx="13">
                  <c:v>365.95677999999998</c:v>
                </c:pt>
                <c:pt idx="14">
                  <c:v>367.32180299999999</c:v>
                </c:pt>
                <c:pt idx="15">
                  <c:v>368.69420000000002</c:v>
                </c:pt>
                <c:pt idx="16">
                  <c:v>370.60603900000001</c:v>
                </c:pt>
                <c:pt idx="17">
                  <c:v>371.09466500000002</c:v>
                </c:pt>
                <c:pt idx="18">
                  <c:v>371.85539399999999</c:v>
                </c:pt>
                <c:pt idx="19">
                  <c:v>371.54284100000001</c:v>
                </c:pt>
                <c:pt idx="20">
                  <c:v>371.15759300000002</c:v>
                </c:pt>
                <c:pt idx="21">
                  <c:v>370.60305499999998</c:v>
                </c:pt>
                <c:pt idx="22">
                  <c:v>370.00962500000003</c:v>
                </c:pt>
                <c:pt idx="23">
                  <c:v>369.581639</c:v>
                </c:pt>
                <c:pt idx="24">
                  <c:v>369.186644</c:v>
                </c:pt>
                <c:pt idx="25">
                  <c:v>369.05518999999998</c:v>
                </c:pt>
                <c:pt idx="26">
                  <c:v>369.17001099999999</c:v>
                </c:pt>
                <c:pt idx="27">
                  <c:v>369.301489</c:v>
                </c:pt>
                <c:pt idx="28">
                  <c:v>369.45190700000001</c:v>
                </c:pt>
                <c:pt idx="29">
                  <c:v>369.61597499999999</c:v>
                </c:pt>
                <c:pt idx="30">
                  <c:v>369.83239099999997</c:v>
                </c:pt>
                <c:pt idx="31">
                  <c:v>369.85055499999999</c:v>
                </c:pt>
                <c:pt idx="32">
                  <c:v>369.900779</c:v>
                </c:pt>
                <c:pt idx="33">
                  <c:v>369.86860899999999</c:v>
                </c:pt>
                <c:pt idx="34">
                  <c:v>369.83740499999999</c:v>
                </c:pt>
                <c:pt idx="35">
                  <c:v>369.79083900000001</c:v>
                </c:pt>
                <c:pt idx="36">
                  <c:v>369.78268300000002</c:v>
                </c:pt>
                <c:pt idx="37">
                  <c:v>369.774564</c:v>
                </c:pt>
                <c:pt idx="38">
                  <c:v>369.751126</c:v>
                </c:pt>
                <c:pt idx="39">
                  <c:v>369.74905200000001</c:v>
                </c:pt>
                <c:pt idx="40">
                  <c:v>369.74275299999999</c:v>
                </c:pt>
                <c:pt idx="41">
                  <c:v>369.73225600000001</c:v>
                </c:pt>
                <c:pt idx="42">
                  <c:v>369.76147600000002</c:v>
                </c:pt>
                <c:pt idx="43">
                  <c:v>369.83893799999998</c:v>
                </c:pt>
                <c:pt idx="44">
                  <c:v>369.82617099999999</c:v>
                </c:pt>
                <c:pt idx="45">
                  <c:v>369.81971700000003</c:v>
                </c:pt>
                <c:pt idx="46">
                  <c:v>369.80892</c:v>
                </c:pt>
                <c:pt idx="47">
                  <c:v>369.76610699999998</c:v>
                </c:pt>
                <c:pt idx="48">
                  <c:v>369.75338599999998</c:v>
                </c:pt>
                <c:pt idx="49">
                  <c:v>369.72721300000001</c:v>
                </c:pt>
                <c:pt idx="50">
                  <c:v>369.77338900000001</c:v>
                </c:pt>
                <c:pt idx="51">
                  <c:v>369.78269699999998</c:v>
                </c:pt>
                <c:pt idx="52">
                  <c:v>369.78557699999999</c:v>
                </c:pt>
                <c:pt idx="53">
                  <c:v>369.81469600000003</c:v>
                </c:pt>
                <c:pt idx="54">
                  <c:v>369.75836299999997</c:v>
                </c:pt>
                <c:pt idx="55">
                  <c:v>369.71845400000001</c:v>
                </c:pt>
                <c:pt idx="56">
                  <c:v>369.70604600000001</c:v>
                </c:pt>
                <c:pt idx="57">
                  <c:v>369.676401</c:v>
                </c:pt>
                <c:pt idx="58">
                  <c:v>369.65298799999999</c:v>
                </c:pt>
                <c:pt idx="59">
                  <c:v>369.75525099999999</c:v>
                </c:pt>
                <c:pt idx="60">
                  <c:v>369.79653100000002</c:v>
                </c:pt>
                <c:pt idx="61">
                  <c:v>369.80729300000002</c:v>
                </c:pt>
                <c:pt idx="62">
                  <c:v>369.83273500000001</c:v>
                </c:pt>
                <c:pt idx="63">
                  <c:v>369.77790900000002</c:v>
                </c:pt>
                <c:pt idx="64">
                  <c:v>369.73921200000001</c:v>
                </c:pt>
                <c:pt idx="65">
                  <c:v>369.72771899999998</c:v>
                </c:pt>
                <c:pt idx="66">
                  <c:v>369.65598699999998</c:v>
                </c:pt>
                <c:pt idx="67">
                  <c:v>369.68125500000002</c:v>
                </c:pt>
                <c:pt idx="68">
                  <c:v>369.86999300000002</c:v>
                </c:pt>
                <c:pt idx="69">
                  <c:v>369.90371800000003</c:v>
                </c:pt>
                <c:pt idx="70">
                  <c:v>369.92498599999999</c:v>
                </c:pt>
                <c:pt idx="71">
                  <c:v>369.96414099999998</c:v>
                </c:pt>
                <c:pt idx="72">
                  <c:v>369.84427199999999</c:v>
                </c:pt>
                <c:pt idx="73">
                  <c:v>369.82124099999999</c:v>
                </c:pt>
                <c:pt idx="74">
                  <c:v>369.785053</c:v>
                </c:pt>
                <c:pt idx="75">
                  <c:v>369.67394999999999</c:v>
                </c:pt>
                <c:pt idx="76">
                  <c:v>369.88781799999998</c:v>
                </c:pt>
                <c:pt idx="77">
                  <c:v>370.09243900000001</c:v>
                </c:pt>
                <c:pt idx="78">
                  <c:v>370.13954999999999</c:v>
                </c:pt>
                <c:pt idx="79">
                  <c:v>370.17662899999999</c:v>
                </c:pt>
                <c:pt idx="80">
                  <c:v>370.20954399999999</c:v>
                </c:pt>
                <c:pt idx="81">
                  <c:v>370.22602899999998</c:v>
                </c:pt>
                <c:pt idx="82">
                  <c:v>370.19684799999999</c:v>
                </c:pt>
                <c:pt idx="83">
                  <c:v>370.02593200000001</c:v>
                </c:pt>
                <c:pt idx="84">
                  <c:v>370.24721199999999</c:v>
                </c:pt>
                <c:pt idx="85">
                  <c:v>370.96447599999999</c:v>
                </c:pt>
                <c:pt idx="86">
                  <c:v>371.11929099999998</c:v>
                </c:pt>
                <c:pt idx="87">
                  <c:v>371.141819</c:v>
                </c:pt>
                <c:pt idx="88">
                  <c:v>371.14190300000001</c:v>
                </c:pt>
                <c:pt idx="89">
                  <c:v>371.092399</c:v>
                </c:pt>
                <c:pt idx="90">
                  <c:v>371.02410500000002</c:v>
                </c:pt>
                <c:pt idx="91">
                  <c:v>370.80880200000001</c:v>
                </c:pt>
                <c:pt idx="92">
                  <c:v>370.46128099999999</c:v>
                </c:pt>
                <c:pt idx="93">
                  <c:v>371.258104</c:v>
                </c:pt>
                <c:pt idx="94">
                  <c:v>371.63989900000001</c:v>
                </c:pt>
                <c:pt idx="95">
                  <c:v>371.67187899999999</c:v>
                </c:pt>
                <c:pt idx="96">
                  <c:v>371.7543</c:v>
                </c:pt>
                <c:pt idx="97">
                  <c:v>371.91112199999998</c:v>
                </c:pt>
                <c:pt idx="98">
                  <c:v>371.30596600000001</c:v>
                </c:pt>
                <c:pt idx="99">
                  <c:v>371.021792</c:v>
                </c:pt>
                <c:pt idx="100">
                  <c:v>370.884951</c:v>
                </c:pt>
                <c:pt idx="101">
                  <c:v>370.467444</c:v>
                </c:pt>
                <c:pt idx="102">
                  <c:v>371.18381199999999</c:v>
                </c:pt>
                <c:pt idx="103">
                  <c:v>371.883329</c:v>
                </c:pt>
                <c:pt idx="104">
                  <c:v>372.07473900000002</c:v>
                </c:pt>
                <c:pt idx="105">
                  <c:v>372.49410599999999</c:v>
                </c:pt>
                <c:pt idx="106">
                  <c:v>372.42460199999999</c:v>
                </c:pt>
                <c:pt idx="107">
                  <c:v>370.95150000000001</c:v>
                </c:pt>
                <c:pt idx="108">
                  <c:v>370.590149</c:v>
                </c:pt>
                <c:pt idx="109">
                  <c:v>370.323238</c:v>
                </c:pt>
                <c:pt idx="110">
                  <c:v>369.527491</c:v>
                </c:pt>
                <c:pt idx="111">
                  <c:v>370.92249700000002</c:v>
                </c:pt>
                <c:pt idx="112">
                  <c:v>372.28691500000002</c:v>
                </c:pt>
                <c:pt idx="113">
                  <c:v>372.63557800000001</c:v>
                </c:pt>
                <c:pt idx="114">
                  <c:v>372.94764500000002</c:v>
                </c:pt>
                <c:pt idx="115">
                  <c:v>373.76664799999998</c:v>
                </c:pt>
                <c:pt idx="116">
                  <c:v>372.06939</c:v>
                </c:pt>
                <c:pt idx="117">
                  <c:v>370.73730699999999</c:v>
                </c:pt>
                <c:pt idx="118">
                  <c:v>370.54658899999998</c:v>
                </c:pt>
                <c:pt idx="119">
                  <c:v>370.47915</c:v>
                </c:pt>
                <c:pt idx="120">
                  <c:v>370.10950500000001</c:v>
                </c:pt>
                <c:pt idx="121">
                  <c:v>369.45982099999998</c:v>
                </c:pt>
                <c:pt idx="122">
                  <c:v>369.801941</c:v>
                </c:pt>
                <c:pt idx="123">
                  <c:v>373.19448199999999</c:v>
                </c:pt>
                <c:pt idx="124">
                  <c:v>382.23387200000002</c:v>
                </c:pt>
                <c:pt idx="125">
                  <c:v>404.54279300000002</c:v>
                </c:pt>
                <c:pt idx="126">
                  <c:v>436.50077199999998</c:v>
                </c:pt>
                <c:pt idx="127">
                  <c:v>466.485523</c:v>
                </c:pt>
                <c:pt idx="128">
                  <c:v>501.32606399999997</c:v>
                </c:pt>
                <c:pt idx="129">
                  <c:v>501.803044</c:v>
                </c:pt>
                <c:pt idx="130">
                  <c:v>506.20907</c:v>
                </c:pt>
                <c:pt idx="131">
                  <c:v>508.99419399999999</c:v>
                </c:pt>
                <c:pt idx="132">
                  <c:v>507.95582100000001</c:v>
                </c:pt>
                <c:pt idx="133">
                  <c:v>506.05774700000001</c:v>
                </c:pt>
                <c:pt idx="134">
                  <c:v>506.26310699999999</c:v>
                </c:pt>
                <c:pt idx="135">
                  <c:v>506.81475799999998</c:v>
                </c:pt>
                <c:pt idx="136">
                  <c:v>506.72786600000001</c:v>
                </c:pt>
                <c:pt idx="137">
                  <c:v>506.72976899999998</c:v>
                </c:pt>
                <c:pt idx="138">
                  <c:v>506.74035800000001</c:v>
                </c:pt>
                <c:pt idx="139">
                  <c:v>506.69963000000001</c:v>
                </c:pt>
                <c:pt idx="140">
                  <c:v>506.42847799999998</c:v>
                </c:pt>
                <c:pt idx="141">
                  <c:v>506.371082</c:v>
                </c:pt>
                <c:pt idx="142">
                  <c:v>506.38936000000001</c:v>
                </c:pt>
                <c:pt idx="143">
                  <c:v>506.40451300000001</c:v>
                </c:pt>
                <c:pt idx="144">
                  <c:v>506.42049900000001</c:v>
                </c:pt>
                <c:pt idx="145">
                  <c:v>506.44093500000002</c:v>
                </c:pt>
                <c:pt idx="146">
                  <c:v>506.44533000000001</c:v>
                </c:pt>
                <c:pt idx="147">
                  <c:v>506.46889499999997</c:v>
                </c:pt>
                <c:pt idx="148">
                  <c:v>506.51933200000002</c:v>
                </c:pt>
                <c:pt idx="149">
                  <c:v>506.773505</c:v>
                </c:pt>
                <c:pt idx="150">
                  <c:v>506.80608799999999</c:v>
                </c:pt>
                <c:pt idx="151">
                  <c:v>506.77537000000001</c:v>
                </c:pt>
                <c:pt idx="152">
                  <c:v>506.76441299999999</c:v>
                </c:pt>
                <c:pt idx="153">
                  <c:v>506.79557599999998</c:v>
                </c:pt>
                <c:pt idx="154">
                  <c:v>506.98250400000001</c:v>
                </c:pt>
                <c:pt idx="155">
                  <c:v>507.138103</c:v>
                </c:pt>
                <c:pt idx="156">
                  <c:v>507.16006599999997</c:v>
                </c:pt>
                <c:pt idx="157">
                  <c:v>507.17836399999999</c:v>
                </c:pt>
                <c:pt idx="158">
                  <c:v>507.19185800000002</c:v>
                </c:pt>
                <c:pt idx="159">
                  <c:v>507.74184200000002</c:v>
                </c:pt>
                <c:pt idx="160">
                  <c:v>507.82324199999999</c:v>
                </c:pt>
                <c:pt idx="161">
                  <c:v>507.79422399999999</c:v>
                </c:pt>
                <c:pt idx="162">
                  <c:v>507.64372600000002</c:v>
                </c:pt>
                <c:pt idx="163">
                  <c:v>507.64372600000002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5-4CB7-A3DE-7AC6CAA3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5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</a:t>
                </a:r>
                <a:r>
                  <a:rPr lang="en-US" sz="1200" baseline="0"/>
                  <a:t> </a:t>
                </a:r>
                <a:r>
                  <a:rPr lang="en-US" sz="1200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70929361745623"/>
          <c:y val="0.67651858524028097"/>
          <c:w val="0.26829406365049818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Resolution'!$AA$6:$AA$107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Resolution'!$AB$6:$AB$107</c:f>
              <c:numCache>
                <c:formatCode>0.00E+00</c:formatCode>
                <c:ptCount val="102"/>
                <c:pt idx="0">
                  <c:v>140.79196300000001</c:v>
                </c:pt>
                <c:pt idx="1">
                  <c:v>174.774799</c:v>
                </c:pt>
                <c:pt idx="2">
                  <c:v>200.37231299999999</c:v>
                </c:pt>
                <c:pt idx="3">
                  <c:v>216.20460600000001</c:v>
                </c:pt>
                <c:pt idx="4">
                  <c:v>222.66690399999999</c:v>
                </c:pt>
                <c:pt idx="5">
                  <c:v>221.031789</c:v>
                </c:pt>
                <c:pt idx="6">
                  <c:v>215.916822</c:v>
                </c:pt>
                <c:pt idx="7">
                  <c:v>210.69835499999999</c:v>
                </c:pt>
                <c:pt idx="8">
                  <c:v>206.83291800000001</c:v>
                </c:pt>
                <c:pt idx="9">
                  <c:v>204.61008100000001</c:v>
                </c:pt>
                <c:pt idx="10">
                  <c:v>203.77067099999999</c:v>
                </c:pt>
                <c:pt idx="11">
                  <c:v>203.85814500000001</c:v>
                </c:pt>
                <c:pt idx="12">
                  <c:v>204.413398</c:v>
                </c:pt>
                <c:pt idx="13">
                  <c:v>205.07830000000001</c:v>
                </c:pt>
                <c:pt idx="14">
                  <c:v>205.634164</c:v>
                </c:pt>
                <c:pt idx="15">
                  <c:v>205.99243000000001</c:v>
                </c:pt>
                <c:pt idx="16">
                  <c:v>206.157702</c:v>
                </c:pt>
                <c:pt idx="17">
                  <c:v>206.18360300000001</c:v>
                </c:pt>
                <c:pt idx="18">
                  <c:v>206.13609700000001</c:v>
                </c:pt>
                <c:pt idx="19">
                  <c:v>206.070671</c:v>
                </c:pt>
                <c:pt idx="20">
                  <c:v>206.02302499999999</c:v>
                </c:pt>
                <c:pt idx="21">
                  <c:v>206.009444</c:v>
                </c:pt>
                <c:pt idx="22">
                  <c:v>206.032262</c:v>
                </c:pt>
                <c:pt idx="23">
                  <c:v>206.08659499999999</c:v>
                </c:pt>
                <c:pt idx="24">
                  <c:v>206.16596200000001</c:v>
                </c:pt>
                <c:pt idx="25">
                  <c:v>206.265747</c:v>
                </c:pt>
                <c:pt idx="26">
                  <c:v>206.38451599999999</c:v>
                </c:pt>
                <c:pt idx="27">
                  <c:v>206.52374900000001</c:v>
                </c:pt>
                <c:pt idx="28">
                  <c:v>206.68673200000001</c:v>
                </c:pt>
                <c:pt idx="29">
                  <c:v>206.87723500000001</c:v>
                </c:pt>
                <c:pt idx="30">
                  <c:v>207.09837999999999</c:v>
                </c:pt>
                <c:pt idx="31">
                  <c:v>207.35186300000001</c:v>
                </c:pt>
                <c:pt idx="32">
                  <c:v>207.63754900000001</c:v>
                </c:pt>
                <c:pt idx="33">
                  <c:v>207.95334800000001</c:v>
                </c:pt>
                <c:pt idx="34">
                  <c:v>208.29530600000001</c:v>
                </c:pt>
                <c:pt idx="35">
                  <c:v>208.657848</c:v>
                </c:pt>
                <c:pt idx="36">
                  <c:v>209.03417300000001</c:v>
                </c:pt>
                <c:pt idx="37">
                  <c:v>209.416798</c:v>
                </c:pt>
                <c:pt idx="38">
                  <c:v>209.79833600000001</c:v>
                </c:pt>
                <c:pt idx="39">
                  <c:v>210.172619</c:v>
                </c:pt>
                <c:pt idx="40">
                  <c:v>210.536404</c:v>
                </c:pt>
                <c:pt idx="41">
                  <c:v>210.892156</c:v>
                </c:pt>
                <c:pt idx="42">
                  <c:v>211.25289799999999</c:v>
                </c:pt>
                <c:pt idx="43">
                  <c:v>211.65101799999999</c:v>
                </c:pt>
                <c:pt idx="44">
                  <c:v>212.15466900000001</c:v>
                </c:pt>
                <c:pt idx="45">
                  <c:v>212.89856599999999</c:v>
                </c:pt>
                <c:pt idx="46">
                  <c:v>214.141854</c:v>
                </c:pt>
                <c:pt idx="47">
                  <c:v>216.37670600000001</c:v>
                </c:pt>
                <c:pt idx="48">
                  <c:v>220.53229400000001</c:v>
                </c:pt>
                <c:pt idx="49">
                  <c:v>228.38452699999999</c:v>
                </c:pt>
                <c:pt idx="50">
                  <c:v>243.07502299999999</c:v>
                </c:pt>
                <c:pt idx="51">
                  <c:v>268.664154</c:v>
                </c:pt>
                <c:pt idx="52">
                  <c:v>308.31536599999998</c:v>
                </c:pt>
                <c:pt idx="53">
                  <c:v>361.52815299999997</c:v>
                </c:pt>
                <c:pt idx="54">
                  <c:v>422.942408</c:v>
                </c:pt>
                <c:pt idx="55">
                  <c:v>484.43255699999997</c:v>
                </c:pt>
                <c:pt idx="56">
                  <c:v>538.84047999999996</c:v>
                </c:pt>
                <c:pt idx="57">
                  <c:v>582.32211400000006</c:v>
                </c:pt>
                <c:pt idx="58">
                  <c:v>614.35189700000001</c:v>
                </c:pt>
                <c:pt idx="59">
                  <c:v>636.47033899999997</c:v>
                </c:pt>
                <c:pt idx="60">
                  <c:v>650.97315700000001</c:v>
                </c:pt>
                <c:pt idx="61">
                  <c:v>660.17479300000002</c:v>
                </c:pt>
                <c:pt idx="62">
                  <c:v>666.01827100000003</c:v>
                </c:pt>
                <c:pt idx="63">
                  <c:v>670.01347899999996</c:v>
                </c:pt>
                <c:pt idx="64">
                  <c:v>673.41949499999998</c:v>
                </c:pt>
                <c:pt idx="65">
                  <c:v>677.64056200000005</c:v>
                </c:pt>
                <c:pt idx="66">
                  <c:v>684.94606499999998</c:v>
                </c:pt>
                <c:pt idx="67">
                  <c:v>699.77862900000002</c:v>
                </c:pt>
                <c:pt idx="68">
                  <c:v>716.712763</c:v>
                </c:pt>
                <c:pt idx="69">
                  <c:v>730.89276299999995</c:v>
                </c:pt>
                <c:pt idx="70">
                  <c:v>730.89276299999995</c:v>
                </c:pt>
                <c:pt idx="71">
                  <c:v>730.89276299999995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B-4D4F-AE54-928998EAEF1E}"/>
            </c:ext>
          </c:extLst>
        </c:ser>
        <c:ser>
          <c:idx val="0"/>
          <c:order val="2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Resolution'!$V$6:$V$107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Resolution'!$W$6:$W$107</c:f>
              <c:numCache>
                <c:formatCode>0.00E+00</c:formatCode>
                <c:ptCount val="102"/>
                <c:pt idx="0">
                  <c:v>162.021545</c:v>
                </c:pt>
                <c:pt idx="1">
                  <c:v>193.951076</c:v>
                </c:pt>
                <c:pt idx="2">
                  <c:v>225.425715</c:v>
                </c:pt>
                <c:pt idx="3">
                  <c:v>242.031215</c:v>
                </c:pt>
                <c:pt idx="4">
                  <c:v>236.95249899999999</c:v>
                </c:pt>
                <c:pt idx="5">
                  <c:v>226.19069500000001</c:v>
                </c:pt>
                <c:pt idx="6">
                  <c:v>213.68552800000001</c:v>
                </c:pt>
                <c:pt idx="7">
                  <c:v>204.38457299999999</c:v>
                </c:pt>
                <c:pt idx="8">
                  <c:v>199.84060700000001</c:v>
                </c:pt>
                <c:pt idx="9">
                  <c:v>200.835036</c:v>
                </c:pt>
                <c:pt idx="10">
                  <c:v>202.52932000000001</c:v>
                </c:pt>
                <c:pt idx="11">
                  <c:v>204.43673200000001</c:v>
                </c:pt>
                <c:pt idx="12">
                  <c:v>206.587875</c:v>
                </c:pt>
                <c:pt idx="13">
                  <c:v>207.00221999999999</c:v>
                </c:pt>
                <c:pt idx="14">
                  <c:v>206.72482400000001</c:v>
                </c:pt>
                <c:pt idx="15">
                  <c:v>206.22175999999999</c:v>
                </c:pt>
                <c:pt idx="16">
                  <c:v>205.57271299999999</c:v>
                </c:pt>
                <c:pt idx="17">
                  <c:v>205.21753200000001</c:v>
                </c:pt>
                <c:pt idx="18">
                  <c:v>204.79810699999999</c:v>
                </c:pt>
                <c:pt idx="19">
                  <c:v>204.84136599999999</c:v>
                </c:pt>
                <c:pt idx="20">
                  <c:v>205.01073199999999</c:v>
                </c:pt>
                <c:pt idx="21">
                  <c:v>205.124403</c:v>
                </c:pt>
                <c:pt idx="22">
                  <c:v>205.21288999999999</c:v>
                </c:pt>
                <c:pt idx="23">
                  <c:v>205.28395599999999</c:v>
                </c:pt>
                <c:pt idx="24">
                  <c:v>205.244755</c:v>
                </c:pt>
                <c:pt idx="25">
                  <c:v>205.37564699999999</c:v>
                </c:pt>
                <c:pt idx="26">
                  <c:v>205.47392600000001</c:v>
                </c:pt>
                <c:pt idx="27">
                  <c:v>205.630088</c:v>
                </c:pt>
                <c:pt idx="28">
                  <c:v>205.72626199999999</c:v>
                </c:pt>
                <c:pt idx="29">
                  <c:v>205.77514400000001</c:v>
                </c:pt>
                <c:pt idx="30">
                  <c:v>205.91655900000001</c:v>
                </c:pt>
                <c:pt idx="31">
                  <c:v>206.12331499999999</c:v>
                </c:pt>
                <c:pt idx="32">
                  <c:v>206.38053600000001</c:v>
                </c:pt>
                <c:pt idx="33">
                  <c:v>206.69614200000001</c:v>
                </c:pt>
                <c:pt idx="34">
                  <c:v>207.103297</c:v>
                </c:pt>
                <c:pt idx="35">
                  <c:v>207.57881499999999</c:v>
                </c:pt>
                <c:pt idx="36">
                  <c:v>208.11965000000001</c:v>
                </c:pt>
                <c:pt idx="37">
                  <c:v>208.76877099999999</c:v>
                </c:pt>
                <c:pt idx="38">
                  <c:v>210.00262599999999</c:v>
                </c:pt>
                <c:pt idx="39">
                  <c:v>210.78856400000001</c:v>
                </c:pt>
                <c:pt idx="40">
                  <c:v>211.054507</c:v>
                </c:pt>
                <c:pt idx="41">
                  <c:v>211.230536</c:v>
                </c:pt>
                <c:pt idx="42">
                  <c:v>211.345707</c:v>
                </c:pt>
                <c:pt idx="43">
                  <c:v>211.30918600000001</c:v>
                </c:pt>
                <c:pt idx="44">
                  <c:v>211.24817200000001</c:v>
                </c:pt>
                <c:pt idx="45">
                  <c:v>211.084642</c:v>
                </c:pt>
                <c:pt idx="46">
                  <c:v>211.01475500000001</c:v>
                </c:pt>
                <c:pt idx="47">
                  <c:v>210.75071199999999</c:v>
                </c:pt>
                <c:pt idx="48">
                  <c:v>211.31366199999999</c:v>
                </c:pt>
                <c:pt idx="49">
                  <c:v>212.52078499999999</c:v>
                </c:pt>
                <c:pt idx="50">
                  <c:v>216.34151800000001</c:v>
                </c:pt>
                <c:pt idx="51">
                  <c:v>229.30551700000001</c:v>
                </c:pt>
                <c:pt idx="52">
                  <c:v>269.77484399999997</c:v>
                </c:pt>
                <c:pt idx="53">
                  <c:v>354.196755</c:v>
                </c:pt>
                <c:pt idx="54">
                  <c:v>472.92934300000002</c:v>
                </c:pt>
                <c:pt idx="55">
                  <c:v>620.20027700000003</c:v>
                </c:pt>
                <c:pt idx="56">
                  <c:v>646.88773800000001</c:v>
                </c:pt>
                <c:pt idx="57">
                  <c:v>681.45346199999994</c:v>
                </c:pt>
                <c:pt idx="58">
                  <c:v>677.37413100000003</c:v>
                </c:pt>
                <c:pt idx="59">
                  <c:v>667.88960499999996</c:v>
                </c:pt>
                <c:pt idx="60">
                  <c:v>668.19802700000002</c:v>
                </c:pt>
                <c:pt idx="61">
                  <c:v>669.90762400000006</c:v>
                </c:pt>
                <c:pt idx="62">
                  <c:v>669.984689</c:v>
                </c:pt>
                <c:pt idx="63">
                  <c:v>669.59045300000002</c:v>
                </c:pt>
                <c:pt idx="64">
                  <c:v>670.32060200000001</c:v>
                </c:pt>
                <c:pt idx="65">
                  <c:v>672.01285600000006</c:v>
                </c:pt>
                <c:pt idx="66">
                  <c:v>674.66933800000004</c:v>
                </c:pt>
                <c:pt idx="67">
                  <c:v>677.93973900000003</c:v>
                </c:pt>
                <c:pt idx="68">
                  <c:v>685.76803199999995</c:v>
                </c:pt>
                <c:pt idx="69">
                  <c:v>702.94392900000003</c:v>
                </c:pt>
                <c:pt idx="70">
                  <c:v>714.80292399999996</c:v>
                </c:pt>
                <c:pt idx="71">
                  <c:v>714.80292399999996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B-4D4F-AE54-928998EA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AUSM (2nd Order)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'Shock Resolution'!$AF$6:$AF$107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0</c:v>
                      </c:pt>
                      <c:pt idx="1">
                        <c:v>1.40852593E-2</c:v>
                      </c:pt>
                      <c:pt idx="2">
                        <c:v>2.81705215E-2</c:v>
                      </c:pt>
                      <c:pt idx="3">
                        <c:v>4.2255761599999997E-2</c:v>
                      </c:pt>
                      <c:pt idx="4">
                        <c:v>5.6341011500000003E-2</c:v>
                      </c:pt>
                      <c:pt idx="5">
                        <c:v>7.0426280600000002E-2</c:v>
                      </c:pt>
                      <c:pt idx="6">
                        <c:v>8.4511505299999998E-2</c:v>
                      </c:pt>
                      <c:pt idx="7">
                        <c:v>9.8596711899999995E-2</c:v>
                      </c:pt>
                      <c:pt idx="8">
                        <c:v>0.112682106</c:v>
                      </c:pt>
                      <c:pt idx="9">
                        <c:v>0.12676731499999999</c:v>
                      </c:pt>
                      <c:pt idx="10">
                        <c:v>0.14085213599999999</c:v>
                      </c:pt>
                      <c:pt idx="11">
                        <c:v>0.154937777</c:v>
                      </c:pt>
                      <c:pt idx="12">
                        <c:v>0.16902311</c:v>
                      </c:pt>
                      <c:pt idx="13">
                        <c:v>0.183108094</c:v>
                      </c:pt>
                      <c:pt idx="14">
                        <c:v>0.197193589</c:v>
                      </c:pt>
                      <c:pt idx="15">
                        <c:v>0.21127815599999999</c:v>
                      </c:pt>
                      <c:pt idx="16">
                        <c:v>0.225363797</c:v>
                      </c:pt>
                      <c:pt idx="17">
                        <c:v>0.239449306</c:v>
                      </c:pt>
                      <c:pt idx="18">
                        <c:v>0.25353413800000002</c:v>
                      </c:pt>
                      <c:pt idx="19">
                        <c:v>0.26761886000000001</c:v>
                      </c:pt>
                      <c:pt idx="20">
                        <c:v>0.28170545800000002</c:v>
                      </c:pt>
                      <c:pt idx="21">
                        <c:v>0.29578833599999999</c:v>
                      </c:pt>
                      <c:pt idx="22">
                        <c:v>0.30987493799999999</c:v>
                      </c:pt>
                      <c:pt idx="23">
                        <c:v>0.32396016799999999</c:v>
                      </c:pt>
                      <c:pt idx="24">
                        <c:v>0.33804328</c:v>
                      </c:pt>
                      <c:pt idx="25">
                        <c:v>0.35212969900000002</c:v>
                      </c:pt>
                      <c:pt idx="26">
                        <c:v>0.36621456099999999</c:v>
                      </c:pt>
                      <c:pt idx="27">
                        <c:v>0.38030115599999997</c:v>
                      </c:pt>
                      <c:pt idx="28">
                        <c:v>0.39438528299999998</c:v>
                      </c:pt>
                      <c:pt idx="29">
                        <c:v>0.40847035900000001</c:v>
                      </c:pt>
                      <c:pt idx="30">
                        <c:v>0.42256033399999998</c:v>
                      </c:pt>
                      <c:pt idx="31">
                        <c:v>0.43663627300000002</c:v>
                      </c:pt>
                      <c:pt idx="32">
                        <c:v>0.45071987499999999</c:v>
                      </c:pt>
                      <c:pt idx="33">
                        <c:v>0.46481065100000002</c:v>
                      </c:pt>
                      <c:pt idx="34">
                        <c:v>0.47889449299999998</c:v>
                      </c:pt>
                      <c:pt idx="35">
                        <c:v>0.49297896000000002</c:v>
                      </c:pt>
                      <c:pt idx="36">
                        <c:v>0.50707013599999995</c:v>
                      </c:pt>
                      <c:pt idx="37">
                        <c:v>0.52115401800000005</c:v>
                      </c:pt>
                      <c:pt idx="38">
                        <c:v>0.53523839600000001</c:v>
                      </c:pt>
                      <c:pt idx="39">
                        <c:v>0.54932245899999999</c:v>
                      </c:pt>
                      <c:pt idx="40">
                        <c:v>0.56341470100000002</c:v>
                      </c:pt>
                      <c:pt idx="41">
                        <c:v>0.57749079000000003</c:v>
                      </c:pt>
                      <c:pt idx="42">
                        <c:v>0.59157445799999997</c:v>
                      </c:pt>
                      <c:pt idx="43">
                        <c:v>0.60564826199999999</c:v>
                      </c:pt>
                      <c:pt idx="44">
                        <c:v>0.61976109999999995</c:v>
                      </c:pt>
                      <c:pt idx="45">
                        <c:v>0.63383626999999998</c:v>
                      </c:pt>
                      <c:pt idx="46">
                        <c:v>0.64788686799999995</c:v>
                      </c:pt>
                      <c:pt idx="47">
                        <c:v>0.66202455599999999</c:v>
                      </c:pt>
                      <c:pt idx="48">
                        <c:v>0.67605036500000004</c:v>
                      </c:pt>
                      <c:pt idx="49">
                        <c:v>0.69016995299999995</c:v>
                      </c:pt>
                      <c:pt idx="50">
                        <c:v>0.70429001400000002</c:v>
                      </c:pt>
                      <c:pt idx="51">
                        <c:v>0.71833654999999996</c:v>
                      </c:pt>
                      <c:pt idx="52">
                        <c:v>0.73237812300000005</c:v>
                      </c:pt>
                      <c:pt idx="53">
                        <c:v>0.74652946899999995</c:v>
                      </c:pt>
                      <c:pt idx="54">
                        <c:v>0.76065834499999996</c:v>
                      </c:pt>
                      <c:pt idx="55">
                        <c:v>0.774666403</c:v>
                      </c:pt>
                      <c:pt idx="56">
                        <c:v>0.78876441399999997</c:v>
                      </c:pt>
                      <c:pt idx="57">
                        <c:v>0.80279612499999997</c:v>
                      </c:pt>
                      <c:pt idx="58">
                        <c:v>0.81696316000000002</c:v>
                      </c:pt>
                      <c:pt idx="59">
                        <c:v>0.83099297299999997</c:v>
                      </c:pt>
                      <c:pt idx="60">
                        <c:v>0.84513110999999996</c:v>
                      </c:pt>
                      <c:pt idx="61">
                        <c:v>0.85923325500000003</c:v>
                      </c:pt>
                      <c:pt idx="62">
                        <c:v>0.87333700599999997</c:v>
                      </c:pt>
                      <c:pt idx="63">
                        <c:v>0.88719057700000004</c:v>
                      </c:pt>
                      <c:pt idx="64">
                        <c:v>0.90137319900000001</c:v>
                      </c:pt>
                      <c:pt idx="65">
                        <c:v>0.91556827699999999</c:v>
                      </c:pt>
                      <c:pt idx="66">
                        <c:v>0.92967484899999997</c:v>
                      </c:pt>
                      <c:pt idx="67">
                        <c:v>0.94358279</c:v>
                      </c:pt>
                      <c:pt idx="68">
                        <c:v>0.95778967999999998</c:v>
                      </c:pt>
                      <c:pt idx="69">
                        <c:v>0.97189984399999996</c:v>
                      </c:pt>
                      <c:pt idx="70">
                        <c:v>0.985894665</c:v>
                      </c:pt>
                      <c:pt idx="71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'Shock Resolution'!$AG$6:$AG$107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162.42603600000001</c:v>
                      </c:pt>
                      <c:pt idx="1">
                        <c:v>194.21287100000001</c:v>
                      </c:pt>
                      <c:pt idx="2">
                        <c:v>222.44169400000001</c:v>
                      </c:pt>
                      <c:pt idx="3">
                        <c:v>239.94775799999999</c:v>
                      </c:pt>
                      <c:pt idx="4">
                        <c:v>234.138137</c:v>
                      </c:pt>
                      <c:pt idx="5">
                        <c:v>224.24889400000001</c:v>
                      </c:pt>
                      <c:pt idx="6">
                        <c:v>213.866444</c:v>
                      </c:pt>
                      <c:pt idx="7">
                        <c:v>204.40426099999999</c:v>
                      </c:pt>
                      <c:pt idx="8">
                        <c:v>199.908029</c:v>
                      </c:pt>
                      <c:pt idx="9">
                        <c:v>201.21300099999999</c:v>
                      </c:pt>
                      <c:pt idx="10">
                        <c:v>202.79049800000001</c:v>
                      </c:pt>
                      <c:pt idx="11">
                        <c:v>204.41618299999999</c:v>
                      </c:pt>
                      <c:pt idx="12">
                        <c:v>206.11505700000001</c:v>
                      </c:pt>
                      <c:pt idx="13">
                        <c:v>207.08320800000001</c:v>
                      </c:pt>
                      <c:pt idx="14">
                        <c:v>206.720393</c:v>
                      </c:pt>
                      <c:pt idx="15">
                        <c:v>206.29152999999999</c:v>
                      </c:pt>
                      <c:pt idx="16">
                        <c:v>205.89334400000001</c:v>
                      </c:pt>
                      <c:pt idx="17">
                        <c:v>205.43065300000001</c:v>
                      </c:pt>
                      <c:pt idx="18">
                        <c:v>205.491534</c:v>
                      </c:pt>
                      <c:pt idx="19">
                        <c:v>205.54760099999999</c:v>
                      </c:pt>
                      <c:pt idx="20">
                        <c:v>205.54962399999999</c:v>
                      </c:pt>
                      <c:pt idx="21">
                        <c:v>205.56301500000001</c:v>
                      </c:pt>
                      <c:pt idx="22">
                        <c:v>205.57412500000001</c:v>
                      </c:pt>
                      <c:pt idx="23">
                        <c:v>205.61470600000001</c:v>
                      </c:pt>
                      <c:pt idx="24">
                        <c:v>205.686362</c:v>
                      </c:pt>
                      <c:pt idx="25">
                        <c:v>205.778369</c:v>
                      </c:pt>
                      <c:pt idx="26">
                        <c:v>205.90790100000001</c:v>
                      </c:pt>
                      <c:pt idx="27">
                        <c:v>206.10147799999999</c:v>
                      </c:pt>
                      <c:pt idx="28">
                        <c:v>206.40821299999999</c:v>
                      </c:pt>
                      <c:pt idx="29">
                        <c:v>206.61673300000001</c:v>
                      </c:pt>
                      <c:pt idx="30">
                        <c:v>206.83154300000001</c:v>
                      </c:pt>
                      <c:pt idx="31">
                        <c:v>207.06606600000001</c:v>
                      </c:pt>
                      <c:pt idx="32">
                        <c:v>207.345147</c:v>
                      </c:pt>
                      <c:pt idx="33">
                        <c:v>207.674385</c:v>
                      </c:pt>
                      <c:pt idx="34">
                        <c:v>208.044758</c:v>
                      </c:pt>
                      <c:pt idx="35">
                        <c:v>208.45648499999999</c:v>
                      </c:pt>
                      <c:pt idx="36">
                        <c:v>208.918935</c:v>
                      </c:pt>
                      <c:pt idx="37">
                        <c:v>209.440889</c:v>
                      </c:pt>
                      <c:pt idx="38">
                        <c:v>209.985817</c:v>
                      </c:pt>
                      <c:pt idx="39">
                        <c:v>210.53550799999999</c:v>
                      </c:pt>
                      <c:pt idx="40">
                        <c:v>211.31841800000001</c:v>
                      </c:pt>
                      <c:pt idx="41">
                        <c:v>212.457379</c:v>
                      </c:pt>
                      <c:pt idx="42">
                        <c:v>212.775204</c:v>
                      </c:pt>
                      <c:pt idx="43">
                        <c:v>212.737594</c:v>
                      </c:pt>
                      <c:pt idx="44">
                        <c:v>212.65416999999999</c:v>
                      </c:pt>
                      <c:pt idx="45">
                        <c:v>212.62166199999999</c:v>
                      </c:pt>
                      <c:pt idx="46">
                        <c:v>212.54691700000001</c:v>
                      </c:pt>
                      <c:pt idx="47">
                        <c:v>212.51331099999999</c:v>
                      </c:pt>
                      <c:pt idx="48">
                        <c:v>212.757003</c:v>
                      </c:pt>
                      <c:pt idx="49">
                        <c:v>213.77108899999999</c:v>
                      </c:pt>
                      <c:pt idx="50">
                        <c:v>217.33891499999999</c:v>
                      </c:pt>
                      <c:pt idx="51">
                        <c:v>229.285899</c:v>
                      </c:pt>
                      <c:pt idx="52">
                        <c:v>268.431265</c:v>
                      </c:pt>
                      <c:pt idx="53">
                        <c:v>352.87556499999999</c:v>
                      </c:pt>
                      <c:pt idx="54">
                        <c:v>471.50647700000002</c:v>
                      </c:pt>
                      <c:pt idx="55">
                        <c:v>603.05625299999997</c:v>
                      </c:pt>
                      <c:pt idx="56">
                        <c:v>684.81658900000002</c:v>
                      </c:pt>
                      <c:pt idx="57">
                        <c:v>673.25558100000001</c:v>
                      </c:pt>
                      <c:pt idx="58">
                        <c:v>664.14478299999996</c:v>
                      </c:pt>
                      <c:pt idx="59">
                        <c:v>666.87925600000005</c:v>
                      </c:pt>
                      <c:pt idx="60">
                        <c:v>671.81804899999997</c:v>
                      </c:pt>
                      <c:pt idx="61">
                        <c:v>671.15901699999995</c:v>
                      </c:pt>
                      <c:pt idx="62">
                        <c:v>671.33919300000002</c:v>
                      </c:pt>
                      <c:pt idx="63">
                        <c:v>672.971048</c:v>
                      </c:pt>
                      <c:pt idx="64">
                        <c:v>675.62446799999998</c:v>
                      </c:pt>
                      <c:pt idx="65">
                        <c:v>677.23767799999996</c:v>
                      </c:pt>
                      <c:pt idx="66">
                        <c:v>679.06577300000004</c:v>
                      </c:pt>
                      <c:pt idx="67">
                        <c:v>681.55362200000002</c:v>
                      </c:pt>
                      <c:pt idx="68">
                        <c:v>689.69389799999999</c:v>
                      </c:pt>
                      <c:pt idx="69">
                        <c:v>719.45935899999995</c:v>
                      </c:pt>
                      <c:pt idx="70">
                        <c:v>719.45935899999995</c:v>
                      </c:pt>
                      <c:pt idx="71">
                        <c:v>719.45935899999995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EED-46D8-8474-3475205C6997}"/>
                  </c:ext>
                </c:extLst>
              </c15:ser>
            </c15:filteredScatterSeries>
          </c:ext>
        </c:extLst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 Pressure</a:t>
                </a:r>
                <a:r>
                  <a:rPr lang="en-US" sz="1200" baseline="0"/>
                  <a:t> (kPa)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23117539535782"/>
          <c:y val="0.6358811210180485"/>
          <c:w val="0.26790064889858389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Resolution'!$AA$6:$AA$107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Resolution'!$AC$6:$AC$107</c:f>
              <c:numCache>
                <c:formatCode>0.00E+00</c:formatCode>
                <c:ptCount val="102"/>
                <c:pt idx="0">
                  <c:v>335.80473699999999</c:v>
                </c:pt>
                <c:pt idx="1">
                  <c:v>358.80350299999998</c:v>
                </c:pt>
                <c:pt idx="2">
                  <c:v>373.03502700000001</c:v>
                </c:pt>
                <c:pt idx="3">
                  <c:v>380.94282500000003</c:v>
                </c:pt>
                <c:pt idx="4">
                  <c:v>384.11736500000001</c:v>
                </c:pt>
                <c:pt idx="5">
                  <c:v>383.21819399999998</c:v>
                </c:pt>
                <c:pt idx="6">
                  <c:v>380.623108</c:v>
                </c:pt>
                <c:pt idx="7">
                  <c:v>377.97555899999998</c:v>
                </c:pt>
                <c:pt idx="8">
                  <c:v>375.99389300000001</c:v>
                </c:pt>
                <c:pt idx="9">
                  <c:v>374.84168299999999</c:v>
                </c:pt>
                <c:pt idx="10">
                  <c:v>374.40236900000002</c:v>
                </c:pt>
                <c:pt idx="11">
                  <c:v>374.44608399999998</c:v>
                </c:pt>
                <c:pt idx="12">
                  <c:v>374.73367100000002</c:v>
                </c:pt>
                <c:pt idx="13">
                  <c:v>375.07668899999999</c:v>
                </c:pt>
                <c:pt idx="14">
                  <c:v>375.36051800000001</c:v>
                </c:pt>
                <c:pt idx="15">
                  <c:v>375.53956299999999</c:v>
                </c:pt>
                <c:pt idx="16">
                  <c:v>375.61711300000002</c:v>
                </c:pt>
                <c:pt idx="17">
                  <c:v>375.62175500000001</c:v>
                </c:pt>
                <c:pt idx="18">
                  <c:v>375.58818300000001</c:v>
                </c:pt>
                <c:pt idx="19">
                  <c:v>375.54541</c:v>
                </c:pt>
                <c:pt idx="20">
                  <c:v>375.51203600000002</c:v>
                </c:pt>
                <c:pt idx="21">
                  <c:v>375.49649799999997</c:v>
                </c:pt>
                <c:pt idx="22">
                  <c:v>375.49995100000001</c:v>
                </c:pt>
                <c:pt idx="23">
                  <c:v>375.51979399999999</c:v>
                </c:pt>
                <c:pt idx="24">
                  <c:v>375.55260800000002</c:v>
                </c:pt>
                <c:pt idx="25">
                  <c:v>375.59597100000002</c:v>
                </c:pt>
                <c:pt idx="26">
                  <c:v>375.64912800000002</c:v>
                </c:pt>
                <c:pt idx="27">
                  <c:v>375.712852</c:v>
                </c:pt>
                <c:pt idx="28">
                  <c:v>375.78884699999998</c:v>
                </c:pt>
                <c:pt idx="29">
                  <c:v>375.87906400000003</c:v>
                </c:pt>
                <c:pt idx="30">
                  <c:v>375.98509899999999</c:v>
                </c:pt>
                <c:pt idx="31">
                  <c:v>376.10779300000002</c:v>
                </c:pt>
                <c:pt idx="32">
                  <c:v>376.24702400000001</c:v>
                </c:pt>
                <c:pt idx="33">
                  <c:v>376.40164299999998</c:v>
                </c:pt>
                <c:pt idx="34">
                  <c:v>376.56953499999997</c:v>
                </c:pt>
                <c:pt idx="35">
                  <c:v>376.747747</c:v>
                </c:pt>
                <c:pt idx="36">
                  <c:v>376.93270200000001</c:v>
                </c:pt>
                <c:pt idx="37">
                  <c:v>377.12048800000002</c:v>
                </c:pt>
                <c:pt idx="38">
                  <c:v>377.30726399999998</c:v>
                </c:pt>
                <c:pt idx="39">
                  <c:v>377.48984000000002</c:v>
                </c:pt>
                <c:pt idx="40">
                  <c:v>377.66655700000001</c:v>
                </c:pt>
                <c:pt idx="41">
                  <c:v>377.83871199999999</c:v>
                </c:pt>
                <c:pt idx="42">
                  <c:v>378.01303799999999</c:v>
                </c:pt>
                <c:pt idx="43">
                  <c:v>378.206211</c:v>
                </c:pt>
                <c:pt idx="44">
                  <c:v>378.45320900000002</c:v>
                </c:pt>
                <c:pt idx="45">
                  <c:v>378.82291900000001</c:v>
                </c:pt>
                <c:pt idx="46">
                  <c:v>379.44710900000001</c:v>
                </c:pt>
                <c:pt idx="47">
                  <c:v>380.57351299999999</c:v>
                </c:pt>
                <c:pt idx="48">
                  <c:v>382.66104799999999</c:v>
                </c:pt>
                <c:pt idx="49">
                  <c:v>386.55922099999998</c:v>
                </c:pt>
                <c:pt idx="50">
                  <c:v>393.71944200000002</c:v>
                </c:pt>
                <c:pt idx="51">
                  <c:v>405.68112500000001</c:v>
                </c:pt>
                <c:pt idx="52">
                  <c:v>422.90948600000002</c:v>
                </c:pt>
                <c:pt idx="53">
                  <c:v>443.78366599999998</c:v>
                </c:pt>
                <c:pt idx="54">
                  <c:v>465.22980100000001</c:v>
                </c:pt>
                <c:pt idx="55">
                  <c:v>484.43027999999998</c:v>
                </c:pt>
                <c:pt idx="56">
                  <c:v>499.88119699999999</c:v>
                </c:pt>
                <c:pt idx="57">
                  <c:v>511.351493</c:v>
                </c:pt>
                <c:pt idx="58">
                  <c:v>519.35616900000002</c:v>
                </c:pt>
                <c:pt idx="59">
                  <c:v>524.68119000000002</c:v>
                </c:pt>
                <c:pt idx="60">
                  <c:v>528.08379400000001</c:v>
                </c:pt>
                <c:pt idx="61">
                  <c:v>530.20268399999998</c:v>
                </c:pt>
                <c:pt idx="62">
                  <c:v>531.52789600000006</c:v>
                </c:pt>
                <c:pt idx="63">
                  <c:v>532.42162199999996</c:v>
                </c:pt>
                <c:pt idx="64">
                  <c:v>533.17682300000001</c:v>
                </c:pt>
                <c:pt idx="65">
                  <c:v>534.113831</c:v>
                </c:pt>
                <c:pt idx="66">
                  <c:v>535.74270999999999</c:v>
                </c:pt>
                <c:pt idx="67">
                  <c:v>539.041922</c:v>
                </c:pt>
                <c:pt idx="68">
                  <c:v>545.85954100000004</c:v>
                </c:pt>
                <c:pt idx="69">
                  <c:v>559.20279300000004</c:v>
                </c:pt>
                <c:pt idx="70">
                  <c:v>559.20279300000004</c:v>
                </c:pt>
                <c:pt idx="71">
                  <c:v>559.20279300000004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7-4793-88F3-FDEEAC609003}"/>
            </c:ext>
          </c:extLst>
        </c:ser>
        <c:ser>
          <c:idx val="0"/>
          <c:order val="2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Resolution'!$V$6:$V$107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Resolution'!$X$6:$X$107</c:f>
              <c:numCache>
                <c:formatCode>0.00E+00</c:formatCode>
                <c:ptCount val="102"/>
                <c:pt idx="0">
                  <c:v>348.83717200000001</c:v>
                </c:pt>
                <c:pt idx="1">
                  <c:v>366.913298</c:v>
                </c:pt>
                <c:pt idx="2">
                  <c:v>381.01298600000001</c:v>
                </c:pt>
                <c:pt idx="3">
                  <c:v>388.76089000000002</c:v>
                </c:pt>
                <c:pt idx="4">
                  <c:v>387.70351099999999</c:v>
                </c:pt>
                <c:pt idx="5">
                  <c:v>383.34603700000002</c:v>
                </c:pt>
                <c:pt idx="6">
                  <c:v>377.61958800000002</c:v>
                </c:pt>
                <c:pt idx="7">
                  <c:v>373.22400099999999</c:v>
                </c:pt>
                <c:pt idx="8">
                  <c:v>370.892765</c:v>
                </c:pt>
                <c:pt idx="9">
                  <c:v>371.41438699999998</c:v>
                </c:pt>
                <c:pt idx="10">
                  <c:v>372.19111700000002</c:v>
                </c:pt>
                <c:pt idx="11">
                  <c:v>373.06924700000002</c:v>
                </c:pt>
                <c:pt idx="12">
                  <c:v>374.33770600000003</c:v>
                </c:pt>
                <c:pt idx="13">
                  <c:v>374.35726399999999</c:v>
                </c:pt>
                <c:pt idx="14">
                  <c:v>374.10635400000001</c:v>
                </c:pt>
                <c:pt idx="15">
                  <c:v>373.72509600000001</c:v>
                </c:pt>
                <c:pt idx="16">
                  <c:v>373.23769600000003</c:v>
                </c:pt>
                <c:pt idx="17">
                  <c:v>373.03248500000001</c:v>
                </c:pt>
                <c:pt idx="18">
                  <c:v>372.81695100000002</c:v>
                </c:pt>
                <c:pt idx="19">
                  <c:v>372.95718499999998</c:v>
                </c:pt>
                <c:pt idx="20">
                  <c:v>373.215463</c:v>
                </c:pt>
                <c:pt idx="21">
                  <c:v>373.444163</c:v>
                </c:pt>
                <c:pt idx="22">
                  <c:v>373.69066900000001</c:v>
                </c:pt>
                <c:pt idx="23">
                  <c:v>373.96443799999997</c:v>
                </c:pt>
                <c:pt idx="24">
                  <c:v>374.14289100000002</c:v>
                </c:pt>
                <c:pt idx="25">
                  <c:v>374.53910000000002</c:v>
                </c:pt>
                <c:pt idx="26">
                  <c:v>374.85521399999999</c:v>
                </c:pt>
                <c:pt idx="27">
                  <c:v>375.23429199999998</c:v>
                </c:pt>
                <c:pt idx="28">
                  <c:v>375.47141099999999</c:v>
                </c:pt>
                <c:pt idx="29">
                  <c:v>375.52971000000002</c:v>
                </c:pt>
                <c:pt idx="30">
                  <c:v>375.649315</c:v>
                </c:pt>
                <c:pt idx="31">
                  <c:v>375.78020800000002</c:v>
                </c:pt>
                <c:pt idx="32">
                  <c:v>375.87855999999999</c:v>
                </c:pt>
                <c:pt idx="33">
                  <c:v>375.93460900000002</c:v>
                </c:pt>
                <c:pt idx="34">
                  <c:v>375.97089899999997</c:v>
                </c:pt>
                <c:pt idx="35">
                  <c:v>376.03156100000001</c:v>
                </c:pt>
                <c:pt idx="36">
                  <c:v>376.14714500000002</c:v>
                </c:pt>
                <c:pt idx="37">
                  <c:v>376.33668599999999</c:v>
                </c:pt>
                <c:pt idx="38">
                  <c:v>377.14031499999999</c:v>
                </c:pt>
                <c:pt idx="39">
                  <c:v>377.88049699999999</c:v>
                </c:pt>
                <c:pt idx="40">
                  <c:v>378.270354</c:v>
                </c:pt>
                <c:pt idx="41">
                  <c:v>378.59507100000002</c:v>
                </c:pt>
                <c:pt idx="42">
                  <c:v>378.917889</c:v>
                </c:pt>
                <c:pt idx="43">
                  <c:v>379.05812300000002</c:v>
                </c:pt>
                <c:pt idx="44">
                  <c:v>379.20520299999998</c:v>
                </c:pt>
                <c:pt idx="45">
                  <c:v>379.30114600000002</c:v>
                </c:pt>
                <c:pt idx="46">
                  <c:v>379.50684000000001</c:v>
                </c:pt>
                <c:pt idx="47">
                  <c:v>379.46583900000002</c:v>
                </c:pt>
                <c:pt idx="48">
                  <c:v>380.24862899999999</c:v>
                </c:pt>
                <c:pt idx="49">
                  <c:v>381.44045899999998</c:v>
                </c:pt>
                <c:pt idx="50">
                  <c:v>383.88851199999999</c:v>
                </c:pt>
                <c:pt idx="51">
                  <c:v>390.44309399999997</c:v>
                </c:pt>
                <c:pt idx="52">
                  <c:v>409.10047400000002</c:v>
                </c:pt>
                <c:pt idx="53">
                  <c:v>443.22595100000001</c:v>
                </c:pt>
                <c:pt idx="54">
                  <c:v>481.352754</c:v>
                </c:pt>
                <c:pt idx="55">
                  <c:v>517.183987</c:v>
                </c:pt>
                <c:pt idx="56">
                  <c:v>523.07396100000005</c:v>
                </c:pt>
                <c:pt idx="57">
                  <c:v>531.240364</c:v>
                </c:pt>
                <c:pt idx="58">
                  <c:v>530.38351</c:v>
                </c:pt>
                <c:pt idx="59">
                  <c:v>528.31687899999997</c:v>
                </c:pt>
                <c:pt idx="60">
                  <c:v>528.33225000000004</c:v>
                </c:pt>
                <c:pt idx="61">
                  <c:v>528.56377599999996</c:v>
                </c:pt>
                <c:pt idx="62">
                  <c:v>528.42955800000004</c:v>
                </c:pt>
                <c:pt idx="63">
                  <c:v>528.27785900000003</c:v>
                </c:pt>
                <c:pt idx="64">
                  <c:v>528.43354199999999</c:v>
                </c:pt>
                <c:pt idx="65">
                  <c:v>528.83970099999999</c:v>
                </c:pt>
                <c:pt idx="66">
                  <c:v>529.76200400000005</c:v>
                </c:pt>
                <c:pt idx="67">
                  <c:v>531.06944199999998</c:v>
                </c:pt>
                <c:pt idx="68">
                  <c:v>533.50251400000002</c:v>
                </c:pt>
                <c:pt idx="69">
                  <c:v>535.68738299999995</c:v>
                </c:pt>
                <c:pt idx="70">
                  <c:v>535.68738299999995</c:v>
                </c:pt>
                <c:pt idx="71">
                  <c:v>535.68738299999995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7-4793-88F3-FDEEAC60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AUSM (2nd Order)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'Shock Resolution'!$AF$6:$AF$107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0</c:v>
                      </c:pt>
                      <c:pt idx="1">
                        <c:v>1.40852593E-2</c:v>
                      </c:pt>
                      <c:pt idx="2">
                        <c:v>2.81705215E-2</c:v>
                      </c:pt>
                      <c:pt idx="3">
                        <c:v>4.2255761599999997E-2</c:v>
                      </c:pt>
                      <c:pt idx="4">
                        <c:v>5.6341011500000003E-2</c:v>
                      </c:pt>
                      <c:pt idx="5">
                        <c:v>7.0426280600000002E-2</c:v>
                      </c:pt>
                      <c:pt idx="6">
                        <c:v>8.4511505299999998E-2</c:v>
                      </c:pt>
                      <c:pt idx="7">
                        <c:v>9.8596711899999995E-2</c:v>
                      </c:pt>
                      <c:pt idx="8">
                        <c:v>0.112682106</c:v>
                      </c:pt>
                      <c:pt idx="9">
                        <c:v>0.12676731499999999</c:v>
                      </c:pt>
                      <c:pt idx="10">
                        <c:v>0.14085213599999999</c:v>
                      </c:pt>
                      <c:pt idx="11">
                        <c:v>0.154937777</c:v>
                      </c:pt>
                      <c:pt idx="12">
                        <c:v>0.16902311</c:v>
                      </c:pt>
                      <c:pt idx="13">
                        <c:v>0.183108094</c:v>
                      </c:pt>
                      <c:pt idx="14">
                        <c:v>0.197193589</c:v>
                      </c:pt>
                      <c:pt idx="15">
                        <c:v>0.21127815599999999</c:v>
                      </c:pt>
                      <c:pt idx="16">
                        <c:v>0.225363797</c:v>
                      </c:pt>
                      <c:pt idx="17">
                        <c:v>0.239449306</c:v>
                      </c:pt>
                      <c:pt idx="18">
                        <c:v>0.25353413800000002</c:v>
                      </c:pt>
                      <c:pt idx="19">
                        <c:v>0.26761886000000001</c:v>
                      </c:pt>
                      <c:pt idx="20">
                        <c:v>0.28170545800000002</c:v>
                      </c:pt>
                      <c:pt idx="21">
                        <c:v>0.29578833599999999</c:v>
                      </c:pt>
                      <c:pt idx="22">
                        <c:v>0.30987493799999999</c:v>
                      </c:pt>
                      <c:pt idx="23">
                        <c:v>0.32396016799999999</c:v>
                      </c:pt>
                      <c:pt idx="24">
                        <c:v>0.33804328</c:v>
                      </c:pt>
                      <c:pt idx="25">
                        <c:v>0.35212969900000002</c:v>
                      </c:pt>
                      <c:pt idx="26">
                        <c:v>0.36621456099999999</c:v>
                      </c:pt>
                      <c:pt idx="27">
                        <c:v>0.38030115599999997</c:v>
                      </c:pt>
                      <c:pt idx="28">
                        <c:v>0.39438528299999998</c:v>
                      </c:pt>
                      <c:pt idx="29">
                        <c:v>0.40847035900000001</c:v>
                      </c:pt>
                      <c:pt idx="30">
                        <c:v>0.42256033399999998</c:v>
                      </c:pt>
                      <c:pt idx="31">
                        <c:v>0.43663627300000002</c:v>
                      </c:pt>
                      <c:pt idx="32">
                        <c:v>0.45071987499999999</c:v>
                      </c:pt>
                      <c:pt idx="33">
                        <c:v>0.46481065100000002</c:v>
                      </c:pt>
                      <c:pt idx="34">
                        <c:v>0.47889449299999998</c:v>
                      </c:pt>
                      <c:pt idx="35">
                        <c:v>0.49297896000000002</c:v>
                      </c:pt>
                      <c:pt idx="36">
                        <c:v>0.50707013599999995</c:v>
                      </c:pt>
                      <c:pt idx="37">
                        <c:v>0.52115401800000005</c:v>
                      </c:pt>
                      <c:pt idx="38">
                        <c:v>0.53523839600000001</c:v>
                      </c:pt>
                      <c:pt idx="39">
                        <c:v>0.54932245899999999</c:v>
                      </c:pt>
                      <c:pt idx="40">
                        <c:v>0.56341470100000002</c:v>
                      </c:pt>
                      <c:pt idx="41">
                        <c:v>0.57749079000000003</c:v>
                      </c:pt>
                      <c:pt idx="42">
                        <c:v>0.59157445799999997</c:v>
                      </c:pt>
                      <c:pt idx="43">
                        <c:v>0.60564826199999999</c:v>
                      </c:pt>
                      <c:pt idx="44">
                        <c:v>0.61976109999999995</c:v>
                      </c:pt>
                      <c:pt idx="45">
                        <c:v>0.63383626999999998</c:v>
                      </c:pt>
                      <c:pt idx="46">
                        <c:v>0.64788686799999995</c:v>
                      </c:pt>
                      <c:pt idx="47">
                        <c:v>0.66202455599999999</c:v>
                      </c:pt>
                      <c:pt idx="48">
                        <c:v>0.67605036500000004</c:v>
                      </c:pt>
                      <c:pt idx="49">
                        <c:v>0.69016995299999995</c:v>
                      </c:pt>
                      <c:pt idx="50">
                        <c:v>0.70429001400000002</c:v>
                      </c:pt>
                      <c:pt idx="51">
                        <c:v>0.71833654999999996</c:v>
                      </c:pt>
                      <c:pt idx="52">
                        <c:v>0.73237812300000005</c:v>
                      </c:pt>
                      <c:pt idx="53">
                        <c:v>0.74652946899999995</c:v>
                      </c:pt>
                      <c:pt idx="54">
                        <c:v>0.76065834499999996</c:v>
                      </c:pt>
                      <c:pt idx="55">
                        <c:v>0.774666403</c:v>
                      </c:pt>
                      <c:pt idx="56">
                        <c:v>0.78876441399999997</c:v>
                      </c:pt>
                      <c:pt idx="57">
                        <c:v>0.80279612499999997</c:v>
                      </c:pt>
                      <c:pt idx="58">
                        <c:v>0.81696316000000002</c:v>
                      </c:pt>
                      <c:pt idx="59">
                        <c:v>0.83099297299999997</c:v>
                      </c:pt>
                      <c:pt idx="60">
                        <c:v>0.84513110999999996</c:v>
                      </c:pt>
                      <c:pt idx="61">
                        <c:v>0.85923325500000003</c:v>
                      </c:pt>
                      <c:pt idx="62">
                        <c:v>0.87333700599999997</c:v>
                      </c:pt>
                      <c:pt idx="63">
                        <c:v>0.88719057700000004</c:v>
                      </c:pt>
                      <c:pt idx="64">
                        <c:v>0.90137319900000001</c:v>
                      </c:pt>
                      <c:pt idx="65">
                        <c:v>0.91556827699999999</c:v>
                      </c:pt>
                      <c:pt idx="66">
                        <c:v>0.92967484899999997</c:v>
                      </c:pt>
                      <c:pt idx="67">
                        <c:v>0.94358279</c:v>
                      </c:pt>
                      <c:pt idx="68">
                        <c:v>0.95778967999999998</c:v>
                      </c:pt>
                      <c:pt idx="69">
                        <c:v>0.97189984399999996</c:v>
                      </c:pt>
                      <c:pt idx="70">
                        <c:v>0.985894665</c:v>
                      </c:pt>
                      <c:pt idx="71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'Shock Resolution'!$AH$6:$AH$107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349.79653500000001</c:v>
                      </c:pt>
                      <c:pt idx="1">
                        <c:v>369.30212599999999</c:v>
                      </c:pt>
                      <c:pt idx="2">
                        <c:v>381.10576600000002</c:v>
                      </c:pt>
                      <c:pt idx="3">
                        <c:v>387.77483100000001</c:v>
                      </c:pt>
                      <c:pt idx="4">
                        <c:v>385.622544</c:v>
                      </c:pt>
                      <c:pt idx="5">
                        <c:v>381.35036400000001</c:v>
                      </c:pt>
                      <c:pt idx="6">
                        <c:v>375.25570499999998</c:v>
                      </c:pt>
                      <c:pt idx="7">
                        <c:v>372.348364</c:v>
                      </c:pt>
                      <c:pt idx="8">
                        <c:v>370.08203500000002</c:v>
                      </c:pt>
                      <c:pt idx="9">
                        <c:v>371.07085899999998</c:v>
                      </c:pt>
                      <c:pt idx="10">
                        <c:v>371.97886699999998</c:v>
                      </c:pt>
                      <c:pt idx="11">
                        <c:v>373.44655799999998</c:v>
                      </c:pt>
                      <c:pt idx="12">
                        <c:v>373.73417999999998</c:v>
                      </c:pt>
                      <c:pt idx="13">
                        <c:v>373.72501799999998</c:v>
                      </c:pt>
                      <c:pt idx="14">
                        <c:v>373.44258400000001</c:v>
                      </c:pt>
                      <c:pt idx="15">
                        <c:v>373.06407899999999</c:v>
                      </c:pt>
                      <c:pt idx="16">
                        <c:v>372.712692</c:v>
                      </c:pt>
                      <c:pt idx="17">
                        <c:v>372.73441300000002</c:v>
                      </c:pt>
                      <c:pt idx="18">
                        <c:v>373.00734599999998</c:v>
                      </c:pt>
                      <c:pt idx="19">
                        <c:v>373.29233299999999</c:v>
                      </c:pt>
                      <c:pt idx="20">
                        <c:v>373.49096100000003</c:v>
                      </c:pt>
                      <c:pt idx="21">
                        <c:v>373.79863399999999</c:v>
                      </c:pt>
                      <c:pt idx="22">
                        <c:v>373.84855800000003</c:v>
                      </c:pt>
                      <c:pt idx="23">
                        <c:v>373.83436799999998</c:v>
                      </c:pt>
                      <c:pt idx="24">
                        <c:v>373.76719400000002</c:v>
                      </c:pt>
                      <c:pt idx="25">
                        <c:v>373.64681899999999</c:v>
                      </c:pt>
                      <c:pt idx="26">
                        <c:v>373.52409899999998</c:v>
                      </c:pt>
                      <c:pt idx="27">
                        <c:v>373.43166300000001</c:v>
                      </c:pt>
                      <c:pt idx="28">
                        <c:v>373.376329</c:v>
                      </c:pt>
                      <c:pt idx="29">
                        <c:v>373.37089099999997</c:v>
                      </c:pt>
                      <c:pt idx="30">
                        <c:v>373.42750899999999</c:v>
                      </c:pt>
                      <c:pt idx="31">
                        <c:v>373.54546199999999</c:v>
                      </c:pt>
                      <c:pt idx="32">
                        <c:v>373.71611000000001</c:v>
                      </c:pt>
                      <c:pt idx="33">
                        <c:v>373.94455099999999</c:v>
                      </c:pt>
                      <c:pt idx="34">
                        <c:v>374.26059099999998</c:v>
                      </c:pt>
                      <c:pt idx="35">
                        <c:v>374.75223499999998</c:v>
                      </c:pt>
                      <c:pt idx="36">
                        <c:v>375.11638799999997</c:v>
                      </c:pt>
                      <c:pt idx="37">
                        <c:v>375.370904</c:v>
                      </c:pt>
                      <c:pt idx="38">
                        <c:v>375.57959</c:v>
                      </c:pt>
                      <c:pt idx="39">
                        <c:v>375.88586199999997</c:v>
                      </c:pt>
                      <c:pt idx="40">
                        <c:v>376.07340299999998</c:v>
                      </c:pt>
                      <c:pt idx="41">
                        <c:v>376.33400399999999</c:v>
                      </c:pt>
                      <c:pt idx="42">
                        <c:v>376.42572799999999</c:v>
                      </c:pt>
                      <c:pt idx="43">
                        <c:v>376.57664599999998</c:v>
                      </c:pt>
                      <c:pt idx="44">
                        <c:v>376.67790400000001</c:v>
                      </c:pt>
                      <c:pt idx="45">
                        <c:v>376.84211499999998</c:v>
                      </c:pt>
                      <c:pt idx="46">
                        <c:v>377.26819499999999</c:v>
                      </c:pt>
                      <c:pt idx="47">
                        <c:v>377.55167999999998</c:v>
                      </c:pt>
                      <c:pt idx="48">
                        <c:v>377.80269099999998</c:v>
                      </c:pt>
                      <c:pt idx="49">
                        <c:v>378.30588799999998</c:v>
                      </c:pt>
                      <c:pt idx="50">
                        <c:v>380.04872499999999</c:v>
                      </c:pt>
                      <c:pt idx="51">
                        <c:v>386.08582200000001</c:v>
                      </c:pt>
                      <c:pt idx="52">
                        <c:v>404.439457</c:v>
                      </c:pt>
                      <c:pt idx="53">
                        <c:v>438.432818</c:v>
                      </c:pt>
                      <c:pt idx="54">
                        <c:v>476.93001400000003</c:v>
                      </c:pt>
                      <c:pt idx="55">
                        <c:v>512.17211799999995</c:v>
                      </c:pt>
                      <c:pt idx="56">
                        <c:v>525.02761699999996</c:v>
                      </c:pt>
                      <c:pt idx="57">
                        <c:v>529.25630100000001</c:v>
                      </c:pt>
                      <c:pt idx="58">
                        <c:v>528.12737000000004</c:v>
                      </c:pt>
                      <c:pt idx="59">
                        <c:v>525.32157400000006</c:v>
                      </c:pt>
                      <c:pt idx="60">
                        <c:v>525.53325800000005</c:v>
                      </c:pt>
                      <c:pt idx="61">
                        <c:v>526.56752700000004</c:v>
                      </c:pt>
                      <c:pt idx="62">
                        <c:v>526.58174699999995</c:v>
                      </c:pt>
                      <c:pt idx="63">
                        <c:v>526.52157799999998</c:v>
                      </c:pt>
                      <c:pt idx="64">
                        <c:v>526.62344299999995</c:v>
                      </c:pt>
                      <c:pt idx="65">
                        <c:v>526.99456199999997</c:v>
                      </c:pt>
                      <c:pt idx="66">
                        <c:v>528.01195199999995</c:v>
                      </c:pt>
                      <c:pt idx="67">
                        <c:v>528.55124499999999</c:v>
                      </c:pt>
                      <c:pt idx="68">
                        <c:v>529.97999500000003</c:v>
                      </c:pt>
                      <c:pt idx="69">
                        <c:v>530.55314599999997</c:v>
                      </c:pt>
                      <c:pt idx="70">
                        <c:v>530.55314599999997</c:v>
                      </c:pt>
                      <c:pt idx="71">
                        <c:v>530.55314599999997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295-4CE0-B6B8-1F6D0DE903E8}"/>
                  </c:ext>
                </c:extLst>
              </c15:ser>
            </c15:filteredScatterSeries>
          </c:ext>
        </c:extLst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5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</a:t>
                </a:r>
                <a:r>
                  <a:rPr lang="en-US" sz="1200" baseline="0"/>
                  <a:t> </a:t>
                </a:r>
                <a:r>
                  <a:rPr lang="en-US" sz="1200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65055375518569"/>
          <c:y val="0.62233529961063772"/>
          <c:w val="0.26790064889858389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'Foelsch Nozzle'!$A$2:$A$22</c:f>
              <c:numCache>
                <c:formatCode>0.000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'Foelsch Nozzle'!$H$2:$H$22</c:f>
              <c:numCache>
                <c:formatCode>General</c:formatCode>
                <c:ptCount val="21"/>
                <c:pt idx="0">
                  <c:v>0.99239201175922576</c:v>
                </c:pt>
                <c:pt idx="1">
                  <c:v>1.0005581672100508</c:v>
                </c:pt>
                <c:pt idx="2">
                  <c:v>1.0239598277925441</c:v>
                </c:pt>
                <c:pt idx="3">
                  <c:v>1.0609517848517329</c:v>
                </c:pt>
                <c:pt idx="4">
                  <c:v>1.1098888297326444</c:v>
                </c:pt>
                <c:pt idx="5">
                  <c:v>1.1691257537803057</c:v>
                </c:pt>
                <c:pt idx="6">
                  <c:v>1.2370173483397442</c:v>
                </c:pt>
                <c:pt idx="7">
                  <c:v>1.3119184047559869</c:v>
                </c:pt>
                <c:pt idx="8">
                  <c:v>1.3921837143740612</c:v>
                </c:pt>
                <c:pt idx="9">
                  <c:v>1.476168068538994</c:v>
                </c:pt>
                <c:pt idx="10">
                  <c:v>1.5622262585958129</c:v>
                </c:pt>
                <c:pt idx="11">
                  <c:v>1.6487130758895447</c:v>
                </c:pt>
                <c:pt idx="12">
                  <c:v>1.733983311765217</c:v>
                </c:pt>
                <c:pt idx="13">
                  <c:v>1.8163917575678568</c:v>
                </c:pt>
                <c:pt idx="14">
                  <c:v>1.8942932046424912</c:v>
                </c:pt>
                <c:pt idx="15">
                  <c:v>1.9660424443341475</c:v>
                </c:pt>
                <c:pt idx="16">
                  <c:v>2.0299942679878535</c:v>
                </c:pt>
                <c:pt idx="17">
                  <c:v>2.0845034669486351</c:v>
                </c:pt>
                <c:pt idx="18">
                  <c:v>2.1279248325615203</c:v>
                </c:pt>
                <c:pt idx="19">
                  <c:v>2.1586131561715369</c:v>
                </c:pt>
                <c:pt idx="20">
                  <c:v>2.1749232291237108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7-45EA-9C07-16615C458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13336"/>
        <c:axId val="410809728"/>
      </c:scatterChart>
      <c:valAx>
        <c:axId val="41081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9728"/>
        <c:crosses val="autoZero"/>
        <c:crossBetween val="midCat"/>
      </c:valAx>
      <c:valAx>
        <c:axId val="4108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1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 Grid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0012'!$K$33,'NACA 0012'!$Q$41,'NACA 0012'!$W$55,'NACA 0012'!$AC$69)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0012'!$M$33,'NACA 0012'!$S$41,'NACA 0012'!$Y$55,'NACA 0012'!$AE$69)</c:f>
              <c:numCache>
                <c:formatCode>0.000</c:formatCode>
                <c:ptCount val="4"/>
                <c:pt idx="0">
                  <c:v>0.56692530807242736</c:v>
                </c:pt>
                <c:pt idx="1">
                  <c:v>0.54475304373110744</c:v>
                </c:pt>
                <c:pt idx="2">
                  <c:v>0.52712416399361961</c:v>
                </c:pt>
                <c:pt idx="3">
                  <c:v>0.5508891350224896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42-464C-90BF-F997A4507024}"/>
            </c:ext>
          </c:extLst>
        </c:ser>
        <c:ser>
          <c:idx val="3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0012'!$CD$69,'NACA 0012'!$CJ$55,'NACA 0012'!$CP$41,'NACA 0012'!$CV$33)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0012'!$CF$69,'NACA 0012'!$CL$55,'NACA 0012'!$CR$41,'NACA 0012'!$CX$33)</c:f>
              <c:numCache>
                <c:formatCode>0.000</c:formatCode>
                <c:ptCount val="4"/>
                <c:pt idx="0">
                  <c:v>0.42971708176682955</c:v>
                </c:pt>
                <c:pt idx="1">
                  <c:v>0.44143111829203885</c:v>
                </c:pt>
                <c:pt idx="2">
                  <c:v>0.46317693494332052</c:v>
                </c:pt>
                <c:pt idx="3">
                  <c:v>0.48651170021260887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42-464C-90BF-F997A4507024}"/>
            </c:ext>
          </c:extLst>
        </c:ser>
        <c:ser>
          <c:idx val="4"/>
          <c:order val="2"/>
          <c:tx>
            <c:v>AUSM+up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0012'!$DT$69,'NACA 0012'!$DN$55,'NACA 0012'!$DH$41,'NACA 0012'!$DB$33)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0012'!$DV$69,'NACA 0012'!$DP$55,'NACA 0012'!$DJ$41,'NACA 0012'!$DD$33)</c:f>
              <c:numCache>
                <c:formatCode>0.000</c:formatCode>
                <c:ptCount val="4"/>
                <c:pt idx="0">
                  <c:v>0.59456596433167619</c:v>
                </c:pt>
                <c:pt idx="1">
                  <c:v>0.54387178814938963</c:v>
                </c:pt>
                <c:pt idx="2">
                  <c:v>0.51976350883273492</c:v>
                </c:pt>
                <c:pt idx="3">
                  <c:v>0.48516066808581548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42-464C-90BF-F997A4507024}"/>
            </c:ext>
          </c:extLst>
        </c:ser>
        <c:ser>
          <c:idx val="1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0012'!$AI$69,'NACA 0012'!$AO$55,'NACA 0012'!$AU$41,'NACA 0012'!$BA$33)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0012'!$AK$69,'NACA 0012'!$AQ$55,'NACA 0012'!$AW$41,'NACA 0012'!$BC$33)</c:f>
              <c:numCache>
                <c:formatCode>0.000</c:formatCode>
                <c:ptCount val="4"/>
                <c:pt idx="0">
                  <c:v>0.50828076653459298</c:v>
                </c:pt>
                <c:pt idx="1">
                  <c:v>0.51326780253514492</c:v>
                </c:pt>
                <c:pt idx="2">
                  <c:v>0.50225920262528712</c:v>
                </c:pt>
                <c:pt idx="3">
                  <c:v>0.50701204977586534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42-464C-90BF-F997A4507024}"/>
            </c:ext>
          </c:extLst>
        </c:ser>
        <c:ser>
          <c:idx val="2"/>
          <c:order val="4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0012'!$BG$33,'NACA 0012'!$BM$41,'NACA 0012'!$BS$55,'NACA 0012'!$BY$69)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0012'!$BI$33,'NACA 0012'!$BO$41,'NACA 0012'!$BU$55,'NACA 0012'!$CA$69)</c:f>
              <c:numCache>
                <c:formatCode>0.000</c:formatCode>
                <c:ptCount val="4"/>
                <c:pt idx="0">
                  <c:v>0.45233930434571606</c:v>
                </c:pt>
                <c:pt idx="1">
                  <c:v>0.43663731620592994</c:v>
                </c:pt>
                <c:pt idx="2">
                  <c:v>0.42828837729972591</c:v>
                </c:pt>
                <c:pt idx="3">
                  <c:v>0.42104137443424278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42-464C-90BF-F997A450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Wall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75921732959348"/>
          <c:y val="0.53594457240762616"/>
          <c:w val="0.16543543645027203"/>
          <c:h val="0.302440431273235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</a:t>
            </a:r>
            <a:r>
              <a:rPr lang="en-US" baseline="0"/>
              <a:t> 0012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'NACA 0012'!$DY$7:$DY$53</c:f>
              <c:numCache>
                <c:formatCode>0.00E+00</c:formatCode>
                <c:ptCount val="47"/>
                <c:pt idx="0">
                  <c:v>0</c:v>
                </c:pt>
                <c:pt idx="1">
                  <c:v>2.60625466E-2</c:v>
                </c:pt>
                <c:pt idx="2">
                  <c:v>6.5657129800000005E-2</c:v>
                </c:pt>
                <c:pt idx="3">
                  <c:v>0.116797683</c:v>
                </c:pt>
                <c:pt idx="4">
                  <c:v>0.17878364099999999</c:v>
                </c:pt>
                <c:pt idx="5">
                  <c:v>0.23458828300000001</c:v>
                </c:pt>
                <c:pt idx="6">
                  <c:v>0.27912081999999999</c:v>
                </c:pt>
                <c:pt idx="7">
                  <c:v>0.32371982700000002</c:v>
                </c:pt>
                <c:pt idx="8">
                  <c:v>0.36826213400000002</c:v>
                </c:pt>
                <c:pt idx="9">
                  <c:v>0.41284756900000003</c:v>
                </c:pt>
                <c:pt idx="10">
                  <c:v>0.457418622</c:v>
                </c:pt>
                <c:pt idx="11">
                  <c:v>0.50200401900000002</c:v>
                </c:pt>
                <c:pt idx="12">
                  <c:v>0.54657242699999997</c:v>
                </c:pt>
                <c:pt idx="13">
                  <c:v>0.591166148</c:v>
                </c:pt>
                <c:pt idx="14">
                  <c:v>0.63571699100000001</c:v>
                </c:pt>
                <c:pt idx="15">
                  <c:v>0.68030855000000001</c:v>
                </c:pt>
                <c:pt idx="16">
                  <c:v>0.72485467199999998</c:v>
                </c:pt>
                <c:pt idx="17">
                  <c:v>0.76942777500000004</c:v>
                </c:pt>
                <c:pt idx="18">
                  <c:v>0.81698695099999996</c:v>
                </c:pt>
                <c:pt idx="19">
                  <c:v>0.86832052299999996</c:v>
                </c:pt>
                <c:pt idx="20">
                  <c:v>0.91857666199999999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2.60625466E-2</c:v>
                </c:pt>
                <c:pt idx="26">
                  <c:v>6.5657129800000005E-2</c:v>
                </c:pt>
                <c:pt idx="27">
                  <c:v>0.116797683</c:v>
                </c:pt>
                <c:pt idx="28">
                  <c:v>0.17878364099999999</c:v>
                </c:pt>
                <c:pt idx="29">
                  <c:v>0.23458828300000001</c:v>
                </c:pt>
                <c:pt idx="30">
                  <c:v>0.27912081999999999</c:v>
                </c:pt>
                <c:pt idx="31">
                  <c:v>0.32371982700000002</c:v>
                </c:pt>
                <c:pt idx="32">
                  <c:v>0.36826213400000002</c:v>
                </c:pt>
                <c:pt idx="33">
                  <c:v>0.41284756900000003</c:v>
                </c:pt>
                <c:pt idx="34">
                  <c:v>0.457418622</c:v>
                </c:pt>
                <c:pt idx="35">
                  <c:v>0.50200401900000002</c:v>
                </c:pt>
                <c:pt idx="36">
                  <c:v>0.54657242699999997</c:v>
                </c:pt>
                <c:pt idx="37">
                  <c:v>0.591166148</c:v>
                </c:pt>
                <c:pt idx="38">
                  <c:v>0.63571699100000001</c:v>
                </c:pt>
                <c:pt idx="39">
                  <c:v>0.68030855000000001</c:v>
                </c:pt>
                <c:pt idx="40">
                  <c:v>0.72485467199999998</c:v>
                </c:pt>
                <c:pt idx="41">
                  <c:v>0.76942777500000004</c:v>
                </c:pt>
                <c:pt idx="42">
                  <c:v>0.81698695099999996</c:v>
                </c:pt>
                <c:pt idx="43">
                  <c:v>0.86832052299999996</c:v>
                </c:pt>
                <c:pt idx="44">
                  <c:v>0.91857666199999999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0012'!$EA$7:$EA$53</c:f>
              <c:numCache>
                <c:formatCode>0.000E+00</c:formatCode>
                <c:ptCount val="47"/>
                <c:pt idx="0">
                  <c:v>0</c:v>
                </c:pt>
                <c:pt idx="1">
                  <c:v>2.6648108451597489E-2</c:v>
                </c:pt>
                <c:pt idx="2">
                  <c:v>3.9820016425207334E-2</c:v>
                </c:pt>
                <c:pt idx="3">
                  <c:v>4.9433246699933216E-2</c:v>
                </c:pt>
                <c:pt idx="4">
                  <c:v>5.5976094728309785E-2</c:v>
                </c:pt>
                <c:pt idx="5">
                  <c:v>5.8954250447668256E-2</c:v>
                </c:pt>
                <c:pt idx="6">
                  <c:v>5.9917388798173321E-2</c:v>
                </c:pt>
                <c:pt idx="7">
                  <c:v>5.9892512357095425E-2</c:v>
                </c:pt>
                <c:pt idx="8">
                  <c:v>5.9052315314374174E-2</c:v>
                </c:pt>
                <c:pt idx="9">
                  <c:v>5.7526732273967394E-2</c:v>
                </c:pt>
                <c:pt idx="10">
                  <c:v>5.5420099779394875E-2</c:v>
                </c:pt>
                <c:pt idx="11">
                  <c:v>5.2813337809880657E-2</c:v>
                </c:pt>
                <c:pt idx="12">
                  <c:v>4.9774339676722755E-2</c:v>
                </c:pt>
                <c:pt idx="13">
                  <c:v>4.6352878718469832E-2</c:v>
                </c:pt>
                <c:pt idx="14">
                  <c:v>4.2595795220475678E-2</c:v>
                </c:pt>
                <c:pt idx="15">
                  <c:v>3.8527503531741378E-2</c:v>
                </c:pt>
                <c:pt idx="16">
                  <c:v>3.4178286734964779E-2</c:v>
                </c:pt>
                <c:pt idx="17">
                  <c:v>2.9555306027599593E-2</c:v>
                </c:pt>
                <c:pt idx="18">
                  <c:v>2.4330434096358041E-2</c:v>
                </c:pt>
                <c:pt idx="19">
                  <c:v>1.8350048679812436E-2</c:v>
                </c:pt>
                <c:pt idx="20">
                  <c:v>1.2138871339052334E-2</c:v>
                </c:pt>
                <c:pt idx="21">
                  <c:v>6.2479519489863798E-3</c:v>
                </c:pt>
                <c:pt idx="22">
                  <c:v>1.2599999999999777E-3</c:v>
                </c:pt>
                <c:pt idx="23" formatCode="General">
                  <c:v>0</c:v>
                </c:pt>
                <c:pt idx="24">
                  <c:v>0</c:v>
                </c:pt>
                <c:pt idx="25">
                  <c:v>-2.6648108451597489E-2</c:v>
                </c:pt>
                <c:pt idx="26">
                  <c:v>-3.9820016425207334E-2</c:v>
                </c:pt>
                <c:pt idx="27">
                  <c:v>-4.9433246699933216E-2</c:v>
                </c:pt>
                <c:pt idx="28">
                  <c:v>-5.5976094728309785E-2</c:v>
                </c:pt>
                <c:pt idx="29">
                  <c:v>-5.8954250447668256E-2</c:v>
                </c:pt>
                <c:pt idx="30">
                  <c:v>-5.9917388798173321E-2</c:v>
                </c:pt>
                <c:pt idx="31">
                  <c:v>-5.9892512357095425E-2</c:v>
                </c:pt>
                <c:pt idx="32">
                  <c:v>-5.9052315314374174E-2</c:v>
                </c:pt>
                <c:pt idx="33">
                  <c:v>-5.7526732273967394E-2</c:v>
                </c:pt>
                <c:pt idx="34">
                  <c:v>-5.5420099779394875E-2</c:v>
                </c:pt>
                <c:pt idx="35">
                  <c:v>-5.2813337809880657E-2</c:v>
                </c:pt>
                <c:pt idx="36">
                  <c:v>-4.9774339676722755E-2</c:v>
                </c:pt>
                <c:pt idx="37">
                  <c:v>-4.6352878718469832E-2</c:v>
                </c:pt>
                <c:pt idx="38">
                  <c:v>-4.2595795220475678E-2</c:v>
                </c:pt>
                <c:pt idx="39">
                  <c:v>-3.8527503531741378E-2</c:v>
                </c:pt>
                <c:pt idx="40">
                  <c:v>-3.4178286734964779E-2</c:v>
                </c:pt>
                <c:pt idx="41">
                  <c:v>-2.9555306027599593E-2</c:v>
                </c:pt>
                <c:pt idx="42">
                  <c:v>-2.4330434096358041E-2</c:v>
                </c:pt>
                <c:pt idx="43">
                  <c:v>-1.8350048679812436E-2</c:v>
                </c:pt>
                <c:pt idx="44">
                  <c:v>-1.2138871339052334E-2</c:v>
                </c:pt>
                <c:pt idx="45">
                  <c:v>-6.2479519489863798E-3</c:v>
                </c:pt>
                <c:pt idx="46">
                  <c:v>-1.2599999999999777E-3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A-4B36-9F69-B05CFD82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09215"/>
        <c:axId val="937591775"/>
      </c:scatterChart>
      <c:valAx>
        <c:axId val="12116092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91775"/>
        <c:crosses val="autoZero"/>
        <c:crossBetween val="midCat"/>
      </c:valAx>
      <c:valAx>
        <c:axId val="93759177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0012'!$D$7:$D$27</c:f>
              <c:numCache>
                <c:formatCode>0.000</c:formatCode>
                <c:ptCount val="21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  <c:pt idx="11">
                  <c:v>1.21</c:v>
                </c:pt>
                <c:pt idx="12">
                  <c:v>1.2906</c:v>
                </c:pt>
                <c:pt idx="13">
                  <c:v>1.3687</c:v>
                </c:pt>
                <c:pt idx="14">
                  <c:v>1.4171</c:v>
                </c:pt>
                <c:pt idx="15">
                  <c:v>1.4214</c:v>
                </c:pt>
                <c:pt idx="16">
                  <c:v>1.2941</c:v>
                </c:pt>
                <c:pt idx="17">
                  <c:v>1.1200000000000001</c:v>
                </c:pt>
                <c:pt idx="18">
                  <c:v>0.97950000000000004</c:v>
                </c:pt>
                <c:pt idx="19">
                  <c:v>0.89829999999999999</c:v>
                </c:pt>
                <c:pt idx="20">
                  <c:v>0.86680000000000001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A-4D92-A0BC-B925EADE4A8D}"/>
            </c:ext>
          </c:extLst>
        </c:ser>
        <c:ser>
          <c:idx val="3"/>
          <c:order val="1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0012'!$E$7:$E$27</c:f>
              <c:numCache>
                <c:formatCode>0.000</c:formatCode>
                <c:ptCount val="21"/>
                <c:pt idx="0">
                  <c:v>2.3E-2</c:v>
                </c:pt>
                <c:pt idx="2">
                  <c:v>0.214</c:v>
                </c:pt>
                <c:pt idx="4">
                  <c:v>0.41199999999999998</c:v>
                </c:pt>
                <c:pt idx="5">
                  <c:v>0.55800000000000005</c:v>
                </c:pt>
                <c:pt idx="6">
                  <c:v>0.5977616948401222</c:v>
                </c:pt>
                <c:pt idx="8">
                  <c:v>0.74441796031794638</c:v>
                </c:pt>
                <c:pt idx="10">
                  <c:v>0.86580509427676011</c:v>
                </c:pt>
                <c:pt idx="12">
                  <c:v>0.96785257335114006</c:v>
                </c:pt>
                <c:pt idx="16">
                  <c:v>1.143</c:v>
                </c:pt>
                <c:pt idx="18">
                  <c:v>1.220330367684286</c:v>
                </c:pt>
                <c:pt idx="20">
                  <c:v>1.2906221746860163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A-4D92-A0BC-B925EADE4A8D}"/>
            </c:ext>
          </c:extLst>
        </c:ser>
        <c:ser>
          <c:idx val="1"/>
          <c:order val="2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0012'!$F$7:$F$27</c:f>
              <c:numCache>
                <c:formatCode>General</c:formatCode>
                <c:ptCount val="21"/>
                <c:pt idx="6">
                  <c:v>0.58399999999999996</c:v>
                </c:pt>
                <c:pt idx="10">
                  <c:v>0.86399999999999999</c:v>
                </c:pt>
                <c:pt idx="16">
                  <c:v>1.204</c:v>
                </c:pt>
                <c:pt idx="20">
                  <c:v>1.385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0A-4D92-A0BC-B925EADE4A8D}"/>
            </c:ext>
          </c:extLst>
        </c:ser>
        <c:ser>
          <c:idx val="2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0012'!$G$7:$G$27</c:f>
              <c:numCache>
                <c:formatCode>General</c:formatCode>
                <c:ptCount val="21"/>
                <c:pt idx="4" formatCode="0.000">
                  <c:v>0.55948766337495592</c:v>
                </c:pt>
                <c:pt idx="8" formatCode="0.000">
                  <c:v>0.90304886735521328</c:v>
                </c:pt>
                <c:pt idx="12" formatCode="0.000">
                  <c:v>1.1721780706</c:v>
                </c:pt>
                <c:pt idx="14" formatCode="0.000">
                  <c:v>1.2816334962117997</c:v>
                </c:pt>
                <c:pt idx="18" formatCode="0.000">
                  <c:v>1.0711486781958088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0A-4D92-A0BC-B925EADE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α</a:t>
                </a:r>
                <a:r>
                  <a:rPr lang="en-US" sz="1200"/>
                  <a:t>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06536897480092"/>
          <c:y val="0.5727701164426271"/>
          <c:w val="0.19639958095366836"/>
          <c:h val="0.171742658235023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 0012 Cp</a:t>
            </a:r>
            <a:r>
              <a:rPr lang="en-US" baseline="0"/>
              <a:t> at Various Grid Resolutions, </a:t>
            </a:r>
            <a:r>
              <a:rPr lang="el-GR" baseline="0"/>
              <a:t>α</a:t>
            </a:r>
            <a:r>
              <a:rPr lang="en-US" sz="1400" b="0" i="0" u="none" strike="noStrike" baseline="0">
                <a:effectLst/>
              </a:rPr>
              <a:t>=5</a:t>
            </a:r>
            <a:r>
              <a:rPr lang="el-GR" baseline="0"/>
              <a:t>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Coarse Grid (124x96)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(M=0.1)'!$P$7:$P$40</c:f>
              <c:numCache>
                <c:formatCode>0.00000</c:formatCode>
                <c:ptCount val="34"/>
                <c:pt idx="0">
                  <c:v>0</c:v>
                </c:pt>
                <c:pt idx="1">
                  <c:v>3.7975479999999999E-2</c:v>
                </c:pt>
                <c:pt idx="2">
                  <c:v>9.5508010000000004E-2</c:v>
                </c:pt>
                <c:pt idx="3">
                  <c:v>0.16975928000000001</c:v>
                </c:pt>
                <c:pt idx="4">
                  <c:v>0.25973180000000001</c:v>
                </c:pt>
                <c:pt idx="5">
                  <c:v>0.34104635999999999</c:v>
                </c:pt>
                <c:pt idx="6">
                  <c:v>0.40578351000000001</c:v>
                </c:pt>
                <c:pt idx="7">
                  <c:v>0.47054005999999998</c:v>
                </c:pt>
                <c:pt idx="8">
                  <c:v>0.53530639999999996</c:v>
                </c:pt>
                <c:pt idx="9">
                  <c:v>0.60008015999999997</c:v>
                </c:pt>
                <c:pt idx="10">
                  <c:v>0.66482143999999999</c:v>
                </c:pt>
                <c:pt idx="11">
                  <c:v>0.73396375999999997</c:v>
                </c:pt>
                <c:pt idx="12">
                  <c:v>0.80861236000000003</c:v>
                </c:pt>
                <c:pt idx="13">
                  <c:v>0.88163725000000004</c:v>
                </c:pt>
                <c:pt idx="14">
                  <c:v>0.94710068999999997</c:v>
                </c:pt>
                <c:pt idx="15">
                  <c:v>1</c:v>
                </c:pt>
                <c:pt idx="17">
                  <c:v>0</c:v>
                </c:pt>
                <c:pt idx="18">
                  <c:v>3.7975479999999999E-2</c:v>
                </c:pt>
                <c:pt idx="19">
                  <c:v>9.5508010000000004E-2</c:v>
                </c:pt>
                <c:pt idx="20">
                  <c:v>0.16975928000000001</c:v>
                </c:pt>
                <c:pt idx="21">
                  <c:v>0.25973180000000001</c:v>
                </c:pt>
                <c:pt idx="22">
                  <c:v>0.34104635999999999</c:v>
                </c:pt>
                <c:pt idx="23">
                  <c:v>0.40578351000000001</c:v>
                </c:pt>
                <c:pt idx="24">
                  <c:v>0.47054005999999998</c:v>
                </c:pt>
                <c:pt idx="25">
                  <c:v>0.53530639999999996</c:v>
                </c:pt>
                <c:pt idx="26">
                  <c:v>0.60008015999999997</c:v>
                </c:pt>
                <c:pt idx="27">
                  <c:v>0.66482143999999999</c:v>
                </c:pt>
                <c:pt idx="28">
                  <c:v>0.73396375999999997</c:v>
                </c:pt>
                <c:pt idx="29">
                  <c:v>0.80861236000000003</c:v>
                </c:pt>
                <c:pt idx="30">
                  <c:v>0.88163725000000004</c:v>
                </c:pt>
                <c:pt idx="31">
                  <c:v>0.94710068999999997</c:v>
                </c:pt>
                <c:pt idx="32">
                  <c:v>1</c:v>
                </c:pt>
              </c:numCache>
            </c:numRef>
          </c:xVal>
          <c:yVal>
            <c:numRef>
              <c:f>'NACA 0012 (M=0.1)'!$Q$7:$Q$40</c:f>
              <c:numCache>
                <c:formatCode>0.00000</c:formatCode>
                <c:ptCount val="34"/>
                <c:pt idx="0">
                  <c:v>0.60170409999999996</c:v>
                </c:pt>
                <c:pt idx="1">
                  <c:v>0.87203067999999995</c:v>
                </c:pt>
                <c:pt idx="2">
                  <c:v>0.77695818999999999</c:v>
                </c:pt>
                <c:pt idx="3">
                  <c:v>0.75060033000000004</c:v>
                </c:pt>
                <c:pt idx="4">
                  <c:v>0.70910361</c:v>
                </c:pt>
                <c:pt idx="5">
                  <c:v>0.61351151999999998</c:v>
                </c:pt>
                <c:pt idx="6">
                  <c:v>0.59195717000000003</c:v>
                </c:pt>
                <c:pt idx="7">
                  <c:v>0.54069354000000003</c:v>
                </c:pt>
                <c:pt idx="8">
                  <c:v>0.49378821000000001</c:v>
                </c:pt>
                <c:pt idx="9">
                  <c:v>0.44021402999999998</c:v>
                </c:pt>
                <c:pt idx="10">
                  <c:v>0.38646556999999998</c:v>
                </c:pt>
                <c:pt idx="11">
                  <c:v>0.33032256999999998</c:v>
                </c:pt>
                <c:pt idx="12">
                  <c:v>0.26810705000000001</c:v>
                </c:pt>
                <c:pt idx="13">
                  <c:v>0.20450386000000001</c:v>
                </c:pt>
                <c:pt idx="14">
                  <c:v>0.15881133</c:v>
                </c:pt>
                <c:pt idx="15">
                  <c:v>5.3346560000000001E-2</c:v>
                </c:pt>
                <c:pt idx="17">
                  <c:v>-0.88572629999999997</c:v>
                </c:pt>
                <c:pt idx="18">
                  <c:v>-0.12403889999999999</c:v>
                </c:pt>
                <c:pt idx="19">
                  <c:v>-9.0859410000000002E-2</c:v>
                </c:pt>
                <c:pt idx="20">
                  <c:v>-1.0063809999999999E-2</c:v>
                </c:pt>
                <c:pt idx="21">
                  <c:v>1.7145090000000002E-2</c:v>
                </c:pt>
                <c:pt idx="22">
                  <c:v>2.773198E-2</c:v>
                </c:pt>
                <c:pt idx="23">
                  <c:v>3.034475E-2</c:v>
                </c:pt>
                <c:pt idx="24">
                  <c:v>3.6626270000000002E-2</c:v>
                </c:pt>
                <c:pt idx="25">
                  <c:v>4.1834429999999999E-2</c:v>
                </c:pt>
                <c:pt idx="26">
                  <c:v>4.5794809999999998E-2</c:v>
                </c:pt>
                <c:pt idx="27">
                  <c:v>4.8459629999999997E-2</c:v>
                </c:pt>
                <c:pt idx="28">
                  <c:v>4.921416E-2</c:v>
                </c:pt>
                <c:pt idx="29">
                  <c:v>4.837263E-2</c:v>
                </c:pt>
                <c:pt idx="30">
                  <c:v>4.9643220000000002E-2</c:v>
                </c:pt>
                <c:pt idx="31">
                  <c:v>6.5329369999999998E-2</c:v>
                </c:pt>
                <c:pt idx="32">
                  <c:v>3.3401550000000002E-2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C-461E-A533-45ADF2BA36FC}"/>
            </c:ext>
          </c:extLst>
        </c:ser>
        <c:ser>
          <c:idx val="2"/>
          <c:order val="1"/>
          <c:tx>
            <c:v>Medium Grid (180x144)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(M=0.1)'!$V$7:$V$53</c:f>
              <c:numCache>
                <c:formatCode>General</c:formatCode>
                <c:ptCount val="47"/>
                <c:pt idx="0">
                  <c:v>0</c:v>
                </c:pt>
                <c:pt idx="1">
                  <c:v>2.606255E-2</c:v>
                </c:pt>
                <c:pt idx="2">
                  <c:v>6.5657129999999994E-2</c:v>
                </c:pt>
                <c:pt idx="3">
                  <c:v>0.11679768</c:v>
                </c:pt>
                <c:pt idx="4">
                  <c:v>0.17878363999999999</c:v>
                </c:pt>
                <c:pt idx="5">
                  <c:v>0.23458828000000001</c:v>
                </c:pt>
                <c:pt idx="6">
                  <c:v>0.27912081999999999</c:v>
                </c:pt>
                <c:pt idx="7">
                  <c:v>0.32371982999999999</c:v>
                </c:pt>
                <c:pt idx="8">
                  <c:v>0.36826213000000002</c:v>
                </c:pt>
                <c:pt idx="9">
                  <c:v>0.41284757</c:v>
                </c:pt>
                <c:pt idx="10">
                  <c:v>0.45741862</c:v>
                </c:pt>
                <c:pt idx="11">
                  <c:v>0.50200402</c:v>
                </c:pt>
                <c:pt idx="12">
                  <c:v>0.54657243</c:v>
                </c:pt>
                <c:pt idx="13">
                  <c:v>0.59116614999999995</c:v>
                </c:pt>
                <c:pt idx="14">
                  <c:v>0.63571699000000004</c:v>
                </c:pt>
                <c:pt idx="15">
                  <c:v>0.68030855000000001</c:v>
                </c:pt>
                <c:pt idx="16">
                  <c:v>0.72485467000000003</c:v>
                </c:pt>
                <c:pt idx="17">
                  <c:v>0.76942778000000001</c:v>
                </c:pt>
                <c:pt idx="18">
                  <c:v>0.81698694999999999</c:v>
                </c:pt>
                <c:pt idx="19">
                  <c:v>0.86832052000000004</c:v>
                </c:pt>
                <c:pt idx="20">
                  <c:v>0.91857666000000004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2.606255E-2</c:v>
                </c:pt>
                <c:pt idx="26">
                  <c:v>6.5657129999999994E-2</c:v>
                </c:pt>
                <c:pt idx="27">
                  <c:v>0.11679768</c:v>
                </c:pt>
                <c:pt idx="28">
                  <c:v>0.17878363999999999</c:v>
                </c:pt>
                <c:pt idx="29">
                  <c:v>0.23458828000000001</c:v>
                </c:pt>
                <c:pt idx="30">
                  <c:v>0.27912081999999999</c:v>
                </c:pt>
                <c:pt idx="31">
                  <c:v>0.32371982999999999</c:v>
                </c:pt>
                <c:pt idx="32">
                  <c:v>0.36826213000000002</c:v>
                </c:pt>
                <c:pt idx="33">
                  <c:v>0.41284757</c:v>
                </c:pt>
                <c:pt idx="34">
                  <c:v>0.45741862</c:v>
                </c:pt>
                <c:pt idx="35">
                  <c:v>0.50200402</c:v>
                </c:pt>
                <c:pt idx="36">
                  <c:v>0.54657243</c:v>
                </c:pt>
                <c:pt idx="37">
                  <c:v>0.59116614999999995</c:v>
                </c:pt>
                <c:pt idx="38">
                  <c:v>0.63571699000000004</c:v>
                </c:pt>
                <c:pt idx="39">
                  <c:v>0.68030855000000001</c:v>
                </c:pt>
                <c:pt idx="40">
                  <c:v>0.72485467000000003</c:v>
                </c:pt>
                <c:pt idx="41">
                  <c:v>0.76942778000000001</c:v>
                </c:pt>
                <c:pt idx="42">
                  <c:v>0.81698694999999999</c:v>
                </c:pt>
                <c:pt idx="43">
                  <c:v>0.86832052000000004</c:v>
                </c:pt>
                <c:pt idx="44">
                  <c:v>0.91857666000000004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 (M=0.1)'!$W$7:$W$53</c:f>
              <c:numCache>
                <c:formatCode>General</c:formatCode>
                <c:ptCount val="47"/>
                <c:pt idx="0">
                  <c:v>0.51054169999999999</c:v>
                </c:pt>
                <c:pt idx="1">
                  <c:v>0.87319031000000003</c:v>
                </c:pt>
                <c:pt idx="2">
                  <c:v>0.76284505000000002</c:v>
                </c:pt>
                <c:pt idx="3">
                  <c:v>0.75390626999999999</c:v>
                </c:pt>
                <c:pt idx="4">
                  <c:v>0.74871350000000003</c:v>
                </c:pt>
                <c:pt idx="5">
                  <c:v>0.66608696000000001</c:v>
                </c:pt>
                <c:pt idx="6">
                  <c:v>0.67768271999999996</c:v>
                </c:pt>
                <c:pt idx="7">
                  <c:v>0.65045545000000005</c:v>
                </c:pt>
                <c:pt idx="8">
                  <c:v>0.62831161999999996</c:v>
                </c:pt>
                <c:pt idx="9">
                  <c:v>0.59767853999999998</c:v>
                </c:pt>
                <c:pt idx="10">
                  <c:v>0.56378057000000004</c:v>
                </c:pt>
                <c:pt idx="11">
                  <c:v>0.52631041999999995</c:v>
                </c:pt>
                <c:pt idx="12">
                  <c:v>0.48747564999999998</c:v>
                </c:pt>
                <c:pt idx="13">
                  <c:v>0.44777694000000001</c:v>
                </c:pt>
                <c:pt idx="14">
                  <c:v>0.40744996</c:v>
                </c:pt>
                <c:pt idx="15">
                  <c:v>0.36685361999999999</c:v>
                </c:pt>
                <c:pt idx="16">
                  <c:v>0.32623669</c:v>
                </c:pt>
                <c:pt idx="17">
                  <c:v>0.28578086000000003</c:v>
                </c:pt>
                <c:pt idx="18">
                  <c:v>0.24253089999999999</c:v>
                </c:pt>
                <c:pt idx="19">
                  <c:v>0.19663430000000001</c:v>
                </c:pt>
                <c:pt idx="20">
                  <c:v>0.14829199000000001</c:v>
                </c:pt>
                <c:pt idx="21">
                  <c:v>0.11824098</c:v>
                </c:pt>
                <c:pt idx="22">
                  <c:v>3.2954650000000002E-2</c:v>
                </c:pt>
                <c:pt idx="24">
                  <c:v>-1.0992484199999999</c:v>
                </c:pt>
                <c:pt idx="25">
                  <c:v>-0.22663374</c:v>
                </c:pt>
                <c:pt idx="26">
                  <c:v>-0.18902247999999999</c:v>
                </c:pt>
                <c:pt idx="27">
                  <c:v>-7.6509549999999996E-2</c:v>
                </c:pt>
                <c:pt idx="28">
                  <c:v>-2.3654040000000001E-2</c:v>
                </c:pt>
                <c:pt idx="29">
                  <c:v>1.64377E-2</c:v>
                </c:pt>
                <c:pt idx="30">
                  <c:v>1.8689239999999999E-2</c:v>
                </c:pt>
                <c:pt idx="31">
                  <c:v>2.0839650000000001E-2</c:v>
                </c:pt>
                <c:pt idx="32">
                  <c:v>2.5620460000000001E-2</c:v>
                </c:pt>
                <c:pt idx="33">
                  <c:v>3.2398339999999998E-2</c:v>
                </c:pt>
                <c:pt idx="34">
                  <c:v>3.9418130000000003E-2</c:v>
                </c:pt>
                <c:pt idx="35">
                  <c:v>4.5873400000000002E-2</c:v>
                </c:pt>
                <c:pt idx="36">
                  <c:v>5.1222129999999998E-2</c:v>
                </c:pt>
                <c:pt idx="37">
                  <c:v>5.5185249999999998E-2</c:v>
                </c:pt>
                <c:pt idx="38">
                  <c:v>5.7667830000000003E-2</c:v>
                </c:pt>
                <c:pt idx="39">
                  <c:v>5.8721540000000003E-2</c:v>
                </c:pt>
                <c:pt idx="40">
                  <c:v>5.8410650000000001E-2</c:v>
                </c:pt>
                <c:pt idx="41">
                  <c:v>5.7492250000000002E-2</c:v>
                </c:pt>
                <c:pt idx="42">
                  <c:v>5.3239229999999998E-2</c:v>
                </c:pt>
                <c:pt idx="43">
                  <c:v>4.9190490000000003E-2</c:v>
                </c:pt>
                <c:pt idx="44">
                  <c:v>4.7963310000000002E-2</c:v>
                </c:pt>
                <c:pt idx="45">
                  <c:v>6.1779889999999997E-2</c:v>
                </c:pt>
                <c:pt idx="46">
                  <c:v>3.250687E-2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C-461E-A533-45ADF2BA36FC}"/>
            </c:ext>
          </c:extLst>
        </c:ser>
        <c:ser>
          <c:idx val="3"/>
          <c:order val="2"/>
          <c:tx>
            <c:v>Fine Grid (240x192)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(M=0.1)'!$AB$7:$AB$67</c:f>
              <c:numCache>
                <c:formatCode>General</c:formatCode>
                <c:ptCount val="61"/>
                <c:pt idx="0">
                  <c:v>0</c:v>
                </c:pt>
                <c:pt idx="1">
                  <c:v>1.9793209999999999E-2</c:v>
                </c:pt>
                <c:pt idx="2">
                  <c:v>5.001034E-2</c:v>
                </c:pt>
                <c:pt idx="3">
                  <c:v>8.8996489999999998E-2</c:v>
                </c:pt>
                <c:pt idx="4">
                  <c:v>0.13626576000000001</c:v>
                </c:pt>
                <c:pt idx="5">
                  <c:v>0.17873757000000001</c:v>
                </c:pt>
                <c:pt idx="6">
                  <c:v>0.21268458000000001</c:v>
                </c:pt>
                <c:pt idx="7">
                  <c:v>0.24666289</c:v>
                </c:pt>
                <c:pt idx="8">
                  <c:v>0.28065433000000001</c:v>
                </c:pt>
                <c:pt idx="9">
                  <c:v>0.31461867999999998</c:v>
                </c:pt>
                <c:pt idx="10">
                  <c:v>0.34862282999999999</c:v>
                </c:pt>
                <c:pt idx="11">
                  <c:v>0.38258656000000002</c:v>
                </c:pt>
                <c:pt idx="12">
                  <c:v>0.41655752000000001</c:v>
                </c:pt>
                <c:pt idx="13">
                  <c:v>0.45054114000000001</c:v>
                </c:pt>
                <c:pt idx="14">
                  <c:v>0.48452215999999998</c:v>
                </c:pt>
                <c:pt idx="15">
                  <c:v>0.51851997000000005</c:v>
                </c:pt>
                <c:pt idx="16">
                  <c:v>0.55249393000000002</c:v>
                </c:pt>
                <c:pt idx="17">
                  <c:v>0.58651127000000003</c:v>
                </c:pt>
                <c:pt idx="18">
                  <c:v>0.62044500000000002</c:v>
                </c:pt>
                <c:pt idx="19">
                  <c:v>0.65445752000000001</c:v>
                </c:pt>
                <c:pt idx="20">
                  <c:v>0.68840310999999998</c:v>
                </c:pt>
                <c:pt idx="21">
                  <c:v>0.72239067000000001</c:v>
                </c:pt>
                <c:pt idx="22">
                  <c:v>0.75636530999999996</c:v>
                </c:pt>
                <c:pt idx="23">
                  <c:v>0.7903287</c:v>
                </c:pt>
                <c:pt idx="24">
                  <c:v>0.82428829999999997</c:v>
                </c:pt>
                <c:pt idx="25">
                  <c:v>0.86057835000000005</c:v>
                </c:pt>
                <c:pt idx="26">
                  <c:v>0.89968201999999997</c:v>
                </c:pt>
                <c:pt idx="27">
                  <c:v>0.93800348</c:v>
                </c:pt>
                <c:pt idx="28">
                  <c:v>0.97237300999999998</c:v>
                </c:pt>
                <c:pt idx="29">
                  <c:v>1</c:v>
                </c:pt>
                <c:pt idx="31">
                  <c:v>0</c:v>
                </c:pt>
                <c:pt idx="32">
                  <c:v>1.9793209999999999E-2</c:v>
                </c:pt>
                <c:pt idx="33">
                  <c:v>5.001034E-2</c:v>
                </c:pt>
                <c:pt idx="34">
                  <c:v>8.8996489999999998E-2</c:v>
                </c:pt>
                <c:pt idx="35">
                  <c:v>0.13626576000000001</c:v>
                </c:pt>
                <c:pt idx="36">
                  <c:v>0.17873757000000001</c:v>
                </c:pt>
                <c:pt idx="37">
                  <c:v>0.21268458000000001</c:v>
                </c:pt>
                <c:pt idx="38">
                  <c:v>0.24666289</c:v>
                </c:pt>
                <c:pt idx="39">
                  <c:v>0.28065433000000001</c:v>
                </c:pt>
                <c:pt idx="40">
                  <c:v>0.31461867999999998</c:v>
                </c:pt>
                <c:pt idx="41">
                  <c:v>0.34862282999999999</c:v>
                </c:pt>
                <c:pt idx="42">
                  <c:v>0.38258656000000002</c:v>
                </c:pt>
                <c:pt idx="43">
                  <c:v>0.41655752000000001</c:v>
                </c:pt>
                <c:pt idx="44">
                  <c:v>0.45054114000000001</c:v>
                </c:pt>
                <c:pt idx="45">
                  <c:v>0.48452215999999998</c:v>
                </c:pt>
                <c:pt idx="46">
                  <c:v>0.51851997000000005</c:v>
                </c:pt>
                <c:pt idx="47">
                  <c:v>0.55249393000000002</c:v>
                </c:pt>
                <c:pt idx="48">
                  <c:v>0.58651127000000003</c:v>
                </c:pt>
                <c:pt idx="49">
                  <c:v>0.62044500000000002</c:v>
                </c:pt>
                <c:pt idx="50">
                  <c:v>0.65445752000000001</c:v>
                </c:pt>
                <c:pt idx="51">
                  <c:v>0.68840310999999998</c:v>
                </c:pt>
                <c:pt idx="52">
                  <c:v>0.72239067000000001</c:v>
                </c:pt>
                <c:pt idx="53">
                  <c:v>0.75636530999999996</c:v>
                </c:pt>
                <c:pt idx="54">
                  <c:v>0.7903287</c:v>
                </c:pt>
                <c:pt idx="55">
                  <c:v>0.82428829999999997</c:v>
                </c:pt>
                <c:pt idx="56">
                  <c:v>0.86057835000000005</c:v>
                </c:pt>
                <c:pt idx="57">
                  <c:v>0.89968201999999997</c:v>
                </c:pt>
                <c:pt idx="58">
                  <c:v>0.93800348</c:v>
                </c:pt>
                <c:pt idx="59">
                  <c:v>0.97237300999999998</c:v>
                </c:pt>
                <c:pt idx="60">
                  <c:v>1</c:v>
                </c:pt>
              </c:numCache>
            </c:numRef>
          </c:xVal>
          <c:yVal>
            <c:numRef>
              <c:f>'NACA 0012 (M=0.1)'!$AC$7:$AC$67</c:f>
              <c:numCache>
                <c:formatCode>General</c:formatCode>
                <c:ptCount val="61"/>
                <c:pt idx="0">
                  <c:v>0.50356429000000003</c:v>
                </c:pt>
                <c:pt idx="1">
                  <c:v>0.90678977999999999</c:v>
                </c:pt>
                <c:pt idx="2">
                  <c:v>0.77489648</c:v>
                </c:pt>
                <c:pt idx="3">
                  <c:v>0.76735686999999997</c:v>
                </c:pt>
                <c:pt idx="4">
                  <c:v>0.78265868000000005</c:v>
                </c:pt>
                <c:pt idx="5">
                  <c:v>0.70560787000000003</c:v>
                </c:pt>
                <c:pt idx="6">
                  <c:v>0.73796311999999997</c:v>
                </c:pt>
                <c:pt idx="7">
                  <c:v>0.72795105999999998</c:v>
                </c:pt>
                <c:pt idx="8">
                  <c:v>0.72347885000000001</c:v>
                </c:pt>
                <c:pt idx="9">
                  <c:v>0.70933471999999997</c:v>
                </c:pt>
                <c:pt idx="10">
                  <c:v>0.69104403000000003</c:v>
                </c:pt>
                <c:pt idx="11">
                  <c:v>0.66716598000000005</c:v>
                </c:pt>
                <c:pt idx="12">
                  <c:v>0.63939502000000004</c:v>
                </c:pt>
                <c:pt idx="13">
                  <c:v>0.60909636</c:v>
                </c:pt>
                <c:pt idx="14">
                  <c:v>0.57679975999999999</c:v>
                </c:pt>
                <c:pt idx="15">
                  <c:v>0.54268773999999997</c:v>
                </c:pt>
                <c:pt idx="16">
                  <c:v>0.50759273000000005</c:v>
                </c:pt>
                <c:pt idx="17">
                  <c:v>0.47180976000000002</c:v>
                </c:pt>
                <c:pt idx="18">
                  <c:v>0.43576262999999998</c:v>
                </c:pt>
                <c:pt idx="19">
                  <c:v>0.39970685</c:v>
                </c:pt>
                <c:pt idx="20">
                  <c:v>0.36387120000000001</c:v>
                </c:pt>
                <c:pt idx="21">
                  <c:v>0.32832382999999998</c:v>
                </c:pt>
                <c:pt idx="22">
                  <c:v>0.29329044999999998</c:v>
                </c:pt>
                <c:pt idx="23">
                  <c:v>0.25846650999999998</c:v>
                </c:pt>
                <c:pt idx="24">
                  <c:v>0.22474823999999999</c:v>
                </c:pt>
                <c:pt idx="25">
                  <c:v>0.18674878</c:v>
                </c:pt>
                <c:pt idx="26">
                  <c:v>0.14916736999999999</c:v>
                </c:pt>
                <c:pt idx="27">
                  <c:v>0.10929174</c:v>
                </c:pt>
                <c:pt idx="28">
                  <c:v>8.6550719999999998E-2</c:v>
                </c:pt>
                <c:pt idx="29">
                  <c:v>1.5922909999999998E-2</c:v>
                </c:pt>
                <c:pt idx="31">
                  <c:v>-1.2542016300000001</c:v>
                </c:pt>
                <c:pt idx="32">
                  <c:v>-0.32015844999999998</c:v>
                </c:pt>
                <c:pt idx="33">
                  <c:v>-0.28454902999999998</c:v>
                </c:pt>
                <c:pt idx="34">
                  <c:v>-0.15170051000000001</c:v>
                </c:pt>
                <c:pt idx="35">
                  <c:v>-8.5366040000000004E-2</c:v>
                </c:pt>
                <c:pt idx="36">
                  <c:v>-2.866428E-2</c:v>
                </c:pt>
                <c:pt idx="37">
                  <c:v>-1.5844759999999999E-2</c:v>
                </c:pt>
                <c:pt idx="38">
                  <c:v>-2.5636700000000001E-3</c:v>
                </c:pt>
                <c:pt idx="39">
                  <c:v>2.94999E-3</c:v>
                </c:pt>
                <c:pt idx="40">
                  <c:v>4.6202600000000002E-3</c:v>
                </c:pt>
                <c:pt idx="41">
                  <c:v>8.5686200000000007E-3</c:v>
                </c:pt>
                <c:pt idx="42">
                  <c:v>1.466609E-2</c:v>
                </c:pt>
                <c:pt idx="43">
                  <c:v>2.1526259999999998E-2</c:v>
                </c:pt>
                <c:pt idx="44">
                  <c:v>2.845934E-2</c:v>
                </c:pt>
                <c:pt idx="45">
                  <c:v>3.4924169999999997E-2</c:v>
                </c:pt>
                <c:pt idx="46">
                  <c:v>4.0556080000000001E-2</c:v>
                </c:pt>
                <c:pt idx="47">
                  <c:v>4.513056E-2</c:v>
                </c:pt>
                <c:pt idx="48">
                  <c:v>4.8538850000000001E-2</c:v>
                </c:pt>
                <c:pt idx="49">
                  <c:v>5.076104E-2</c:v>
                </c:pt>
                <c:pt idx="50">
                  <c:v>5.1842930000000002E-2</c:v>
                </c:pt>
                <c:pt idx="51">
                  <c:v>5.1876100000000001E-2</c:v>
                </c:pt>
                <c:pt idx="52">
                  <c:v>5.098163E-2</c:v>
                </c:pt>
                <c:pt idx="53">
                  <c:v>4.9317850000000003E-2</c:v>
                </c:pt>
                <c:pt idx="54">
                  <c:v>4.6953580000000002E-2</c:v>
                </c:pt>
                <c:pt idx="55">
                  <c:v>4.4783370000000003E-2</c:v>
                </c:pt>
                <c:pt idx="56">
                  <c:v>3.8839510000000001E-2</c:v>
                </c:pt>
                <c:pt idx="57">
                  <c:v>3.4715820000000001E-2</c:v>
                </c:pt>
                <c:pt idx="58">
                  <c:v>3.3929639999999997E-2</c:v>
                </c:pt>
                <c:pt idx="59">
                  <c:v>4.7679600000000003E-2</c:v>
                </c:pt>
                <c:pt idx="60">
                  <c:v>2.7105609999999999E-2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1C-461E-A533-45ADF2BA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-C</a:t>
                </a:r>
                <a:r>
                  <a:rPr lang="en-US" sz="1200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84482894573802"/>
          <c:y val="0.50068533577329022"/>
          <c:w val="0.31365302513151522"/>
          <c:h val="0.319329613258244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 Grid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(M=0.1)'!$K$33,'NACA 0012 (M=0.1)'!$Q$41,'NACA 0012 (M=0.1)'!$W$55,'NACA 0012 (M=0.1)'!$AC$69)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 (M=0.1)'!$M$33,'NACA 0012 (M=0.1)'!$S$41,'NACA 0012 (M=0.1)'!$Y$55,'NACA 0012 (M=0.1)'!$AE$69)</c:f>
              <c:numCache>
                <c:formatCode>0.000</c:formatCode>
                <c:ptCount val="4"/>
                <c:pt idx="0">
                  <c:v>0.56692530807242736</c:v>
                </c:pt>
                <c:pt idx="1">
                  <c:v>0.54475304373110744</c:v>
                </c:pt>
                <c:pt idx="2">
                  <c:v>0.52712416399361961</c:v>
                </c:pt>
                <c:pt idx="3">
                  <c:v>0.5508891350224896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7-44F1-B6AD-636E20827645}"/>
            </c:ext>
          </c:extLst>
        </c:ser>
        <c:ser>
          <c:idx val="3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(M=0.1)'!$CD$69,'NACA 0012 (M=0.1)'!$CJ$55,'NACA 0012 (M=0.1)'!$CP$41,'NACA 0012 (M=0.1)'!$CV$33)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 (M=0.1)'!$CF$69,'NACA 0012 (M=0.1)'!$CL$55,'NACA 0012 (M=0.1)'!$CR$41,'NACA 0012 (M=0.1)'!$CX$33)</c:f>
              <c:numCache>
                <c:formatCode>0.000</c:formatCode>
                <c:ptCount val="4"/>
                <c:pt idx="0">
                  <c:v>0.42971708176682955</c:v>
                </c:pt>
                <c:pt idx="1">
                  <c:v>0.44143111829203885</c:v>
                </c:pt>
                <c:pt idx="2">
                  <c:v>0.46317693494332052</c:v>
                </c:pt>
                <c:pt idx="3">
                  <c:v>0.48651170021260887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7-44F1-B6AD-636E20827645}"/>
            </c:ext>
          </c:extLst>
        </c:ser>
        <c:ser>
          <c:idx val="4"/>
          <c:order val="2"/>
          <c:tx>
            <c:v>AUSM+up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(M=0.1)'!$DT$69,'NACA 0012 (M=0.1)'!$DN$55,'NACA 0012 (M=0.1)'!$DH$41,'NACA 0012 (M=0.1)'!$DB$33)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 (M=0.1)'!$DV$69,'NACA 0012 (M=0.1)'!$DP$55,'NACA 0012 (M=0.1)'!$DJ$41,'NACA 0012 (M=0.1)'!$DD$33)</c:f>
              <c:numCache>
                <c:formatCode>0.000</c:formatCode>
                <c:ptCount val="4"/>
                <c:pt idx="0">
                  <c:v>0.59456596433167619</c:v>
                </c:pt>
                <c:pt idx="1">
                  <c:v>0.54387178814938963</c:v>
                </c:pt>
                <c:pt idx="2">
                  <c:v>0.51976350883273492</c:v>
                </c:pt>
                <c:pt idx="3">
                  <c:v>0.48516066808581548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97-44F1-B6AD-636E20827645}"/>
            </c:ext>
          </c:extLst>
        </c:ser>
        <c:ser>
          <c:idx val="1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(M=0.1)'!$AI$69,'NACA 0012 (M=0.1)'!$AO$55,'NACA 0012 (M=0.1)'!$AU$41,'NACA 0012 (M=0.1)'!$BA$33)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 (M=0.1)'!$AK$69,'NACA 0012 (M=0.1)'!$AQ$55,'NACA 0012 (M=0.1)'!$AW$41,'NACA 0012 (M=0.1)'!$BC$33)</c:f>
              <c:numCache>
                <c:formatCode>0.000</c:formatCode>
                <c:ptCount val="4"/>
                <c:pt idx="0">
                  <c:v>0.50828076653459298</c:v>
                </c:pt>
                <c:pt idx="1">
                  <c:v>0.51326780253514492</c:v>
                </c:pt>
                <c:pt idx="2">
                  <c:v>0.50225920262528712</c:v>
                </c:pt>
                <c:pt idx="3">
                  <c:v>0.50701204977586534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97-44F1-B6AD-636E20827645}"/>
            </c:ext>
          </c:extLst>
        </c:ser>
        <c:ser>
          <c:idx val="2"/>
          <c:order val="4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(M=0.1)'!$BG$33,'NACA 0012 (M=0.1)'!$BM$41,'NACA 0012 (M=0.1)'!$BS$55,'NACA 0012 (M=0.1)'!$BY$69)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 (M=0.1)'!$BI$33,'NACA 0012 (M=0.1)'!$BO$41,'NACA 0012 (M=0.1)'!$BU$55,'NACA 0012 (M=0.1)'!$CA$69)</c:f>
              <c:numCache>
                <c:formatCode>0.000</c:formatCode>
                <c:ptCount val="4"/>
                <c:pt idx="0">
                  <c:v>0.45233930434571606</c:v>
                </c:pt>
                <c:pt idx="1">
                  <c:v>0.43663731620592994</c:v>
                </c:pt>
                <c:pt idx="2">
                  <c:v>0.42828837729972591</c:v>
                </c:pt>
                <c:pt idx="3">
                  <c:v>0.42104137443424278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97-44F1-B6AD-636E2082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Wall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75921732959348"/>
          <c:y val="0.53594457240762616"/>
          <c:w val="0.16543543645027203"/>
          <c:h val="0.302440431273235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</a:t>
            </a:r>
            <a:r>
              <a:rPr lang="en-US" baseline="0"/>
              <a:t> 0012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'NACA 0012 (M=0.1)'!$DY$7:$DY$53</c:f>
              <c:numCache>
                <c:formatCode>0.00E+00</c:formatCode>
                <c:ptCount val="47"/>
                <c:pt idx="0">
                  <c:v>0</c:v>
                </c:pt>
                <c:pt idx="1">
                  <c:v>2.60625466E-2</c:v>
                </c:pt>
                <c:pt idx="2">
                  <c:v>6.5657129800000005E-2</c:v>
                </c:pt>
                <c:pt idx="3">
                  <c:v>0.116797683</c:v>
                </c:pt>
                <c:pt idx="4">
                  <c:v>0.17878364099999999</c:v>
                </c:pt>
                <c:pt idx="5">
                  <c:v>0.23458828300000001</c:v>
                </c:pt>
                <c:pt idx="6">
                  <c:v>0.27912081999999999</c:v>
                </c:pt>
                <c:pt idx="7">
                  <c:v>0.32371982700000002</c:v>
                </c:pt>
                <c:pt idx="8">
                  <c:v>0.36826213400000002</c:v>
                </c:pt>
                <c:pt idx="9">
                  <c:v>0.41284756900000003</c:v>
                </c:pt>
                <c:pt idx="10">
                  <c:v>0.457418622</c:v>
                </c:pt>
                <c:pt idx="11">
                  <c:v>0.50200401900000002</c:v>
                </c:pt>
                <c:pt idx="12">
                  <c:v>0.54657242699999997</c:v>
                </c:pt>
                <c:pt idx="13">
                  <c:v>0.591166148</c:v>
                </c:pt>
                <c:pt idx="14">
                  <c:v>0.63571699100000001</c:v>
                </c:pt>
                <c:pt idx="15">
                  <c:v>0.68030855000000001</c:v>
                </c:pt>
                <c:pt idx="16">
                  <c:v>0.72485467199999998</c:v>
                </c:pt>
                <c:pt idx="17">
                  <c:v>0.76942777500000004</c:v>
                </c:pt>
                <c:pt idx="18">
                  <c:v>0.81698695099999996</c:v>
                </c:pt>
                <c:pt idx="19">
                  <c:v>0.86832052299999996</c:v>
                </c:pt>
                <c:pt idx="20">
                  <c:v>0.91857666199999999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2.60625466E-2</c:v>
                </c:pt>
                <c:pt idx="26">
                  <c:v>6.5657129800000005E-2</c:v>
                </c:pt>
                <c:pt idx="27">
                  <c:v>0.116797683</c:v>
                </c:pt>
                <c:pt idx="28">
                  <c:v>0.17878364099999999</c:v>
                </c:pt>
                <c:pt idx="29">
                  <c:v>0.23458828300000001</c:v>
                </c:pt>
                <c:pt idx="30">
                  <c:v>0.27912081999999999</c:v>
                </c:pt>
                <c:pt idx="31">
                  <c:v>0.32371982700000002</c:v>
                </c:pt>
                <c:pt idx="32">
                  <c:v>0.36826213400000002</c:v>
                </c:pt>
                <c:pt idx="33">
                  <c:v>0.41284756900000003</c:v>
                </c:pt>
                <c:pt idx="34">
                  <c:v>0.457418622</c:v>
                </c:pt>
                <c:pt idx="35">
                  <c:v>0.50200401900000002</c:v>
                </c:pt>
                <c:pt idx="36">
                  <c:v>0.54657242699999997</c:v>
                </c:pt>
                <c:pt idx="37">
                  <c:v>0.591166148</c:v>
                </c:pt>
                <c:pt idx="38">
                  <c:v>0.63571699100000001</c:v>
                </c:pt>
                <c:pt idx="39">
                  <c:v>0.68030855000000001</c:v>
                </c:pt>
                <c:pt idx="40">
                  <c:v>0.72485467199999998</c:v>
                </c:pt>
                <c:pt idx="41">
                  <c:v>0.76942777500000004</c:v>
                </c:pt>
                <c:pt idx="42">
                  <c:v>0.81698695099999996</c:v>
                </c:pt>
                <c:pt idx="43">
                  <c:v>0.86832052299999996</c:v>
                </c:pt>
                <c:pt idx="44">
                  <c:v>0.91857666199999999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 (M=0.1)'!$EA$7:$EA$53</c:f>
              <c:numCache>
                <c:formatCode>0.000E+00</c:formatCode>
                <c:ptCount val="47"/>
                <c:pt idx="0">
                  <c:v>0</c:v>
                </c:pt>
                <c:pt idx="1">
                  <c:v>2.6648108451597489E-2</c:v>
                </c:pt>
                <c:pt idx="2">
                  <c:v>3.9820016425207334E-2</c:v>
                </c:pt>
                <c:pt idx="3">
                  <c:v>4.9433246699933216E-2</c:v>
                </c:pt>
                <c:pt idx="4">
                  <c:v>5.5976094728309785E-2</c:v>
                </c:pt>
                <c:pt idx="5">
                  <c:v>5.8954250447668256E-2</c:v>
                </c:pt>
                <c:pt idx="6">
                  <c:v>5.9917388798173321E-2</c:v>
                </c:pt>
                <c:pt idx="7">
                  <c:v>5.9892512357095425E-2</c:v>
                </c:pt>
                <c:pt idx="8">
                  <c:v>5.9052315314374174E-2</c:v>
                </c:pt>
                <c:pt idx="9">
                  <c:v>5.7526732273967394E-2</c:v>
                </c:pt>
                <c:pt idx="10">
                  <c:v>5.5420099779394875E-2</c:v>
                </c:pt>
                <c:pt idx="11">
                  <c:v>5.2813337809880657E-2</c:v>
                </c:pt>
                <c:pt idx="12">
                  <c:v>4.9774339676722755E-2</c:v>
                </c:pt>
                <c:pt idx="13">
                  <c:v>4.6352878718469832E-2</c:v>
                </c:pt>
                <c:pt idx="14">
                  <c:v>4.2595795220475678E-2</c:v>
                </c:pt>
                <c:pt idx="15">
                  <c:v>3.8527503531741378E-2</c:v>
                </c:pt>
                <c:pt idx="16">
                  <c:v>3.4178286734964779E-2</c:v>
                </c:pt>
                <c:pt idx="17">
                  <c:v>2.9555306027599593E-2</c:v>
                </c:pt>
                <c:pt idx="18">
                  <c:v>2.4330434096358041E-2</c:v>
                </c:pt>
                <c:pt idx="19">
                  <c:v>1.8350048679812436E-2</c:v>
                </c:pt>
                <c:pt idx="20">
                  <c:v>1.2138871339052334E-2</c:v>
                </c:pt>
                <c:pt idx="21">
                  <c:v>6.2479519489863798E-3</c:v>
                </c:pt>
                <c:pt idx="22">
                  <c:v>1.2599999999999777E-3</c:v>
                </c:pt>
                <c:pt idx="23" formatCode="General">
                  <c:v>0</c:v>
                </c:pt>
                <c:pt idx="24">
                  <c:v>0</c:v>
                </c:pt>
                <c:pt idx="25">
                  <c:v>-2.6648108451597489E-2</c:v>
                </c:pt>
                <c:pt idx="26">
                  <c:v>-3.9820016425207334E-2</c:v>
                </c:pt>
                <c:pt idx="27">
                  <c:v>-4.9433246699933216E-2</c:v>
                </c:pt>
                <c:pt idx="28">
                  <c:v>-5.5976094728309785E-2</c:v>
                </c:pt>
                <c:pt idx="29">
                  <c:v>-5.8954250447668256E-2</c:v>
                </c:pt>
                <c:pt idx="30">
                  <c:v>-5.9917388798173321E-2</c:v>
                </c:pt>
                <c:pt idx="31">
                  <c:v>-5.9892512357095425E-2</c:v>
                </c:pt>
                <c:pt idx="32">
                  <c:v>-5.9052315314374174E-2</c:v>
                </c:pt>
                <c:pt idx="33">
                  <c:v>-5.7526732273967394E-2</c:v>
                </c:pt>
                <c:pt idx="34">
                  <c:v>-5.5420099779394875E-2</c:v>
                </c:pt>
                <c:pt idx="35">
                  <c:v>-5.2813337809880657E-2</c:v>
                </c:pt>
                <c:pt idx="36">
                  <c:v>-4.9774339676722755E-2</c:v>
                </c:pt>
                <c:pt idx="37">
                  <c:v>-4.6352878718469832E-2</c:v>
                </c:pt>
                <c:pt idx="38">
                  <c:v>-4.2595795220475678E-2</c:v>
                </c:pt>
                <c:pt idx="39">
                  <c:v>-3.8527503531741378E-2</c:v>
                </c:pt>
                <c:pt idx="40">
                  <c:v>-3.4178286734964779E-2</c:v>
                </c:pt>
                <c:pt idx="41">
                  <c:v>-2.9555306027599593E-2</c:v>
                </c:pt>
                <c:pt idx="42">
                  <c:v>-2.4330434096358041E-2</c:v>
                </c:pt>
                <c:pt idx="43">
                  <c:v>-1.8350048679812436E-2</c:v>
                </c:pt>
                <c:pt idx="44">
                  <c:v>-1.2138871339052334E-2</c:v>
                </c:pt>
                <c:pt idx="45">
                  <c:v>-6.2479519489863798E-3</c:v>
                </c:pt>
                <c:pt idx="46">
                  <c:v>-1.2599999999999777E-3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1-4554-B955-38F4E189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09215"/>
        <c:axId val="937591775"/>
      </c:scatterChart>
      <c:valAx>
        <c:axId val="12116092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91775"/>
        <c:crosses val="autoZero"/>
        <c:crossBetween val="midCat"/>
      </c:valAx>
      <c:valAx>
        <c:axId val="93759177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 (M=0.1)'!$D$7:$D$27</c:f>
              <c:numCache>
                <c:formatCode>0.000</c:formatCode>
                <c:ptCount val="21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  <c:pt idx="11">
                  <c:v>1.21</c:v>
                </c:pt>
                <c:pt idx="12">
                  <c:v>1.2906</c:v>
                </c:pt>
                <c:pt idx="13">
                  <c:v>1.3687</c:v>
                </c:pt>
                <c:pt idx="14">
                  <c:v>1.4171</c:v>
                </c:pt>
                <c:pt idx="15">
                  <c:v>1.4214</c:v>
                </c:pt>
                <c:pt idx="16">
                  <c:v>1.2941</c:v>
                </c:pt>
                <c:pt idx="17">
                  <c:v>1.1200000000000001</c:v>
                </c:pt>
                <c:pt idx="18">
                  <c:v>0.97950000000000004</c:v>
                </c:pt>
                <c:pt idx="19">
                  <c:v>0.89829999999999999</c:v>
                </c:pt>
                <c:pt idx="20">
                  <c:v>0.86680000000000001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5-4EC3-A8A6-FB392CCB0FA9}"/>
            </c:ext>
          </c:extLst>
        </c:ser>
        <c:ser>
          <c:idx val="3"/>
          <c:order val="1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 (M=0.1)'!$E$7:$E$27</c:f>
              <c:numCache>
                <c:formatCode>0.000</c:formatCode>
                <c:ptCount val="21"/>
                <c:pt idx="0">
                  <c:v>2.3E-2</c:v>
                </c:pt>
                <c:pt idx="2">
                  <c:v>0.214</c:v>
                </c:pt>
                <c:pt idx="4">
                  <c:v>0.41199999999999998</c:v>
                </c:pt>
                <c:pt idx="5">
                  <c:v>0.55800000000000005</c:v>
                </c:pt>
                <c:pt idx="6">
                  <c:v>0.5977616948401222</c:v>
                </c:pt>
                <c:pt idx="8">
                  <c:v>0.74441796031794638</c:v>
                </c:pt>
                <c:pt idx="10">
                  <c:v>0.86580509427676011</c:v>
                </c:pt>
                <c:pt idx="12">
                  <c:v>0.96785257335114006</c:v>
                </c:pt>
                <c:pt idx="16">
                  <c:v>1.143</c:v>
                </c:pt>
                <c:pt idx="18">
                  <c:v>1.220330367684286</c:v>
                </c:pt>
                <c:pt idx="20">
                  <c:v>1.2906221746860163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5-4EC3-A8A6-FB392CCB0FA9}"/>
            </c:ext>
          </c:extLst>
        </c:ser>
        <c:ser>
          <c:idx val="1"/>
          <c:order val="2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 (M=0.1)'!$F$7:$F$27</c:f>
              <c:numCache>
                <c:formatCode>General</c:formatCode>
                <c:ptCount val="21"/>
                <c:pt idx="6">
                  <c:v>0.58399999999999996</c:v>
                </c:pt>
                <c:pt idx="10">
                  <c:v>0.86399999999999999</c:v>
                </c:pt>
                <c:pt idx="12">
                  <c:v>1.3520000000000001</c:v>
                </c:pt>
                <c:pt idx="20">
                  <c:v>1.385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75-4EC3-A8A6-FB392CCB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Roe FVS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'NACA 0012 (M=0.1)'!$C$7:$C$27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'NACA 0012 (M=0.1)'!$G$7:$G$27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B75-4EC3-A8A6-FB392CCB0FA9}"/>
                  </c:ext>
                </c:extLst>
              </c15:ser>
            </c15:filteredScatterSeries>
          </c:ext>
        </c:extLst>
      </c:scatterChart>
      <c:valAx>
        <c:axId val="87385899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α</a:t>
                </a:r>
                <a:r>
                  <a:rPr lang="en-US" sz="1200"/>
                  <a:t>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7043765391892"/>
          <c:y val="0.5727701164426271"/>
          <c:w val="0.19359454892822828"/>
          <c:h val="0.263711895595904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3, 20° Wedge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Wedge'!$W$8:$W$39</c:f>
              <c:numCache>
                <c:formatCode>0.00E+00</c:formatCode>
                <c:ptCount val="32"/>
                <c:pt idx="0">
                  <c:v>0</c:v>
                </c:pt>
                <c:pt idx="1">
                  <c:v>3.2256753700000002E-2</c:v>
                </c:pt>
                <c:pt idx="2">
                  <c:v>6.4514306199999996E-2</c:v>
                </c:pt>
                <c:pt idx="3">
                  <c:v>9.6770462200000004E-2</c:v>
                </c:pt>
                <c:pt idx="4">
                  <c:v>0.12902824099999999</c:v>
                </c:pt>
                <c:pt idx="5">
                  <c:v>0.16128520399999999</c:v>
                </c:pt>
                <c:pt idx="6">
                  <c:v>0.19354178399999999</c:v>
                </c:pt>
                <c:pt idx="7">
                  <c:v>0.22580027</c:v>
                </c:pt>
                <c:pt idx="8">
                  <c:v>0.25805669199999998</c:v>
                </c:pt>
                <c:pt idx="9">
                  <c:v>0.29031333500000001</c:v>
                </c:pt>
                <c:pt idx="10">
                  <c:v>0.32256673200000002</c:v>
                </c:pt>
                <c:pt idx="11">
                  <c:v>0.354828904</c:v>
                </c:pt>
                <c:pt idx="12">
                  <c:v>0.38708771400000003</c:v>
                </c:pt>
                <c:pt idx="13">
                  <c:v>0.41934728900000001</c:v>
                </c:pt>
                <c:pt idx="14">
                  <c:v>0.45159549799999998</c:v>
                </c:pt>
                <c:pt idx="15">
                  <c:v>0.48385820899999998</c:v>
                </c:pt>
                <c:pt idx="16">
                  <c:v>0.51611122899999995</c:v>
                </c:pt>
                <c:pt idx="17">
                  <c:v>0.54836390800000001</c:v>
                </c:pt>
                <c:pt idx="18">
                  <c:v>0.58063284199999998</c:v>
                </c:pt>
                <c:pt idx="19">
                  <c:v>0.61288567800000004</c:v>
                </c:pt>
                <c:pt idx="20">
                  <c:v>0.64515652099999998</c:v>
                </c:pt>
                <c:pt idx="21">
                  <c:v>0.67740812900000003</c:v>
                </c:pt>
                <c:pt idx="22">
                  <c:v>0.70966113399999997</c:v>
                </c:pt>
                <c:pt idx="23">
                  <c:v>0.74191088400000005</c:v>
                </c:pt>
                <c:pt idx="24">
                  <c:v>0.77417865200000002</c:v>
                </c:pt>
                <c:pt idx="25">
                  <c:v>0.80641200599999996</c:v>
                </c:pt>
                <c:pt idx="26">
                  <c:v>0.83867799799999998</c:v>
                </c:pt>
                <c:pt idx="27">
                  <c:v>0.87092840299999996</c:v>
                </c:pt>
                <c:pt idx="28">
                  <c:v>0.90319539500000001</c:v>
                </c:pt>
                <c:pt idx="29">
                  <c:v>0.93546252600000002</c:v>
                </c:pt>
                <c:pt idx="30">
                  <c:v>0.96769334299999998</c:v>
                </c:pt>
                <c:pt idx="31">
                  <c:v>1</c:v>
                </c:pt>
              </c:numCache>
            </c:numRef>
          </c:xVal>
          <c:yVal>
            <c:numRef>
              <c:f>'Supersonic Wedge'!$X$8:$X$39</c:f>
              <c:numCache>
                <c:formatCode>0.00E+00</c:formatCode>
                <c:ptCount val="32"/>
                <c:pt idx="0">
                  <c:v>-0.11452849399999999</c:v>
                </c:pt>
                <c:pt idx="1">
                  <c:v>-0.23862562100000001</c:v>
                </c:pt>
                <c:pt idx="2">
                  <c:v>-0.35814529299999998</c:v>
                </c:pt>
                <c:pt idx="3">
                  <c:v>-0.45778796900000002</c:v>
                </c:pt>
                <c:pt idx="4">
                  <c:v>-0.52297086400000004</c:v>
                </c:pt>
                <c:pt idx="5">
                  <c:v>-0.541759518</c:v>
                </c:pt>
                <c:pt idx="6">
                  <c:v>-0.51597400599999999</c:v>
                </c:pt>
                <c:pt idx="7">
                  <c:v>-0.47992375799999998</c:v>
                </c:pt>
                <c:pt idx="8">
                  <c:v>-0.45148397600000001</c:v>
                </c:pt>
                <c:pt idx="9">
                  <c:v>-0.43467348300000003</c:v>
                </c:pt>
                <c:pt idx="10">
                  <c:v>-0.42746851899999999</c:v>
                </c:pt>
                <c:pt idx="11">
                  <c:v>-0.42630083099999999</c:v>
                </c:pt>
                <c:pt idx="12">
                  <c:v>-0.42801040000000001</c:v>
                </c:pt>
                <c:pt idx="13">
                  <c:v>-0.43049360800000003</c:v>
                </c:pt>
                <c:pt idx="14">
                  <c:v>-0.43268267700000002</c:v>
                </c:pt>
                <c:pt idx="15">
                  <c:v>-0.43423220400000001</c:v>
                </c:pt>
                <c:pt idx="16">
                  <c:v>-0.43517282899999998</c:v>
                </c:pt>
                <c:pt idx="17">
                  <c:v>-0.43566431900000002</c:v>
                </c:pt>
                <c:pt idx="18">
                  <c:v>-0.43586831500000001</c:v>
                </c:pt>
                <c:pt idx="19">
                  <c:v>-0.43590566600000002</c:v>
                </c:pt>
                <c:pt idx="20">
                  <c:v>-0.43585566799999997</c:v>
                </c:pt>
                <c:pt idx="21">
                  <c:v>-0.43576801199999998</c:v>
                </c:pt>
                <c:pt idx="22">
                  <c:v>-0.43567375000000003</c:v>
                </c:pt>
                <c:pt idx="23">
                  <c:v>-0.43559188700000001</c:v>
                </c:pt>
                <c:pt idx="24">
                  <c:v>-0.43553268699999997</c:v>
                </c:pt>
                <c:pt idx="25">
                  <c:v>-0.43549965400000001</c:v>
                </c:pt>
                <c:pt idx="26">
                  <c:v>-0.43549139599999998</c:v>
                </c:pt>
                <c:pt idx="27">
                  <c:v>-0.43550361900000001</c:v>
                </c:pt>
                <c:pt idx="28">
                  <c:v>-0.43553094599999997</c:v>
                </c:pt>
                <c:pt idx="29">
                  <c:v>-0.435568177</c:v>
                </c:pt>
                <c:pt idx="30">
                  <c:v>-0.44279264600000001</c:v>
                </c:pt>
                <c:pt idx="31">
                  <c:v>-0.44279264600000001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6-41E4-AF37-866A2FA75CDF}"/>
            </c:ext>
          </c:extLst>
        </c:ser>
        <c:ser>
          <c:idx val="1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Wedge'!$AB$8:$AB$39</c:f>
              <c:numCache>
                <c:formatCode>0.00E+00</c:formatCode>
                <c:ptCount val="32"/>
                <c:pt idx="0">
                  <c:v>0</c:v>
                </c:pt>
                <c:pt idx="1">
                  <c:v>3.2256753700000002E-2</c:v>
                </c:pt>
                <c:pt idx="2">
                  <c:v>6.4514306199999996E-2</c:v>
                </c:pt>
                <c:pt idx="3">
                  <c:v>9.6770462200000004E-2</c:v>
                </c:pt>
                <c:pt idx="4">
                  <c:v>0.12902824099999999</c:v>
                </c:pt>
                <c:pt idx="5">
                  <c:v>0.16128520399999999</c:v>
                </c:pt>
                <c:pt idx="6">
                  <c:v>0.19354178399999999</c:v>
                </c:pt>
                <c:pt idx="7">
                  <c:v>0.22580027</c:v>
                </c:pt>
                <c:pt idx="8">
                  <c:v>0.25805669199999998</c:v>
                </c:pt>
                <c:pt idx="9">
                  <c:v>0.29031333500000001</c:v>
                </c:pt>
                <c:pt idx="10">
                  <c:v>0.32256673200000002</c:v>
                </c:pt>
                <c:pt idx="11">
                  <c:v>0.354828904</c:v>
                </c:pt>
                <c:pt idx="12">
                  <c:v>0.38708771400000003</c:v>
                </c:pt>
                <c:pt idx="13">
                  <c:v>0.41934728900000001</c:v>
                </c:pt>
                <c:pt idx="14">
                  <c:v>0.45159549799999998</c:v>
                </c:pt>
                <c:pt idx="15">
                  <c:v>0.48385820899999998</c:v>
                </c:pt>
                <c:pt idx="16">
                  <c:v>0.51611122899999995</c:v>
                </c:pt>
                <c:pt idx="17">
                  <c:v>0.54836390800000001</c:v>
                </c:pt>
                <c:pt idx="18">
                  <c:v>0.58063284199999998</c:v>
                </c:pt>
                <c:pt idx="19">
                  <c:v>0.61288567800000004</c:v>
                </c:pt>
                <c:pt idx="20">
                  <c:v>0.64515652099999998</c:v>
                </c:pt>
                <c:pt idx="21">
                  <c:v>0.67740812900000003</c:v>
                </c:pt>
                <c:pt idx="22">
                  <c:v>0.70966113399999997</c:v>
                </c:pt>
                <c:pt idx="23">
                  <c:v>0.74191088400000005</c:v>
                </c:pt>
                <c:pt idx="24">
                  <c:v>0.77417865200000002</c:v>
                </c:pt>
                <c:pt idx="25">
                  <c:v>0.80641200599999996</c:v>
                </c:pt>
                <c:pt idx="26">
                  <c:v>0.83867799799999998</c:v>
                </c:pt>
                <c:pt idx="27">
                  <c:v>0.87092840299999996</c:v>
                </c:pt>
                <c:pt idx="28">
                  <c:v>0.90319539500000001</c:v>
                </c:pt>
                <c:pt idx="29">
                  <c:v>0.93546252600000002</c:v>
                </c:pt>
                <c:pt idx="30">
                  <c:v>0.96769334299999998</c:v>
                </c:pt>
                <c:pt idx="31">
                  <c:v>1</c:v>
                </c:pt>
              </c:numCache>
            </c:numRef>
          </c:xVal>
          <c:yVal>
            <c:numRef>
              <c:f>'Supersonic Wedge'!$AC$8:$AC$39</c:f>
              <c:numCache>
                <c:formatCode>0.00E+00</c:formatCode>
                <c:ptCount val="32"/>
                <c:pt idx="0">
                  <c:v>-0.10400085000000001</c:v>
                </c:pt>
                <c:pt idx="1">
                  <c:v>-0.202830493</c:v>
                </c:pt>
                <c:pt idx="2">
                  <c:v>-0.285076626</c:v>
                </c:pt>
                <c:pt idx="3">
                  <c:v>-0.34605681399999999</c:v>
                </c:pt>
                <c:pt idx="4">
                  <c:v>-0.38685982000000002</c:v>
                </c:pt>
                <c:pt idx="5">
                  <c:v>-0.41162372899999999</c:v>
                </c:pt>
                <c:pt idx="6">
                  <c:v>-0.42499189599999998</c:v>
                </c:pt>
                <c:pt idx="7">
                  <c:v>-0.43147587700000001</c:v>
                </c:pt>
                <c:pt idx="8">
                  <c:v>-0.43435044099999998</c:v>
                </c:pt>
                <c:pt idx="9">
                  <c:v>-0.43549434100000001</c:v>
                </c:pt>
                <c:pt idx="10">
                  <c:v>-0.43588554800000001</c:v>
                </c:pt>
                <c:pt idx="11">
                  <c:v>-0.43597665600000002</c:v>
                </c:pt>
                <c:pt idx="12">
                  <c:v>-0.43598361499999999</c:v>
                </c:pt>
                <c:pt idx="13">
                  <c:v>-0.435996088</c:v>
                </c:pt>
                <c:pt idx="14">
                  <c:v>-0.43604014099999999</c:v>
                </c:pt>
                <c:pt idx="15">
                  <c:v>-0.43611708900000001</c:v>
                </c:pt>
                <c:pt idx="16">
                  <c:v>-0.43621884399999999</c:v>
                </c:pt>
                <c:pt idx="17">
                  <c:v>-0.43633571599999998</c:v>
                </c:pt>
                <c:pt idx="18">
                  <c:v>-0.43645951300000002</c:v>
                </c:pt>
                <c:pt idx="19">
                  <c:v>-0.43658422699999999</c:v>
                </c:pt>
                <c:pt idx="20">
                  <c:v>-0.43670590500000001</c:v>
                </c:pt>
                <c:pt idx="21">
                  <c:v>-0.43682223100000001</c:v>
                </c:pt>
                <c:pt idx="22">
                  <c:v>-0.436932035</c:v>
                </c:pt>
                <c:pt idx="23">
                  <c:v>-0.43703487000000002</c:v>
                </c:pt>
                <c:pt idx="24">
                  <c:v>-0.43713070700000001</c:v>
                </c:pt>
                <c:pt idx="25">
                  <c:v>-0.43721974400000002</c:v>
                </c:pt>
                <c:pt idx="26">
                  <c:v>-0.43730229199999998</c:v>
                </c:pt>
                <c:pt idx="27">
                  <c:v>-0.43737870899999998</c:v>
                </c:pt>
                <c:pt idx="28">
                  <c:v>-0.43744937099999998</c:v>
                </c:pt>
                <c:pt idx="29">
                  <c:v>-0.437514658</c:v>
                </c:pt>
                <c:pt idx="30">
                  <c:v>-0.44475833599999998</c:v>
                </c:pt>
                <c:pt idx="31">
                  <c:v>-0.44475833599999998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6-41E4-AF37-866A2FA75CDF}"/>
            </c:ext>
          </c:extLst>
        </c:ser>
        <c:ser>
          <c:idx val="2"/>
          <c:order val="2"/>
          <c:tx>
            <c:v>Modified Newtonian Theory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'Supersonic Wedge'!$G$8:$G$28</c:f>
              <c:numCache>
                <c:formatCode>0.00E+00</c:formatCode>
                <c:ptCount val="21"/>
                <c:pt idx="0">
                  <c:v>0</c:v>
                </c:pt>
                <c:pt idx="1">
                  <c:v>4.9999733900000003E-2</c:v>
                </c:pt>
                <c:pt idx="2">
                  <c:v>9.9998980200000004E-2</c:v>
                </c:pt>
                <c:pt idx="3">
                  <c:v>0.149999891</c:v>
                </c:pt>
                <c:pt idx="4">
                  <c:v>0.19999971599999999</c:v>
                </c:pt>
                <c:pt idx="5">
                  <c:v>0.24999981800000001</c:v>
                </c:pt>
                <c:pt idx="6">
                  <c:v>0.30000020300000002</c:v>
                </c:pt>
                <c:pt idx="7">
                  <c:v>0.349997901</c:v>
                </c:pt>
                <c:pt idx="8">
                  <c:v>0.40000013499999998</c:v>
                </c:pt>
                <c:pt idx="9">
                  <c:v>0.44999986800000003</c:v>
                </c:pt>
                <c:pt idx="10">
                  <c:v>0.49999878399999997</c:v>
                </c:pt>
                <c:pt idx="11">
                  <c:v>0.55000070400000001</c:v>
                </c:pt>
                <c:pt idx="12">
                  <c:v>0.59999660399999999</c:v>
                </c:pt>
                <c:pt idx="13">
                  <c:v>0.65000172700000003</c:v>
                </c:pt>
                <c:pt idx="14">
                  <c:v>0.70000064900000003</c:v>
                </c:pt>
                <c:pt idx="15">
                  <c:v>0.74999718500000001</c:v>
                </c:pt>
                <c:pt idx="16">
                  <c:v>0.80000190599999998</c:v>
                </c:pt>
                <c:pt idx="17">
                  <c:v>0.84999802300000005</c:v>
                </c:pt>
                <c:pt idx="18">
                  <c:v>0.89999669500000001</c:v>
                </c:pt>
                <c:pt idx="19">
                  <c:v>0.94999397600000002</c:v>
                </c:pt>
                <c:pt idx="20">
                  <c:v>1</c:v>
                </c:pt>
              </c:numCache>
            </c:numRef>
          </c:xVal>
          <c:yVal>
            <c:numRef>
              <c:f>'Supersonic Wedge'!$I$8:$I$28</c:f>
              <c:numCache>
                <c:formatCode>General</c:formatCode>
                <c:ptCount val="21"/>
                <c:pt idx="0">
                  <c:v>-0.34658844640802822</c:v>
                </c:pt>
                <c:pt idx="1">
                  <c:v>-0.34658844640802822</c:v>
                </c:pt>
                <c:pt idx="2">
                  <c:v>-0.34658844640802822</c:v>
                </c:pt>
                <c:pt idx="3">
                  <c:v>-0.34658844640802822</c:v>
                </c:pt>
                <c:pt idx="4">
                  <c:v>-0.34658844640802822</c:v>
                </c:pt>
                <c:pt idx="5">
                  <c:v>-0.34658844640802822</c:v>
                </c:pt>
                <c:pt idx="6">
                  <c:v>-0.34658844640802822</c:v>
                </c:pt>
                <c:pt idx="7">
                  <c:v>-0.34658844640802822</c:v>
                </c:pt>
                <c:pt idx="8">
                  <c:v>-0.34658844640802822</c:v>
                </c:pt>
                <c:pt idx="9">
                  <c:v>-0.34658844640802822</c:v>
                </c:pt>
                <c:pt idx="10">
                  <c:v>-0.34658844640802822</c:v>
                </c:pt>
                <c:pt idx="11">
                  <c:v>-0.34658844640802822</c:v>
                </c:pt>
                <c:pt idx="12">
                  <c:v>-0.34658844640802822</c:v>
                </c:pt>
                <c:pt idx="13">
                  <c:v>-0.34658844640802822</c:v>
                </c:pt>
                <c:pt idx="14">
                  <c:v>-0.34658844640802822</c:v>
                </c:pt>
                <c:pt idx="15">
                  <c:v>-0.34658844640802822</c:v>
                </c:pt>
                <c:pt idx="16">
                  <c:v>-0.34658844640802822</c:v>
                </c:pt>
                <c:pt idx="17">
                  <c:v>-0.34658844640802822</c:v>
                </c:pt>
                <c:pt idx="18">
                  <c:v>-0.34658844640802822</c:v>
                </c:pt>
                <c:pt idx="19">
                  <c:v>-0.34658844640802822</c:v>
                </c:pt>
                <c:pt idx="20">
                  <c:v>-0.34658844640802822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B-4B66-8CBB-B54BF850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7160"/>
        <c:axId val="4481588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Linearized Supersonic Flow</c:v>
                </c:tx>
                <c:spPr>
                  <a:ln w="25400" cap="rnd">
                    <a:solidFill>
                      <a:schemeClr val="tx1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'Supersonic Wedge'!$B$8:$B$28</c15:sqref>
                        </c15:formulaRef>
                      </c:ext>
                    </c:extLst>
                    <c:numCache>
                      <c:formatCode>0.00E+00</c:formatCode>
                      <c:ptCount val="21"/>
                      <c:pt idx="0">
                        <c:v>0</c:v>
                      </c:pt>
                      <c:pt idx="1">
                        <c:v>4.9999733900000003E-2</c:v>
                      </c:pt>
                      <c:pt idx="2">
                        <c:v>9.9998980200000004E-2</c:v>
                      </c:pt>
                      <c:pt idx="3">
                        <c:v>0.149999891</c:v>
                      </c:pt>
                      <c:pt idx="4">
                        <c:v>0.19999971599999999</c:v>
                      </c:pt>
                      <c:pt idx="5">
                        <c:v>0.24999981800000001</c:v>
                      </c:pt>
                      <c:pt idx="6">
                        <c:v>0.30000020300000002</c:v>
                      </c:pt>
                      <c:pt idx="7">
                        <c:v>0.349997901</c:v>
                      </c:pt>
                      <c:pt idx="8">
                        <c:v>0.40000013499999998</c:v>
                      </c:pt>
                      <c:pt idx="9">
                        <c:v>0.44999986800000003</c:v>
                      </c:pt>
                      <c:pt idx="10">
                        <c:v>0.49999878399999997</c:v>
                      </c:pt>
                      <c:pt idx="11">
                        <c:v>0.55000070400000001</c:v>
                      </c:pt>
                      <c:pt idx="12">
                        <c:v>0.59999660399999999</c:v>
                      </c:pt>
                      <c:pt idx="13">
                        <c:v>0.65000172700000003</c:v>
                      </c:pt>
                      <c:pt idx="14">
                        <c:v>0.70000064900000003</c:v>
                      </c:pt>
                      <c:pt idx="15">
                        <c:v>0.74999718500000001</c:v>
                      </c:pt>
                      <c:pt idx="16">
                        <c:v>0.80000190599999998</c:v>
                      </c:pt>
                      <c:pt idx="17">
                        <c:v>0.84999802300000005</c:v>
                      </c:pt>
                      <c:pt idx="18">
                        <c:v>0.89999669500000001</c:v>
                      </c:pt>
                      <c:pt idx="19">
                        <c:v>0.94999397600000002</c:v>
                      </c:pt>
                      <c:pt idx="2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'Supersonic Wedge'!$D$8:$D$28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-0.24682682989768698</c:v>
                      </c:pt>
                      <c:pt idx="1">
                        <c:v>-0.24682682989768698</c:v>
                      </c:pt>
                      <c:pt idx="2">
                        <c:v>-0.24682682989768698</c:v>
                      </c:pt>
                      <c:pt idx="3">
                        <c:v>-0.24682682989768698</c:v>
                      </c:pt>
                      <c:pt idx="4">
                        <c:v>-0.24682682989768698</c:v>
                      </c:pt>
                      <c:pt idx="5">
                        <c:v>-0.24682682989768698</c:v>
                      </c:pt>
                      <c:pt idx="6">
                        <c:v>-0.24682682989768698</c:v>
                      </c:pt>
                      <c:pt idx="7">
                        <c:v>-0.24682682989768698</c:v>
                      </c:pt>
                      <c:pt idx="8">
                        <c:v>-0.24682682989768698</c:v>
                      </c:pt>
                      <c:pt idx="9">
                        <c:v>-0.24682682989768698</c:v>
                      </c:pt>
                      <c:pt idx="10">
                        <c:v>-0.24682682989768698</c:v>
                      </c:pt>
                      <c:pt idx="11">
                        <c:v>-0.24682682989768698</c:v>
                      </c:pt>
                      <c:pt idx="12">
                        <c:v>-0.24682682989768698</c:v>
                      </c:pt>
                      <c:pt idx="13">
                        <c:v>-0.24682682989768698</c:v>
                      </c:pt>
                      <c:pt idx="14">
                        <c:v>-0.24682682989768698</c:v>
                      </c:pt>
                      <c:pt idx="15">
                        <c:v>-0.24682682989768698</c:v>
                      </c:pt>
                      <c:pt idx="16">
                        <c:v>-0.24682682989768698</c:v>
                      </c:pt>
                      <c:pt idx="17">
                        <c:v>-0.24682682989768698</c:v>
                      </c:pt>
                      <c:pt idx="18">
                        <c:v>-0.24682682989768698</c:v>
                      </c:pt>
                      <c:pt idx="19">
                        <c:v>-0.24682682989768698</c:v>
                      </c:pt>
                      <c:pt idx="20">
                        <c:v>-0.24682682989768698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DB-4B66-8CBB-B54BF850F892}"/>
                  </c:ext>
                </c:extLst>
              </c15:ser>
            </c15:filteredScatterSeries>
          </c:ext>
        </c:extLst>
      </c:scatterChart>
      <c:valAx>
        <c:axId val="448157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8800"/>
        <c:crosses val="autoZero"/>
        <c:crossBetween val="midCat"/>
      </c:valAx>
      <c:valAx>
        <c:axId val="448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-C</a:t>
                </a:r>
                <a:r>
                  <a:rPr lang="en-US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202820801245998"/>
          <c:y val="0.13930498687664042"/>
          <c:w val="0.42951025352600158"/>
          <c:h val="0.23476325459317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image" Target="../media/image3.png"/><Relationship Id="rId7" Type="http://schemas.openxmlformats.org/officeDocument/2006/relationships/chart" Target="../charts/chart1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C76CA-AE0B-4302-B776-B4B79FB74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167640</xdr:rowOff>
    </xdr:from>
    <xdr:to>
      <xdr:col>1</xdr:col>
      <xdr:colOff>0</xdr:colOff>
      <xdr:row>41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DA8ED-132F-4933-BB4B-51DC2FCE3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126</xdr:col>
      <xdr:colOff>592455</xdr:colOff>
      <xdr:row>0</xdr:row>
      <xdr:rowOff>0</xdr:rowOff>
    </xdr:from>
    <xdr:to>
      <xdr:col>128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4729A-6F48-4990-902A-9C23339EE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</xdr:col>
      <xdr:colOff>0</xdr:colOff>
      <xdr:row>62</xdr:row>
      <xdr:rowOff>177165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062A8E-594A-4D9E-BF23-82CB8F2C0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5A1AE-5580-48F5-8677-048DCCCB0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167640</xdr:rowOff>
    </xdr:from>
    <xdr:to>
      <xdr:col>1</xdr:col>
      <xdr:colOff>0</xdr:colOff>
      <xdr:row>41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F1DA85-1658-4BEE-9305-007AA545E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126</xdr:col>
      <xdr:colOff>592455</xdr:colOff>
      <xdr:row>0</xdr:row>
      <xdr:rowOff>0</xdr:rowOff>
    </xdr:from>
    <xdr:to>
      <xdr:col>128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DEC1CA-D538-4E1C-82F0-BFCF1302A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</xdr:col>
      <xdr:colOff>0</xdr:colOff>
      <xdr:row>62</xdr:row>
      <xdr:rowOff>177165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EE56EF-33DB-4F8C-B294-6503AEEFE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4622800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20474-D482-4D89-9A3F-18031B14E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0</xdr:col>
      <xdr:colOff>4622800</xdr:colOff>
      <xdr:row>58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440EC-E45F-491E-80C4-09C614F28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7025640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8A01E-4915-42BE-A0B1-951240A9C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-1</xdr:colOff>
      <xdr:row>0</xdr:row>
      <xdr:rowOff>0</xdr:rowOff>
    </xdr:from>
    <xdr:to>
      <xdr:col>10</xdr:col>
      <xdr:colOff>119529</xdr:colOff>
      <xdr:row>5</xdr:row>
      <xdr:rowOff>14941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415C3748-17D7-4CB8-A1D9-DA45C3EEC6DD}"/>
            </a:ext>
          </a:extLst>
        </xdr:cNvPr>
        <xdr:cNvGrpSpPr/>
      </xdr:nvGrpSpPr>
      <xdr:grpSpPr>
        <a:xfrm>
          <a:off x="7431740" y="0"/>
          <a:ext cx="3167530" cy="911412"/>
          <a:chOff x="5513294" y="933824"/>
          <a:chExt cx="9764059" cy="278546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394B3B9E-1BCC-4FD5-AF66-71932B2C31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3294" y="933824"/>
            <a:ext cx="9764059" cy="2785464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810ED66-43E8-4ACF-AA3C-545E46C1C0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104463" y="1265171"/>
            <a:ext cx="990137" cy="2014417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605118</xdr:colOff>
      <xdr:row>0</xdr:row>
      <xdr:rowOff>0</xdr:rowOff>
    </xdr:from>
    <xdr:to>
      <xdr:col>19</xdr:col>
      <xdr:colOff>388470</xdr:colOff>
      <xdr:row>5</xdr:row>
      <xdr:rowOff>37352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2A23CED-43D1-47C6-8370-F2A1E9C491A5}"/>
            </a:ext>
          </a:extLst>
        </xdr:cNvPr>
        <xdr:cNvGrpSpPr/>
      </xdr:nvGrpSpPr>
      <xdr:grpSpPr>
        <a:xfrm>
          <a:off x="13523259" y="0"/>
          <a:ext cx="2831352" cy="933823"/>
          <a:chOff x="18997707" y="941294"/>
          <a:chExt cx="9808716" cy="2771588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58DD63F-10BE-4438-B1F7-305F344DAE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8997707" y="941294"/>
            <a:ext cx="9808716" cy="2771588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832B654E-F722-494F-A097-6629519F00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7671057" y="1195294"/>
            <a:ext cx="874536" cy="195729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-1</xdr:colOff>
      <xdr:row>20</xdr:row>
      <xdr:rowOff>14940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D94627-6026-43BA-A1C1-AFF95D847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</xdr:col>
      <xdr:colOff>-1</xdr:colOff>
      <xdr:row>40</xdr:row>
      <xdr:rowOff>14940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DA9BB2-66DA-412C-8F4F-23C3EB65D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20</xdr:row>
      <xdr:rowOff>14940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EA4702-CB93-4229-9AA6-D66A4CA97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21</xdr:col>
      <xdr:colOff>0</xdr:colOff>
      <xdr:row>40</xdr:row>
      <xdr:rowOff>14940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E6912F-24F2-4FFE-A83F-2F6DA4AB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161924</xdr:rowOff>
    </xdr:from>
    <xdr:to>
      <xdr:col>16</xdr:col>
      <xdr:colOff>295275</xdr:colOff>
      <xdr:row>19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E4DFC-BD85-4FE8-83A1-3CFC96A58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2820-4464-4D42-84CB-DB933B1ACB87}">
  <dimension ref="B1:HK248"/>
  <sheetViews>
    <sheetView zoomScaleNormal="100" workbookViewId="0">
      <selection activeCell="B6" sqref="B6"/>
    </sheetView>
  </sheetViews>
  <sheetFormatPr defaultRowHeight="14.4" x14ac:dyDescent="0.3"/>
  <cols>
    <col min="1" max="1" width="64.77734375" customWidth="1"/>
    <col min="2" max="3" width="8.88671875" customWidth="1"/>
    <col min="4" max="4" width="13.33203125" bestFit="1" customWidth="1"/>
    <col min="5" max="7" width="8.88671875" customWidth="1"/>
    <col min="8" max="8" width="8.88671875" style="10" customWidth="1"/>
    <col min="9" max="9" width="8.88671875" customWidth="1"/>
    <col min="32" max="32" width="8.88671875" style="10"/>
    <col min="56" max="56" width="8.88671875" style="10"/>
    <col min="80" max="80" width="8.88671875" style="10"/>
    <col min="103" max="103" width="8.88671875" style="10"/>
    <col min="127" max="127" width="8.88671875" style="10"/>
    <col min="128" max="128" width="63.21875" style="9" customWidth="1"/>
    <col min="129" max="129" width="10.33203125" style="9" bestFit="1" customWidth="1"/>
    <col min="130" max="130" width="9.21875" bestFit="1" customWidth="1"/>
    <col min="131" max="131" width="9.5546875" bestFit="1" customWidth="1"/>
    <col min="132" max="132" width="9.5546875" customWidth="1"/>
    <col min="133" max="133" width="9.88671875" bestFit="1" customWidth="1"/>
    <col min="134" max="134" width="6.21875" bestFit="1" customWidth="1"/>
    <col min="217" max="217" width="11.44140625" bestFit="1" customWidth="1"/>
    <col min="218" max="218" width="9" bestFit="1" customWidth="1"/>
  </cols>
  <sheetData>
    <row r="1" spans="2:219" x14ac:dyDescent="0.3">
      <c r="B1" t="s">
        <v>48</v>
      </c>
      <c r="J1" s="5" t="s">
        <v>12</v>
      </c>
      <c r="K1" t="s">
        <v>13</v>
      </c>
      <c r="L1" s="5" t="s">
        <v>15</v>
      </c>
      <c r="M1">
        <v>0.2</v>
      </c>
      <c r="P1" s="5" t="s">
        <v>12</v>
      </c>
      <c r="Q1" t="s">
        <v>13</v>
      </c>
      <c r="R1" s="5" t="s">
        <v>15</v>
      </c>
      <c r="S1">
        <v>0.2</v>
      </c>
      <c r="V1" s="5" t="s">
        <v>12</v>
      </c>
      <c r="W1" t="s">
        <v>13</v>
      </c>
      <c r="X1" s="5" t="s">
        <v>15</v>
      </c>
      <c r="Y1">
        <v>0.2</v>
      </c>
      <c r="AB1" s="5" t="s">
        <v>12</v>
      </c>
      <c r="AC1" t="s">
        <v>13</v>
      </c>
      <c r="AD1" s="5" t="s">
        <v>15</v>
      </c>
      <c r="AE1">
        <v>0.2</v>
      </c>
      <c r="AH1" s="5" t="s">
        <v>12</v>
      </c>
      <c r="AI1" t="s">
        <v>20</v>
      </c>
      <c r="AJ1" s="5" t="s">
        <v>15</v>
      </c>
      <c r="AK1" s="11">
        <v>0.2</v>
      </c>
      <c r="AN1" s="5" t="s">
        <v>12</v>
      </c>
      <c r="AO1" t="s">
        <v>20</v>
      </c>
      <c r="AP1" s="5" t="s">
        <v>15</v>
      </c>
      <c r="AQ1" s="11">
        <v>0.2</v>
      </c>
      <c r="AT1" s="5" t="s">
        <v>12</v>
      </c>
      <c r="AU1" t="s">
        <v>20</v>
      </c>
      <c r="AV1" s="5" t="s">
        <v>15</v>
      </c>
      <c r="AW1" s="11">
        <v>0.2</v>
      </c>
      <c r="AZ1" s="5" t="s">
        <v>12</v>
      </c>
      <c r="BA1" t="s">
        <v>20</v>
      </c>
      <c r="BB1" s="5" t="s">
        <v>15</v>
      </c>
      <c r="BC1">
        <v>0.2</v>
      </c>
      <c r="BF1" s="5" t="s">
        <v>12</v>
      </c>
      <c r="BG1" t="s">
        <v>21</v>
      </c>
      <c r="BH1" s="5" t="s">
        <v>15</v>
      </c>
      <c r="BI1" s="11">
        <v>0.1</v>
      </c>
      <c r="BL1" s="5" t="s">
        <v>12</v>
      </c>
      <c r="BM1" t="s">
        <v>21</v>
      </c>
      <c r="BN1" s="5" t="s">
        <v>15</v>
      </c>
      <c r="BO1" s="11">
        <v>0.1</v>
      </c>
      <c r="BR1" s="5" t="s">
        <v>12</v>
      </c>
      <c r="BS1" t="s">
        <v>21</v>
      </c>
      <c r="BT1" s="5" t="s">
        <v>15</v>
      </c>
      <c r="BU1" s="11">
        <v>0.1</v>
      </c>
      <c r="BX1" s="5" t="s">
        <v>12</v>
      </c>
      <c r="BY1" t="s">
        <v>21</v>
      </c>
      <c r="BZ1" s="5" t="s">
        <v>15</v>
      </c>
      <c r="CA1" s="11">
        <v>0.1</v>
      </c>
      <c r="CC1" s="5" t="s">
        <v>12</v>
      </c>
      <c r="CD1" t="s">
        <v>22</v>
      </c>
      <c r="CE1" s="5" t="s">
        <v>15</v>
      </c>
      <c r="CF1" s="11">
        <v>0.4</v>
      </c>
      <c r="CG1" s="11"/>
      <c r="CI1" s="5" t="s">
        <v>12</v>
      </c>
      <c r="CJ1" t="s">
        <v>22</v>
      </c>
      <c r="CK1" s="5" t="s">
        <v>15</v>
      </c>
      <c r="CL1" s="11">
        <v>0.4</v>
      </c>
      <c r="CO1" s="5" t="s">
        <v>12</v>
      </c>
      <c r="CP1" t="s">
        <v>22</v>
      </c>
      <c r="CQ1" s="5" t="s">
        <v>15</v>
      </c>
      <c r="CR1" s="11">
        <v>0.4</v>
      </c>
      <c r="CU1" s="5" t="s">
        <v>12</v>
      </c>
      <c r="CV1" t="s">
        <v>22</v>
      </c>
      <c r="CW1" s="5" t="s">
        <v>15</v>
      </c>
      <c r="CX1" s="11">
        <v>0.4</v>
      </c>
      <c r="DA1" s="5" t="s">
        <v>12</v>
      </c>
      <c r="DB1" t="s">
        <v>26</v>
      </c>
      <c r="DC1" s="5" t="s">
        <v>15</v>
      </c>
      <c r="DD1" s="11">
        <v>0.1</v>
      </c>
      <c r="DG1" s="5" t="s">
        <v>12</v>
      </c>
      <c r="DH1" t="s">
        <v>26</v>
      </c>
      <c r="DI1" s="5" t="s">
        <v>15</v>
      </c>
      <c r="DJ1" s="11">
        <v>0.1</v>
      </c>
      <c r="DM1" s="5" t="s">
        <v>12</v>
      </c>
      <c r="DN1" t="s">
        <v>26</v>
      </c>
      <c r="DO1" s="5" t="s">
        <v>15</v>
      </c>
      <c r="DP1" s="11">
        <v>0.1</v>
      </c>
      <c r="DS1" s="5" t="s">
        <v>12</v>
      </c>
      <c r="DT1" t="s">
        <v>26</v>
      </c>
      <c r="DU1" s="5" t="s">
        <v>15</v>
      </c>
      <c r="DV1" s="11">
        <v>0.1</v>
      </c>
      <c r="EG1" s="5" t="s">
        <v>12</v>
      </c>
      <c r="EH1" t="s">
        <v>13</v>
      </c>
      <c r="EI1" s="5" t="s">
        <v>15</v>
      </c>
      <c r="EJ1" s="11">
        <v>0.2</v>
      </c>
      <c r="EM1" s="5" t="s">
        <v>12</v>
      </c>
      <c r="EN1" t="s">
        <v>13</v>
      </c>
      <c r="EO1" s="5" t="s">
        <v>15</v>
      </c>
      <c r="EP1" s="11">
        <v>0.2</v>
      </c>
      <c r="ES1" s="5" t="s">
        <v>12</v>
      </c>
      <c r="ET1" t="s">
        <v>13</v>
      </c>
      <c r="EU1" s="5" t="s">
        <v>15</v>
      </c>
      <c r="EV1" s="11">
        <v>0.2</v>
      </c>
      <c r="EX1" s="5" t="s">
        <v>12</v>
      </c>
      <c r="EY1" t="s">
        <v>13</v>
      </c>
      <c r="EZ1" s="5" t="s">
        <v>15</v>
      </c>
      <c r="FA1" s="11">
        <v>0.2</v>
      </c>
      <c r="FC1" s="5" t="s">
        <v>12</v>
      </c>
      <c r="FD1" t="s">
        <v>13</v>
      </c>
      <c r="FE1" s="5" t="s">
        <v>15</v>
      </c>
      <c r="FF1" s="11">
        <v>0.2</v>
      </c>
      <c r="FH1" s="5" t="s">
        <v>12</v>
      </c>
      <c r="FI1" t="s">
        <v>13</v>
      </c>
      <c r="FJ1" s="5" t="s">
        <v>15</v>
      </c>
      <c r="FK1" s="11">
        <v>0.2</v>
      </c>
      <c r="FM1" s="5" t="s">
        <v>12</v>
      </c>
      <c r="FN1" t="s">
        <v>13</v>
      </c>
      <c r="FO1" s="5" t="s">
        <v>15</v>
      </c>
      <c r="FP1" s="11">
        <v>0.2</v>
      </c>
      <c r="FW1" s="5" t="s">
        <v>12</v>
      </c>
      <c r="FX1" t="s">
        <v>13</v>
      </c>
      <c r="FY1" s="5" t="s">
        <v>15</v>
      </c>
      <c r="FZ1" s="11">
        <v>0.2</v>
      </c>
      <c r="GH1" s="5" t="s">
        <v>12</v>
      </c>
      <c r="GI1" t="s">
        <v>13</v>
      </c>
      <c r="GJ1" s="5" t="s">
        <v>15</v>
      </c>
      <c r="GK1" s="11">
        <v>0.2</v>
      </c>
      <c r="GL1" s="11"/>
      <c r="GM1" s="5" t="s">
        <v>12</v>
      </c>
      <c r="GN1" t="s">
        <v>13</v>
      </c>
      <c r="GO1" s="5" t="s">
        <v>15</v>
      </c>
      <c r="GP1" s="11">
        <v>0.2</v>
      </c>
      <c r="GR1" s="5" t="s">
        <v>12</v>
      </c>
      <c r="GS1" t="s">
        <v>13</v>
      </c>
      <c r="GT1" s="5" t="s">
        <v>15</v>
      </c>
      <c r="GU1" s="11">
        <v>0.2</v>
      </c>
      <c r="GW1" s="5" t="s">
        <v>12</v>
      </c>
      <c r="GX1" t="s">
        <v>13</v>
      </c>
      <c r="GY1" s="5" t="s">
        <v>15</v>
      </c>
      <c r="GZ1" s="11">
        <v>0.2</v>
      </c>
      <c r="HB1" s="5" t="s">
        <v>12</v>
      </c>
      <c r="HC1" t="s">
        <v>13</v>
      </c>
      <c r="HD1" s="5" t="s">
        <v>15</v>
      </c>
      <c r="HE1" s="11">
        <v>0.2</v>
      </c>
    </row>
    <row r="2" spans="2:219" x14ac:dyDescent="0.3">
      <c r="B2" t="s">
        <v>27</v>
      </c>
      <c r="J2" s="5" t="s">
        <v>5</v>
      </c>
      <c r="K2" t="s">
        <v>6</v>
      </c>
      <c r="L2" s="5" t="s">
        <v>8</v>
      </c>
      <c r="M2" t="s">
        <v>9</v>
      </c>
      <c r="P2" s="5" t="s">
        <v>5</v>
      </c>
      <c r="Q2" t="s">
        <v>6</v>
      </c>
      <c r="R2" s="5" t="s">
        <v>8</v>
      </c>
      <c r="S2" t="s">
        <v>9</v>
      </c>
      <c r="V2" s="5" t="s">
        <v>5</v>
      </c>
      <c r="W2" t="s">
        <v>6</v>
      </c>
      <c r="X2" s="5" t="s">
        <v>8</v>
      </c>
      <c r="Y2" t="s">
        <v>9</v>
      </c>
      <c r="AB2" s="5" t="s">
        <v>5</v>
      </c>
      <c r="AC2" t="s">
        <v>6</v>
      </c>
      <c r="AD2" s="5" t="s">
        <v>8</v>
      </c>
      <c r="AE2" t="s">
        <v>9</v>
      </c>
      <c r="AH2" s="5" t="s">
        <v>5</v>
      </c>
      <c r="AI2" t="s">
        <v>6</v>
      </c>
      <c r="AJ2" s="5" t="s">
        <v>8</v>
      </c>
      <c r="AK2" t="s">
        <v>9</v>
      </c>
      <c r="AN2" s="5" t="s">
        <v>5</v>
      </c>
      <c r="AO2" t="s">
        <v>6</v>
      </c>
      <c r="AP2" s="5" t="s">
        <v>8</v>
      </c>
      <c r="AQ2" t="s">
        <v>9</v>
      </c>
      <c r="AT2" s="5" t="s">
        <v>5</v>
      </c>
      <c r="AU2" t="s">
        <v>6</v>
      </c>
      <c r="AV2" s="5" t="s">
        <v>8</v>
      </c>
      <c r="AW2" t="s">
        <v>9</v>
      </c>
      <c r="AZ2" s="5" t="s">
        <v>5</v>
      </c>
      <c r="BA2" t="s">
        <v>6</v>
      </c>
      <c r="BB2" s="5" t="s">
        <v>8</v>
      </c>
      <c r="BC2" t="s">
        <v>9</v>
      </c>
      <c r="BF2" s="5" t="s">
        <v>5</v>
      </c>
      <c r="BG2" t="s">
        <v>6</v>
      </c>
      <c r="BH2" s="5" t="s">
        <v>8</v>
      </c>
      <c r="BI2" t="s">
        <v>9</v>
      </c>
      <c r="BL2" s="5" t="s">
        <v>5</v>
      </c>
      <c r="BM2" t="s">
        <v>6</v>
      </c>
      <c r="BN2" s="5" t="s">
        <v>8</v>
      </c>
      <c r="BO2" t="s">
        <v>9</v>
      </c>
      <c r="BR2" s="5" t="s">
        <v>5</v>
      </c>
      <c r="BS2" t="s">
        <v>6</v>
      </c>
      <c r="BT2" s="5" t="s">
        <v>8</v>
      </c>
      <c r="BU2" t="s">
        <v>9</v>
      </c>
      <c r="BX2" s="5" t="s">
        <v>5</v>
      </c>
      <c r="BY2" t="s">
        <v>6</v>
      </c>
      <c r="BZ2" s="5" t="s">
        <v>8</v>
      </c>
      <c r="CA2" t="s">
        <v>9</v>
      </c>
      <c r="CC2" s="5" t="s">
        <v>5</v>
      </c>
      <c r="CD2" t="s">
        <v>6</v>
      </c>
      <c r="CE2" s="5" t="s">
        <v>8</v>
      </c>
      <c r="CF2" t="s">
        <v>9</v>
      </c>
      <c r="CI2" s="5" t="s">
        <v>5</v>
      </c>
      <c r="CJ2" t="s">
        <v>6</v>
      </c>
      <c r="CK2" s="5" t="s">
        <v>8</v>
      </c>
      <c r="CL2" t="s">
        <v>9</v>
      </c>
      <c r="CO2" s="5" t="s">
        <v>5</v>
      </c>
      <c r="CP2" t="s">
        <v>6</v>
      </c>
      <c r="CQ2" s="5" t="s">
        <v>8</v>
      </c>
      <c r="CR2" t="s">
        <v>9</v>
      </c>
      <c r="CU2" s="5" t="s">
        <v>5</v>
      </c>
      <c r="CV2" t="s">
        <v>6</v>
      </c>
      <c r="CW2" s="5" t="s">
        <v>8</v>
      </c>
      <c r="CX2" t="s">
        <v>9</v>
      </c>
      <c r="DA2" s="5" t="s">
        <v>5</v>
      </c>
      <c r="DB2" t="s">
        <v>6</v>
      </c>
      <c r="DC2" s="5" t="s">
        <v>8</v>
      </c>
      <c r="DD2" t="s">
        <v>9</v>
      </c>
      <c r="DG2" s="5" t="s">
        <v>5</v>
      </c>
      <c r="DH2" t="s">
        <v>6</v>
      </c>
      <c r="DI2" s="5" t="s">
        <v>8</v>
      </c>
      <c r="DJ2" t="s">
        <v>9</v>
      </c>
      <c r="DM2" s="5" t="s">
        <v>5</v>
      </c>
      <c r="DN2" t="s">
        <v>6</v>
      </c>
      <c r="DO2" s="5" t="s">
        <v>8</v>
      </c>
      <c r="DP2" t="s">
        <v>9</v>
      </c>
      <c r="DS2" s="5" t="s">
        <v>5</v>
      </c>
      <c r="DT2" t="s">
        <v>6</v>
      </c>
      <c r="DU2" s="5" t="s">
        <v>8</v>
      </c>
      <c r="DV2" t="s">
        <v>9</v>
      </c>
      <c r="EG2" s="5" t="s">
        <v>5</v>
      </c>
      <c r="EH2" t="s">
        <v>6</v>
      </c>
      <c r="EI2" s="5" t="s">
        <v>8</v>
      </c>
      <c r="EJ2" t="s">
        <v>9</v>
      </c>
      <c r="EM2" s="5" t="s">
        <v>5</v>
      </c>
      <c r="EN2" t="s">
        <v>6</v>
      </c>
      <c r="EO2" s="5" t="s">
        <v>8</v>
      </c>
      <c r="EP2" t="s">
        <v>9</v>
      </c>
      <c r="ES2" s="5" t="s">
        <v>5</v>
      </c>
      <c r="ET2" t="s">
        <v>6</v>
      </c>
      <c r="EU2" s="5" t="s">
        <v>8</v>
      </c>
      <c r="EV2" t="s">
        <v>9</v>
      </c>
      <c r="EX2" s="5" t="s">
        <v>5</v>
      </c>
      <c r="EY2" t="s">
        <v>6</v>
      </c>
      <c r="EZ2" s="5" t="s">
        <v>8</v>
      </c>
      <c r="FA2" t="s">
        <v>9</v>
      </c>
      <c r="FC2" s="5" t="s">
        <v>5</v>
      </c>
      <c r="FD2" t="s">
        <v>6</v>
      </c>
      <c r="FE2" s="5" t="s">
        <v>8</v>
      </c>
      <c r="FF2" t="s">
        <v>9</v>
      </c>
      <c r="FH2" s="5" t="s">
        <v>5</v>
      </c>
      <c r="FI2" t="s">
        <v>6</v>
      </c>
      <c r="FJ2" s="5" t="s">
        <v>8</v>
      </c>
      <c r="FK2" t="s">
        <v>9</v>
      </c>
      <c r="FM2" s="5" t="s">
        <v>5</v>
      </c>
      <c r="FN2" t="s">
        <v>6</v>
      </c>
      <c r="FO2" s="5" t="s">
        <v>8</v>
      </c>
      <c r="FP2" t="s">
        <v>9</v>
      </c>
      <c r="FW2" s="5" t="s">
        <v>5</v>
      </c>
      <c r="FX2" t="s">
        <v>6</v>
      </c>
      <c r="FY2" s="5" t="s">
        <v>8</v>
      </c>
      <c r="FZ2" t="s">
        <v>9</v>
      </c>
      <c r="GH2" s="5" t="s">
        <v>5</v>
      </c>
      <c r="GI2" t="s">
        <v>6</v>
      </c>
      <c r="GJ2" s="5" t="s">
        <v>8</v>
      </c>
      <c r="GK2" t="s">
        <v>9</v>
      </c>
      <c r="GM2" s="5" t="s">
        <v>5</v>
      </c>
      <c r="GN2" t="s">
        <v>6</v>
      </c>
      <c r="GO2" s="5" t="s">
        <v>8</v>
      </c>
      <c r="GP2" t="s">
        <v>9</v>
      </c>
      <c r="GR2" s="5" t="s">
        <v>5</v>
      </c>
      <c r="GS2" t="s">
        <v>6</v>
      </c>
      <c r="GT2" s="5" t="s">
        <v>8</v>
      </c>
      <c r="GU2" t="s">
        <v>9</v>
      </c>
      <c r="GW2" s="5" t="s">
        <v>5</v>
      </c>
      <c r="GX2" t="s">
        <v>6</v>
      </c>
      <c r="GY2" s="5" t="s">
        <v>8</v>
      </c>
      <c r="GZ2" t="s">
        <v>9</v>
      </c>
      <c r="HB2" s="5" t="s">
        <v>5</v>
      </c>
      <c r="HC2" t="s">
        <v>6</v>
      </c>
      <c r="HD2" s="5" t="s">
        <v>8</v>
      </c>
      <c r="HE2" t="s">
        <v>9</v>
      </c>
    </row>
    <row r="3" spans="2:219" x14ac:dyDescent="0.3">
      <c r="J3" s="5" t="s">
        <v>7</v>
      </c>
      <c r="K3" t="s">
        <v>10</v>
      </c>
      <c r="M3" t="s">
        <v>11</v>
      </c>
      <c r="P3" s="5" t="s">
        <v>7</v>
      </c>
      <c r="Q3" t="s">
        <v>10</v>
      </c>
      <c r="S3" t="s">
        <v>16</v>
      </c>
      <c r="V3" s="5" t="s">
        <v>7</v>
      </c>
      <c r="W3" t="s">
        <v>10</v>
      </c>
      <c r="Y3" t="s">
        <v>18</v>
      </c>
      <c r="AB3" s="5" t="s">
        <v>7</v>
      </c>
      <c r="AC3" t="s">
        <v>10</v>
      </c>
      <c r="AE3" t="s">
        <v>19</v>
      </c>
      <c r="AH3" s="5" t="s">
        <v>7</v>
      </c>
      <c r="AI3" t="s">
        <v>10</v>
      </c>
      <c r="AK3" t="s">
        <v>19</v>
      </c>
      <c r="AN3" s="5" t="s">
        <v>7</v>
      </c>
      <c r="AO3" t="s">
        <v>10</v>
      </c>
      <c r="AQ3" t="s">
        <v>18</v>
      </c>
      <c r="AT3" s="5" t="s">
        <v>7</v>
      </c>
      <c r="AU3" t="s">
        <v>10</v>
      </c>
      <c r="AW3" t="s">
        <v>16</v>
      </c>
      <c r="AZ3" s="5" t="s">
        <v>7</v>
      </c>
      <c r="BA3" t="s">
        <v>10</v>
      </c>
      <c r="BC3" t="s">
        <v>11</v>
      </c>
      <c r="BF3" s="5" t="s">
        <v>7</v>
      </c>
      <c r="BG3" t="s">
        <v>10</v>
      </c>
      <c r="BI3" t="s">
        <v>11</v>
      </c>
      <c r="BL3" s="5" t="s">
        <v>7</v>
      </c>
      <c r="BM3" t="s">
        <v>10</v>
      </c>
      <c r="BO3" t="s">
        <v>16</v>
      </c>
      <c r="BR3" s="5" t="s">
        <v>7</v>
      </c>
      <c r="BS3" t="s">
        <v>10</v>
      </c>
      <c r="BU3" t="s">
        <v>18</v>
      </c>
      <c r="BX3" s="5" t="s">
        <v>7</v>
      </c>
      <c r="BY3" t="s">
        <v>10</v>
      </c>
      <c r="CA3" t="s">
        <v>19</v>
      </c>
      <c r="CC3" s="5" t="s">
        <v>7</v>
      </c>
      <c r="CD3" t="s">
        <v>10</v>
      </c>
      <c r="CF3" t="s">
        <v>19</v>
      </c>
      <c r="CI3" s="5" t="s">
        <v>7</v>
      </c>
      <c r="CJ3" t="s">
        <v>10</v>
      </c>
      <c r="CL3" t="s">
        <v>18</v>
      </c>
      <c r="CO3" s="5" t="s">
        <v>7</v>
      </c>
      <c r="CP3" t="s">
        <v>10</v>
      </c>
      <c r="CR3" t="s">
        <v>16</v>
      </c>
      <c r="CU3" s="5" t="s">
        <v>7</v>
      </c>
      <c r="CV3" t="s">
        <v>10</v>
      </c>
      <c r="CX3" t="s">
        <v>11</v>
      </c>
      <c r="DA3" s="5" t="s">
        <v>7</v>
      </c>
      <c r="DB3" t="s">
        <v>10</v>
      </c>
      <c r="DD3" t="s">
        <v>11</v>
      </c>
      <c r="DG3" s="5" t="s">
        <v>7</v>
      </c>
      <c r="DH3" t="s">
        <v>10</v>
      </c>
      <c r="DJ3" t="s">
        <v>16</v>
      </c>
      <c r="DM3" s="5" t="s">
        <v>7</v>
      </c>
      <c r="DN3" t="s">
        <v>10</v>
      </c>
      <c r="DP3" t="s">
        <v>18</v>
      </c>
      <c r="DS3" s="5" t="s">
        <v>7</v>
      </c>
      <c r="DT3" t="s">
        <v>10</v>
      </c>
      <c r="DV3" t="s">
        <v>19</v>
      </c>
      <c r="EG3" s="5" t="s">
        <v>7</v>
      </c>
      <c r="EH3" t="s">
        <v>10</v>
      </c>
      <c r="EJ3" t="s">
        <v>18</v>
      </c>
      <c r="EM3" s="5" t="s">
        <v>7</v>
      </c>
      <c r="EN3" t="s">
        <v>10</v>
      </c>
      <c r="EP3" t="s">
        <v>18</v>
      </c>
      <c r="ES3" s="5" t="s">
        <v>7</v>
      </c>
      <c r="ET3" t="s">
        <v>10</v>
      </c>
      <c r="EV3" t="s">
        <v>18</v>
      </c>
      <c r="EX3" s="5" t="s">
        <v>7</v>
      </c>
      <c r="EY3" t="s">
        <v>10</v>
      </c>
      <c r="FA3" t="s">
        <v>18</v>
      </c>
      <c r="FC3" s="5" t="s">
        <v>7</v>
      </c>
      <c r="FD3" t="s">
        <v>10</v>
      </c>
      <c r="FF3" t="s">
        <v>18</v>
      </c>
      <c r="FH3" s="5" t="s">
        <v>7</v>
      </c>
      <c r="FI3" t="s">
        <v>10</v>
      </c>
      <c r="FK3" t="s">
        <v>18</v>
      </c>
      <c r="FM3" s="5" t="s">
        <v>7</v>
      </c>
      <c r="FN3" t="s">
        <v>10</v>
      </c>
      <c r="FP3" t="s">
        <v>18</v>
      </c>
      <c r="FW3" s="5" t="s">
        <v>7</v>
      </c>
      <c r="FX3" t="s">
        <v>10</v>
      </c>
      <c r="FZ3" t="s">
        <v>18</v>
      </c>
      <c r="GH3" s="5" t="s">
        <v>7</v>
      </c>
      <c r="GI3" t="s">
        <v>10</v>
      </c>
      <c r="GK3" t="s">
        <v>18</v>
      </c>
      <c r="GM3" s="5" t="s">
        <v>7</v>
      </c>
      <c r="GN3" t="s">
        <v>10</v>
      </c>
      <c r="GP3" t="s">
        <v>18</v>
      </c>
      <c r="GR3" s="5" t="s">
        <v>7</v>
      </c>
      <c r="GS3" t="s">
        <v>10</v>
      </c>
      <c r="GU3" t="s">
        <v>18</v>
      </c>
      <c r="GW3" s="5" t="s">
        <v>7</v>
      </c>
      <c r="GX3" t="s">
        <v>10</v>
      </c>
      <c r="GZ3" t="s">
        <v>18</v>
      </c>
      <c r="HB3" s="5" t="s">
        <v>7</v>
      </c>
      <c r="HC3" t="s">
        <v>10</v>
      </c>
      <c r="HE3" t="s">
        <v>18</v>
      </c>
    </row>
    <row r="4" spans="2:219" ht="15.6" x14ac:dyDescent="0.35">
      <c r="D4" s="33" t="s">
        <v>24</v>
      </c>
      <c r="E4" s="33"/>
      <c r="F4" s="33"/>
      <c r="G4" s="33"/>
      <c r="H4" s="34"/>
      <c r="J4" s="2" t="s">
        <v>0</v>
      </c>
      <c r="K4" s="6" t="s">
        <v>14</v>
      </c>
      <c r="P4" s="2" t="s">
        <v>0</v>
      </c>
      <c r="Q4" s="6" t="s">
        <v>14</v>
      </c>
      <c r="V4" s="2" t="s">
        <v>0</v>
      </c>
      <c r="W4" s="6" t="s">
        <v>14</v>
      </c>
      <c r="AB4" s="2" t="s">
        <v>0</v>
      </c>
      <c r="AC4" s="6" t="s">
        <v>14</v>
      </c>
      <c r="AH4" s="2" t="s">
        <v>0</v>
      </c>
      <c r="AI4" s="6" t="s">
        <v>14</v>
      </c>
      <c r="AN4" s="2" t="s">
        <v>0</v>
      </c>
      <c r="AO4" s="6" t="s">
        <v>14</v>
      </c>
      <c r="AT4" s="2" t="s">
        <v>0</v>
      </c>
      <c r="AU4" s="6" t="s">
        <v>14</v>
      </c>
      <c r="AZ4" s="2" t="s">
        <v>0</v>
      </c>
      <c r="BA4" s="6" t="s">
        <v>14</v>
      </c>
      <c r="BF4" s="2" t="s">
        <v>0</v>
      </c>
      <c r="BG4" s="6" t="s">
        <v>14</v>
      </c>
      <c r="BL4" s="2" t="s">
        <v>0</v>
      </c>
      <c r="BM4" s="6" t="s">
        <v>14</v>
      </c>
      <c r="BO4">
        <f>124*96</f>
        <v>11904</v>
      </c>
      <c r="BR4" s="2" t="s">
        <v>0</v>
      </c>
      <c r="BS4" s="6" t="s">
        <v>14</v>
      </c>
      <c r="BU4">
        <f>180*144</f>
        <v>25920</v>
      </c>
      <c r="BX4" s="2" t="s">
        <v>0</v>
      </c>
      <c r="BY4" s="6" t="s">
        <v>14</v>
      </c>
      <c r="CA4">
        <f>240*192</f>
        <v>46080</v>
      </c>
      <c r="CC4" s="2" t="s">
        <v>0</v>
      </c>
      <c r="CD4" s="6" t="s">
        <v>14</v>
      </c>
      <c r="CF4">
        <f>240*192</f>
        <v>46080</v>
      </c>
      <c r="CI4" s="2" t="s">
        <v>0</v>
      </c>
      <c r="CJ4" s="6" t="s">
        <v>14</v>
      </c>
      <c r="CL4">
        <f>180*144</f>
        <v>25920</v>
      </c>
      <c r="CO4" s="2" t="s">
        <v>0</v>
      </c>
      <c r="CP4" s="6" t="s">
        <v>14</v>
      </c>
      <c r="CU4" s="2" t="s">
        <v>0</v>
      </c>
      <c r="CV4" s="6" t="s">
        <v>14</v>
      </c>
      <c r="DA4" s="2" t="s">
        <v>0</v>
      </c>
      <c r="DB4" s="6" t="s">
        <v>14</v>
      </c>
      <c r="DD4">
        <f>90*72</f>
        <v>6480</v>
      </c>
      <c r="DG4" s="2" t="s">
        <v>0</v>
      </c>
      <c r="DH4" s="6" t="s">
        <v>14</v>
      </c>
      <c r="DJ4">
        <f>124*96</f>
        <v>11904</v>
      </c>
      <c r="DM4" s="2" t="s">
        <v>0</v>
      </c>
      <c r="DN4" s="6" t="s">
        <v>14</v>
      </c>
      <c r="DP4">
        <f>180*144</f>
        <v>25920</v>
      </c>
      <c r="DS4" s="2" t="s">
        <v>0</v>
      </c>
      <c r="DT4" s="6" t="s">
        <v>14</v>
      </c>
      <c r="DV4">
        <f>240*192</f>
        <v>46080</v>
      </c>
      <c r="EG4" s="2" t="s">
        <v>28</v>
      </c>
      <c r="EH4" s="6" t="s">
        <v>14</v>
      </c>
      <c r="EJ4">
        <f>180*144</f>
        <v>25920</v>
      </c>
      <c r="EM4" s="2" t="s">
        <v>29</v>
      </c>
      <c r="EN4" s="6" t="s">
        <v>14</v>
      </c>
      <c r="EP4">
        <f>180*144</f>
        <v>25920</v>
      </c>
      <c r="ES4" s="2" t="s">
        <v>40</v>
      </c>
      <c r="ET4" s="6" t="s">
        <v>14</v>
      </c>
      <c r="EV4">
        <f>180*144</f>
        <v>25920</v>
      </c>
      <c r="EX4" s="2" t="s">
        <v>41</v>
      </c>
      <c r="EY4" s="6" t="s">
        <v>14</v>
      </c>
      <c r="FA4">
        <f>180*144</f>
        <v>25920</v>
      </c>
      <c r="FC4" s="2" t="s">
        <v>42</v>
      </c>
      <c r="FD4" s="6" t="s">
        <v>14</v>
      </c>
      <c r="FF4">
        <f>180*144</f>
        <v>25920</v>
      </c>
      <c r="FH4" s="2" t="s">
        <v>0</v>
      </c>
      <c r="FI4" s="6" t="s">
        <v>14</v>
      </c>
      <c r="FK4">
        <f>180*144</f>
        <v>25920</v>
      </c>
      <c r="FM4" s="2" t="s">
        <v>43</v>
      </c>
      <c r="FN4" s="6" t="s">
        <v>14</v>
      </c>
      <c r="FP4">
        <f>180*144</f>
        <v>25920</v>
      </c>
      <c r="FW4" s="2" t="s">
        <v>45</v>
      </c>
      <c r="FX4" s="6" t="s">
        <v>14</v>
      </c>
      <c r="FZ4">
        <f>180*144</f>
        <v>25920</v>
      </c>
      <c r="GH4" s="2" t="s">
        <v>44</v>
      </c>
      <c r="GI4" s="6" t="s">
        <v>14</v>
      </c>
      <c r="GK4">
        <f>180*144</f>
        <v>25920</v>
      </c>
      <c r="GM4" s="2" t="s">
        <v>49</v>
      </c>
      <c r="GN4" s="6" t="s">
        <v>14</v>
      </c>
      <c r="GP4">
        <f>180*144</f>
        <v>25920</v>
      </c>
      <c r="GR4" s="2" t="s">
        <v>46</v>
      </c>
      <c r="GS4" s="6" t="s">
        <v>14</v>
      </c>
      <c r="GU4">
        <f>180*144</f>
        <v>25920</v>
      </c>
      <c r="GW4" s="2" t="s">
        <v>50</v>
      </c>
      <c r="GX4" s="6" t="s">
        <v>14</v>
      </c>
      <c r="GZ4">
        <f>180*144</f>
        <v>25920</v>
      </c>
      <c r="HB4" s="2" t="s">
        <v>47</v>
      </c>
      <c r="HC4" s="6" t="s">
        <v>55</v>
      </c>
      <c r="HE4">
        <f>180*144</f>
        <v>25920</v>
      </c>
    </row>
    <row r="5" spans="2:219" x14ac:dyDescent="0.3">
      <c r="E5" s="35" t="s">
        <v>56</v>
      </c>
      <c r="F5" s="35"/>
      <c r="G5" t="s">
        <v>57</v>
      </c>
      <c r="DY5" s="13" t="s">
        <v>30</v>
      </c>
      <c r="DZ5" s="5">
        <v>0</v>
      </c>
      <c r="EA5" s="5">
        <v>0</v>
      </c>
      <c r="EB5" s="5"/>
      <c r="EC5" s="5">
        <v>12</v>
      </c>
    </row>
    <row r="6" spans="2:219" x14ac:dyDescent="0.3">
      <c r="C6" s="12" t="s">
        <v>23</v>
      </c>
      <c r="D6" s="3" t="s">
        <v>25</v>
      </c>
      <c r="E6" s="3" t="s">
        <v>72</v>
      </c>
      <c r="F6" s="18" t="s">
        <v>21</v>
      </c>
      <c r="G6" s="13" t="s">
        <v>20</v>
      </c>
      <c r="J6" s="3" t="s">
        <v>1</v>
      </c>
      <c r="K6" s="3" t="s">
        <v>2</v>
      </c>
      <c r="L6" s="3" t="s">
        <v>4</v>
      </c>
      <c r="M6" s="3" t="s">
        <v>34</v>
      </c>
      <c r="P6" s="3" t="s">
        <v>1</v>
      </c>
      <c r="Q6" s="3" t="s">
        <v>2</v>
      </c>
      <c r="R6" s="3" t="s">
        <v>4</v>
      </c>
      <c r="S6" s="3" t="s">
        <v>34</v>
      </c>
      <c r="V6" s="3" t="s">
        <v>1</v>
      </c>
      <c r="W6" s="3" t="s">
        <v>2</v>
      </c>
      <c r="X6" s="3" t="s">
        <v>4</v>
      </c>
      <c r="Y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H6" s="3" t="s">
        <v>1</v>
      </c>
      <c r="AI6" s="3" t="s">
        <v>2</v>
      </c>
      <c r="AJ6" s="3" t="s">
        <v>4</v>
      </c>
      <c r="AK6" s="3" t="s">
        <v>34</v>
      </c>
      <c r="AN6" s="3" t="s">
        <v>1</v>
      </c>
      <c r="AO6" s="3" t="s">
        <v>2</v>
      </c>
      <c r="AP6" s="3" t="s">
        <v>4</v>
      </c>
      <c r="AQ6" s="3" t="s">
        <v>34</v>
      </c>
      <c r="AT6" s="3" t="s">
        <v>1</v>
      </c>
      <c r="AU6" s="3" t="s">
        <v>2</v>
      </c>
      <c r="AV6" s="3" t="s">
        <v>4</v>
      </c>
      <c r="AW6" s="3" t="s">
        <v>34</v>
      </c>
      <c r="AZ6" s="3" t="s">
        <v>1</v>
      </c>
      <c r="BA6" s="3" t="s">
        <v>2</v>
      </c>
      <c r="BB6" s="3" t="s">
        <v>4</v>
      </c>
      <c r="BC6" s="3" t="s">
        <v>34</v>
      </c>
      <c r="BF6" s="3" t="s">
        <v>1</v>
      </c>
      <c r="BG6" s="3" t="s">
        <v>2</v>
      </c>
      <c r="BH6" s="3" t="s">
        <v>4</v>
      </c>
      <c r="BI6" s="3" t="s">
        <v>34</v>
      </c>
      <c r="BL6" s="3" t="s">
        <v>1</v>
      </c>
      <c r="BM6" s="3" t="s">
        <v>2</v>
      </c>
      <c r="BN6" s="3" t="s">
        <v>4</v>
      </c>
      <c r="BO6" s="3" t="s">
        <v>34</v>
      </c>
      <c r="BR6" s="3" t="s">
        <v>1</v>
      </c>
      <c r="BS6" s="3" t="s">
        <v>2</v>
      </c>
      <c r="BT6" s="3" t="s">
        <v>4</v>
      </c>
      <c r="BU6" s="3" t="s">
        <v>34</v>
      </c>
      <c r="BX6" s="3" t="s">
        <v>1</v>
      </c>
      <c r="BY6" s="3" t="s">
        <v>2</v>
      </c>
      <c r="BZ6" s="3" t="s">
        <v>4</v>
      </c>
      <c r="CA6" s="3" t="s">
        <v>34</v>
      </c>
      <c r="CC6" s="3" t="s">
        <v>1</v>
      </c>
      <c r="CD6" s="3" t="s">
        <v>2</v>
      </c>
      <c r="CE6" s="3" t="s">
        <v>4</v>
      </c>
      <c r="CF6" s="3" t="s">
        <v>34</v>
      </c>
      <c r="CG6" s="3"/>
      <c r="CI6" s="3" t="s">
        <v>1</v>
      </c>
      <c r="CJ6" s="3" t="s">
        <v>2</v>
      </c>
      <c r="CK6" s="3" t="s">
        <v>4</v>
      </c>
      <c r="CL6" s="3" t="s">
        <v>34</v>
      </c>
      <c r="CO6" s="3" t="s">
        <v>1</v>
      </c>
      <c r="CP6" s="3" t="s">
        <v>2</v>
      </c>
      <c r="CQ6" s="3" t="s">
        <v>4</v>
      </c>
      <c r="CR6" s="3" t="s">
        <v>34</v>
      </c>
      <c r="CU6" s="3" t="s">
        <v>1</v>
      </c>
      <c r="CV6" s="3" t="s">
        <v>2</v>
      </c>
      <c r="CW6" s="3" t="s">
        <v>4</v>
      </c>
      <c r="CX6" s="3" t="s">
        <v>34</v>
      </c>
      <c r="DA6" s="3" t="s">
        <v>1</v>
      </c>
      <c r="DB6" s="3" t="s">
        <v>2</v>
      </c>
      <c r="DC6" s="3" t="s">
        <v>4</v>
      </c>
      <c r="DD6" s="3" t="s">
        <v>34</v>
      </c>
      <c r="DI6" s="3" t="s">
        <v>4</v>
      </c>
      <c r="DJ6" s="3" t="s">
        <v>34</v>
      </c>
      <c r="DM6" s="3" t="s">
        <v>1</v>
      </c>
      <c r="DN6" s="3" t="s">
        <v>2</v>
      </c>
      <c r="DO6" s="3" t="s">
        <v>4</v>
      </c>
      <c r="DP6" s="3" t="s">
        <v>34</v>
      </c>
      <c r="DS6" s="3" t="s">
        <v>1</v>
      </c>
      <c r="DT6" s="3" t="s">
        <v>2</v>
      </c>
      <c r="DU6" s="3" t="s">
        <v>4</v>
      </c>
      <c r="DV6" s="3" t="s">
        <v>34</v>
      </c>
      <c r="DY6" s="3" t="s">
        <v>1</v>
      </c>
      <c r="DZ6" s="13" t="s">
        <v>31</v>
      </c>
      <c r="EA6" s="13" t="s">
        <v>35</v>
      </c>
      <c r="EB6" s="13" t="s">
        <v>4</v>
      </c>
      <c r="EC6" s="13" t="s">
        <v>38</v>
      </c>
      <c r="ED6" s="13" t="s">
        <v>37</v>
      </c>
      <c r="EE6" s="13" t="s">
        <v>39</v>
      </c>
      <c r="EG6" s="3" t="s">
        <v>1</v>
      </c>
      <c r="EH6" s="3" t="s">
        <v>2</v>
      </c>
      <c r="EI6" s="3" t="s">
        <v>4</v>
      </c>
      <c r="EJ6" s="3" t="s">
        <v>34</v>
      </c>
      <c r="EK6" s="12" t="s">
        <v>23</v>
      </c>
      <c r="EL6" s="12"/>
      <c r="EM6" s="3" t="s">
        <v>1</v>
      </c>
      <c r="EN6" s="3" t="s">
        <v>2</v>
      </c>
      <c r="EO6" s="3" t="s">
        <v>4</v>
      </c>
      <c r="EP6" s="3" t="s">
        <v>34</v>
      </c>
      <c r="EQ6" s="12" t="s">
        <v>23</v>
      </c>
      <c r="ER6" s="12"/>
      <c r="ES6" s="3" t="s">
        <v>1</v>
      </c>
      <c r="ET6" s="3" t="s">
        <v>2</v>
      </c>
      <c r="EU6" s="3" t="s">
        <v>4</v>
      </c>
      <c r="EV6" s="3" t="s">
        <v>34</v>
      </c>
      <c r="EX6" s="3" t="s">
        <v>1</v>
      </c>
      <c r="EY6" s="3" t="s">
        <v>2</v>
      </c>
      <c r="EZ6" s="3" t="s">
        <v>4</v>
      </c>
      <c r="FA6" s="3" t="s">
        <v>34</v>
      </c>
      <c r="FC6" s="3" t="s">
        <v>1</v>
      </c>
      <c r="FD6" s="3" t="s">
        <v>2</v>
      </c>
      <c r="FE6" s="3" t="s">
        <v>4</v>
      </c>
      <c r="FF6" s="3" t="s">
        <v>34</v>
      </c>
      <c r="FH6" s="3" t="s">
        <v>1</v>
      </c>
      <c r="FI6" s="3" t="s">
        <v>2</v>
      </c>
      <c r="FJ6" s="3" t="s">
        <v>4</v>
      </c>
      <c r="FK6" s="3" t="s">
        <v>34</v>
      </c>
      <c r="FM6" s="3" t="s">
        <v>1</v>
      </c>
      <c r="FN6" s="3" t="s">
        <v>2</v>
      </c>
      <c r="FO6" s="3" t="s">
        <v>4</v>
      </c>
      <c r="FP6" s="3" t="s">
        <v>34</v>
      </c>
      <c r="FW6" s="3" t="s">
        <v>1</v>
      </c>
      <c r="FX6" s="3" t="s">
        <v>2</v>
      </c>
      <c r="FY6" s="3" t="s">
        <v>4</v>
      </c>
      <c r="FZ6" s="3" t="s">
        <v>34</v>
      </c>
      <c r="GH6" s="3" t="s">
        <v>1</v>
      </c>
      <c r="GI6" s="3" t="s">
        <v>2</v>
      </c>
      <c r="GJ6" s="3" t="s">
        <v>4</v>
      </c>
      <c r="GK6" s="3" t="s">
        <v>34</v>
      </c>
      <c r="GL6" s="3"/>
      <c r="GM6" s="3" t="s">
        <v>1</v>
      </c>
      <c r="GN6" s="3" t="s">
        <v>2</v>
      </c>
      <c r="GO6" s="3" t="s">
        <v>4</v>
      </c>
      <c r="GP6" s="3" t="s">
        <v>34</v>
      </c>
      <c r="GR6" s="3" t="s">
        <v>1</v>
      </c>
      <c r="GS6" s="3" t="s">
        <v>2</v>
      </c>
      <c r="GT6" s="3" t="s">
        <v>4</v>
      </c>
      <c r="GU6" s="3" t="s">
        <v>34</v>
      </c>
      <c r="GW6" s="3" t="s">
        <v>1</v>
      </c>
      <c r="GX6" s="3" t="s">
        <v>2</v>
      </c>
      <c r="GY6" s="3" t="s">
        <v>4</v>
      </c>
      <c r="GZ6" s="3" t="s">
        <v>34</v>
      </c>
      <c r="HB6" s="3" t="s">
        <v>1</v>
      </c>
      <c r="HC6" s="3" t="s">
        <v>2</v>
      </c>
      <c r="HD6" s="3" t="s">
        <v>4</v>
      </c>
      <c r="HE6" s="3" t="s">
        <v>34</v>
      </c>
      <c r="HK6" t="s">
        <v>73</v>
      </c>
    </row>
    <row r="7" spans="2:219" x14ac:dyDescent="0.3">
      <c r="C7">
        <v>0</v>
      </c>
      <c r="D7" s="7">
        <v>0</v>
      </c>
      <c r="E7" s="7">
        <v>2.3E-2</v>
      </c>
      <c r="F7" s="9"/>
      <c r="G7" s="9"/>
      <c r="I7" t="s">
        <v>32</v>
      </c>
      <c r="J7" s="8">
        <v>0</v>
      </c>
      <c r="K7" s="8">
        <v>0.6462215</v>
      </c>
      <c r="L7" s="8">
        <f>J7-J8</f>
        <v>-5.1295830000000001E-2</v>
      </c>
      <c r="M7" s="8">
        <f>-L7*K7</f>
        <v>3.3148468206345004E-2</v>
      </c>
      <c r="P7" s="8">
        <v>0</v>
      </c>
      <c r="Q7" s="8">
        <v>0.60170409999999996</v>
      </c>
      <c r="R7" s="8">
        <f>P7-P8</f>
        <v>-3.7975479999999999E-2</v>
      </c>
      <c r="S7" s="8">
        <f>-R7*Q7</f>
        <v>2.2850002015468E-2</v>
      </c>
      <c r="V7">
        <v>0</v>
      </c>
      <c r="W7">
        <v>0.51054169999999999</v>
      </c>
      <c r="X7" s="8">
        <f>V7-V8</f>
        <v>-2.606255E-2</v>
      </c>
      <c r="Y7" s="8">
        <f>-X7*W7</f>
        <v>1.3306018583334999E-2</v>
      </c>
      <c r="AB7">
        <v>0</v>
      </c>
      <c r="AC7">
        <v>0.50356429000000003</v>
      </c>
      <c r="AD7" s="8">
        <f>AB7-AB8</f>
        <v>-1.9793209999999999E-2</v>
      </c>
      <c r="AE7" s="8">
        <f>-AD7*AC7</f>
        <v>9.9671537404708993E-3</v>
      </c>
      <c r="AH7">
        <v>0</v>
      </c>
      <c r="AI7">
        <v>0.43583893000000001</v>
      </c>
      <c r="AJ7" s="8">
        <f>AH7-AH8</f>
        <v>-1.9793209999999999E-2</v>
      </c>
      <c r="AK7" s="8">
        <f>-AJ7*AI7</f>
        <v>8.6266514676652997E-3</v>
      </c>
      <c r="AN7">
        <v>0</v>
      </c>
      <c r="AO7">
        <v>0.47290099000000002</v>
      </c>
      <c r="AP7" s="8">
        <f>AN7-AN8</f>
        <v>-2.606255E-2</v>
      </c>
      <c r="AQ7" s="8">
        <f>-AP7*AO7</f>
        <v>1.2325005696924501E-2</v>
      </c>
      <c r="AT7">
        <v>0</v>
      </c>
      <c r="AU7">
        <v>0.46641219</v>
      </c>
      <c r="AV7" s="8">
        <f>AT7-AT8</f>
        <v>-3.7975479999999999E-2</v>
      </c>
      <c r="AW7" s="8">
        <f>-AV7*AU7</f>
        <v>1.77122267931012E-2</v>
      </c>
      <c r="AZ7">
        <v>0</v>
      </c>
      <c r="BA7">
        <v>0.47885175000000002</v>
      </c>
      <c r="BB7" s="8">
        <f>AZ7-AZ8</f>
        <v>-5.1295830000000001E-2</v>
      </c>
      <c r="BC7" s="8">
        <f>-BB7*BA7</f>
        <v>2.4563097963202503E-2</v>
      </c>
      <c r="BF7">
        <v>0</v>
      </c>
      <c r="BG7">
        <v>0.14915345999999999</v>
      </c>
      <c r="BH7" s="8">
        <f t="shared" ref="BH7:BH17" si="0">BF7-BF8</f>
        <v>-5.1295830000000001E-2</v>
      </c>
      <c r="BI7" s="8">
        <f t="shared" ref="BI7:BI18" si="1">-BH7*BG7</f>
        <v>7.6509505280717991E-3</v>
      </c>
      <c r="BL7">
        <v>0</v>
      </c>
      <c r="BM7">
        <v>0.11967295999999999</v>
      </c>
      <c r="BN7" s="8">
        <f>BL7-BL8</f>
        <v>-3.7975479999999999E-2</v>
      </c>
      <c r="BO7" s="8">
        <f>-BN7*BM7</f>
        <v>4.5446380990207995E-3</v>
      </c>
      <c r="BR7">
        <v>0</v>
      </c>
      <c r="BS7">
        <v>0.10665698999999999</v>
      </c>
      <c r="BT7" s="8">
        <f t="shared" ref="BT7:BT28" si="2">BR7-BR8</f>
        <v>-2.606255E-2</v>
      </c>
      <c r="BU7" s="8">
        <f t="shared" ref="BU7:BU28" si="3">-BT7*BS7</f>
        <v>2.7797531347245E-3</v>
      </c>
      <c r="BX7">
        <v>0</v>
      </c>
      <c r="BY7">
        <v>0.10507585</v>
      </c>
      <c r="BZ7" s="8">
        <f>BX7-BX8</f>
        <v>-1.9793209999999999E-2</v>
      </c>
      <c r="CA7" s="8">
        <f>-BZ7*BY7</f>
        <v>2.0797883649784996E-3</v>
      </c>
      <c r="CC7">
        <v>0</v>
      </c>
      <c r="CD7">
        <v>0.30908977999999998</v>
      </c>
      <c r="CE7" s="8">
        <f>CC7-CC8</f>
        <v>-1.9793209999999999E-2</v>
      </c>
      <c r="CF7" s="8">
        <f>-CE7*CD7</f>
        <v>6.1178789243937996E-3</v>
      </c>
      <c r="CG7" s="8"/>
      <c r="CI7">
        <v>0</v>
      </c>
      <c r="CJ7">
        <v>0.35507021</v>
      </c>
      <c r="CK7" s="8">
        <f t="shared" ref="CK7:CK28" si="4">CI7-CI8</f>
        <v>-2.606255E-2</v>
      </c>
      <c r="CL7" s="8">
        <f t="shared" ref="CL7:CL28" si="5">-CK7*CJ7</f>
        <v>9.2540351016354994E-3</v>
      </c>
      <c r="CO7">
        <v>0</v>
      </c>
      <c r="CP7">
        <v>0.40637721999999998</v>
      </c>
      <c r="CQ7" s="8">
        <f>CO7-CO8</f>
        <v>-3.7975479999999999E-2</v>
      </c>
      <c r="CR7" s="8">
        <f>-CQ7*CP7</f>
        <v>1.54323699905656E-2</v>
      </c>
      <c r="CU7">
        <v>0</v>
      </c>
      <c r="CV7">
        <v>0.42279899999999998</v>
      </c>
      <c r="CW7" s="8">
        <f t="shared" ref="CW7:CW17" si="6">CU7-CU8</f>
        <v>-5.1295830000000001E-2</v>
      </c>
      <c r="CX7" s="8">
        <f t="shared" ref="CX7:CX18" si="7">-CW7*CV7</f>
        <v>2.168782562817E-2</v>
      </c>
      <c r="DA7">
        <v>0</v>
      </c>
      <c r="DB7">
        <v>-1.9694449999999999E-2</v>
      </c>
      <c r="DC7" s="8">
        <f t="shared" ref="DC7:DC17" si="8">DA7-DA8</f>
        <v>-5.1295830000000001E-2</v>
      </c>
      <c r="DD7" s="8">
        <f t="shared" ref="DD7:DD18" si="9">-DC7*DB7</f>
        <v>-1.0102431591434999E-3</v>
      </c>
      <c r="DG7">
        <v>0</v>
      </c>
      <c r="DH7">
        <v>-0.17381717999999999</v>
      </c>
      <c r="DI7" s="8">
        <f>DG7-DG8</f>
        <v>-3.7975479999999999E-2</v>
      </c>
      <c r="DJ7" s="8">
        <f>-DI7*DH7</f>
        <v>-6.6007908427463992E-3</v>
      </c>
      <c r="DM7">
        <v>0</v>
      </c>
      <c r="DN7">
        <v>-0.48662109999999997</v>
      </c>
      <c r="DO7" s="8">
        <f t="shared" ref="DO7:DO28" si="10">DM7-DM8</f>
        <v>-2.606255E-2</v>
      </c>
      <c r="DP7" s="8">
        <f t="shared" ref="DP7:DP28" si="11">-DO7*DN7</f>
        <v>-1.2682586749805E-2</v>
      </c>
      <c r="DS7">
        <v>0</v>
      </c>
      <c r="DT7">
        <v>-0.73591264999999995</v>
      </c>
      <c r="DU7" s="8">
        <f>DS7-DS8</f>
        <v>-1.9793209999999999E-2</v>
      </c>
      <c r="DV7" s="8">
        <f>-DU7*DT7</f>
        <v>-1.4566073623106498E-2</v>
      </c>
      <c r="DY7" s="1">
        <v>0</v>
      </c>
      <c r="DZ7" s="14">
        <f>5*($EC$5/100)*(0.2969*SQRT(DY7)-0.126*DY7-0.3516*DY7^2+0.2843*DY7^3-0.1015*DY7^4)</f>
        <v>0</v>
      </c>
      <c r="EA7" s="14">
        <f>DZ7</f>
        <v>0</v>
      </c>
      <c r="EB7" s="14"/>
      <c r="EE7" s="13"/>
      <c r="EG7" s="1">
        <v>0</v>
      </c>
      <c r="EH7" s="1">
        <v>-0.97831922000000004</v>
      </c>
      <c r="EI7" s="8">
        <f t="shared" ref="EI7:EI28" si="12">EG7-EG8</f>
        <v>-2.606255E-2</v>
      </c>
      <c r="EJ7" s="8">
        <f>-EI7*EH7*$EE8*COS(EK7*(PI()/180))</f>
        <v>-1.7828061688263223E-2</v>
      </c>
      <c r="EK7">
        <v>0</v>
      </c>
      <c r="EM7" s="1">
        <v>0</v>
      </c>
      <c r="EN7" s="1">
        <v>-0.67240946000000001</v>
      </c>
      <c r="EO7" s="8">
        <f t="shared" ref="EO7:EO28" si="13">EM7-EM8</f>
        <v>-2.606255E-2</v>
      </c>
      <c r="EP7" s="8">
        <f>-EO7*EN7*$EE8*COS(EQ7*(PI()/180))</f>
        <v>-1.225155480349859E-2</v>
      </c>
      <c r="EQ7">
        <v>1</v>
      </c>
      <c r="ES7" s="1">
        <v>0</v>
      </c>
      <c r="ET7" s="1">
        <v>-0.40223248</v>
      </c>
      <c r="EU7" s="8">
        <f t="shared" ref="EU7:EU28" si="14">ES7-ES8</f>
        <v>-2.606255E-2</v>
      </c>
      <c r="EV7" s="8">
        <f>-EU7*ET7*$EE8</f>
        <v>-7.3299443779333119E-3</v>
      </c>
      <c r="EX7" s="1">
        <v>0</v>
      </c>
      <c r="EY7" s="1">
        <v>-0.12025524</v>
      </c>
      <c r="EZ7" s="8">
        <f t="shared" ref="EZ7:EZ28" si="15">EX7-EX8</f>
        <v>-2.606255E-2</v>
      </c>
      <c r="FA7" s="8">
        <f>-EZ7*EY7*$EE8</f>
        <v>-2.191429743204778E-3</v>
      </c>
      <c r="FC7" s="1">
        <v>0</v>
      </c>
      <c r="FD7" s="1">
        <v>0.16545566</v>
      </c>
      <c r="FE7" s="8">
        <f t="shared" ref="FE7:FE28" si="16">FC7-FC8</f>
        <v>-2.606255E-2</v>
      </c>
      <c r="FF7" s="8">
        <f>-FE7*FD7*$EE8</f>
        <v>3.0151239522334091E-3</v>
      </c>
      <c r="FH7">
        <v>0</v>
      </c>
      <c r="FI7">
        <v>-0.34728203000000002</v>
      </c>
      <c r="FJ7" s="8">
        <f t="shared" ref="FJ7:FJ28" si="17">FH7-FH8</f>
        <v>-2.521733E-2</v>
      </c>
      <c r="FK7" s="8">
        <f>-FJ7*FI7*$EE8</f>
        <v>-6.1233354279212502E-3</v>
      </c>
      <c r="FM7">
        <v>0</v>
      </c>
      <c r="FN7" s="1">
        <v>-0.25636063999999997</v>
      </c>
      <c r="FO7" s="8">
        <f t="shared" ref="FO7:FO28" si="18">FM7-FM8</f>
        <v>-2.521733E-2</v>
      </c>
      <c r="FP7" s="8">
        <f t="shared" ref="FP7:FP29" si="19">-FO7*FN7*$EE8</f>
        <v>-4.5201941178372096E-3</v>
      </c>
      <c r="FR7" s="1">
        <v>0</v>
      </c>
      <c r="FS7" s="1">
        <v>-0.97831922000000004</v>
      </c>
      <c r="FW7" s="1">
        <v>0</v>
      </c>
      <c r="FX7" s="1">
        <v>1.0589677399999999</v>
      </c>
      <c r="FY7" s="8">
        <f t="shared" ref="FY7:FY28" si="20">FW7-FW8</f>
        <v>-2.606255E-2</v>
      </c>
      <c r="FZ7" s="8">
        <f t="shared" ref="FZ7:FZ29" si="21">-FY7*FX7*$EE8</f>
        <v>1.9297732078289016E-2</v>
      </c>
      <c r="GC7" s="1">
        <v>0</v>
      </c>
      <c r="GD7" s="1">
        <v>1.35292978</v>
      </c>
      <c r="GH7" s="1">
        <v>0</v>
      </c>
      <c r="GI7" s="1">
        <v>1.3204387799999999</v>
      </c>
      <c r="GJ7" s="8">
        <f t="shared" ref="GJ7:GJ28" si="22">GH7-GH8</f>
        <v>-2.606255E-2</v>
      </c>
      <c r="GK7" s="8">
        <f t="shared" ref="GK7:GK29" si="23">-GJ7*GI7*$EE8</f>
        <v>2.406255907495616E-2</v>
      </c>
      <c r="GL7" s="8"/>
      <c r="GM7" s="1">
        <v>0</v>
      </c>
      <c r="GN7" s="1">
        <v>1.4037318299999999</v>
      </c>
      <c r="GO7" s="8">
        <f t="shared" ref="GO7:GO28" si="24">GM7-GM8</f>
        <v>-2.606255E-2</v>
      </c>
      <c r="GP7" s="8">
        <f t="shared" ref="GP7:GP29" si="25">-GO7*GN7*$EE8</f>
        <v>2.5580421142108012E-2</v>
      </c>
      <c r="GR7" s="1">
        <v>0</v>
      </c>
      <c r="GS7" s="1">
        <v>1.5853188899999999</v>
      </c>
      <c r="GT7" s="8">
        <f t="shared" ref="GT7:GT28" si="26">GR7-GR8</f>
        <v>-2.606255E-2</v>
      </c>
      <c r="GU7" s="8">
        <f t="shared" ref="GU7:GU29" si="27">-GT7*GS7*$EE8</f>
        <v>2.8889510078815562E-2</v>
      </c>
      <c r="GW7">
        <v>0</v>
      </c>
      <c r="GX7">
        <v>1.61843662</v>
      </c>
      <c r="GY7" s="8">
        <f t="shared" ref="GY7:GY28" si="28">GW7-GW8</f>
        <v>-2.606255E-2</v>
      </c>
      <c r="GZ7" s="8">
        <f t="shared" ref="GZ7:GZ29" si="29">-GY7*GX7*$EE8</f>
        <v>2.9493019568709099E-2</v>
      </c>
      <c r="HB7">
        <v>0</v>
      </c>
      <c r="HC7">
        <v>1.61843662</v>
      </c>
      <c r="HD7" s="8">
        <f t="shared" ref="HD7:HD28" si="30">HB7-HB8</f>
        <v>-2.606255E-2</v>
      </c>
      <c r="HE7" s="8">
        <f t="shared" ref="HE7:HE29" si="31">-HD7*HC7*$EE8</f>
        <v>2.9493019568709099E-2</v>
      </c>
      <c r="HH7" s="1"/>
      <c r="HI7" s="1"/>
      <c r="HJ7" s="1"/>
      <c r="HK7" t="s">
        <v>74</v>
      </c>
    </row>
    <row r="8" spans="2:219" x14ac:dyDescent="0.3">
      <c r="C8">
        <v>1</v>
      </c>
      <c r="D8" s="7">
        <v>0.11</v>
      </c>
      <c r="E8" s="7"/>
      <c r="F8" s="9"/>
      <c r="G8" s="9"/>
      <c r="J8" s="8">
        <v>5.1295830000000001E-2</v>
      </c>
      <c r="K8" s="8">
        <v>0.87677554999999996</v>
      </c>
      <c r="L8" s="8">
        <f t="shared" ref="L8:L17" si="32">J8-J9</f>
        <v>-7.7573920000000005E-2</v>
      </c>
      <c r="M8" s="8">
        <f t="shared" ref="M8:M18" si="33">-L8*K8</f>
        <v>6.8014916373656004E-2</v>
      </c>
      <c r="P8" s="8">
        <v>3.7975479999999999E-2</v>
      </c>
      <c r="Q8" s="8">
        <v>0.87203067999999995</v>
      </c>
      <c r="R8" s="8">
        <f t="shared" ref="R8:R17" si="34">P8-P9</f>
        <v>-5.7532530000000005E-2</v>
      </c>
      <c r="S8" s="8">
        <f t="shared" ref="S8:S17" si="35">-R8*Q8</f>
        <v>5.0170131258020403E-2</v>
      </c>
      <c r="V8">
        <v>2.606255E-2</v>
      </c>
      <c r="W8">
        <v>0.87319031000000003</v>
      </c>
      <c r="X8" s="8">
        <f t="shared" ref="X8:X17" si="36">V8-V9</f>
        <v>-3.959457999999999E-2</v>
      </c>
      <c r="Y8" s="8">
        <f t="shared" ref="Y8:Y17" si="37">-X8*W8</f>
        <v>3.4573603584519795E-2</v>
      </c>
      <c r="AB8">
        <v>1.9793209999999999E-2</v>
      </c>
      <c r="AC8">
        <v>0.90678977999999999</v>
      </c>
      <c r="AD8" s="8">
        <f t="shared" ref="AD8:AD17" si="38">AB8-AB9</f>
        <v>-3.0217130000000002E-2</v>
      </c>
      <c r="AE8" s="8">
        <f t="shared" ref="AE8:AE17" si="39">-AD8*AC8</f>
        <v>2.74005846649314E-2</v>
      </c>
      <c r="AH8">
        <v>1.9793209999999999E-2</v>
      </c>
      <c r="AI8">
        <v>0.80148072000000004</v>
      </c>
      <c r="AJ8" s="8">
        <f t="shared" ref="AJ8:AJ17" si="40">AH8-AH9</f>
        <v>-3.0217130000000002E-2</v>
      </c>
      <c r="AK8" s="8">
        <f t="shared" ref="AK8:AK17" si="41">-AJ8*AI8</f>
        <v>2.4218447108733603E-2</v>
      </c>
      <c r="AN8">
        <v>2.606255E-2</v>
      </c>
      <c r="AO8">
        <v>0.80395492999999996</v>
      </c>
      <c r="AP8" s="8">
        <f t="shared" ref="AP8:AP17" si="42">AN8-AN9</f>
        <v>-3.959457999999999E-2</v>
      </c>
      <c r="AQ8" s="8">
        <f t="shared" ref="AQ8:AQ17" si="43">-AP8*AO8</f>
        <v>3.1832257792279391E-2</v>
      </c>
      <c r="AT8">
        <v>3.7975479999999999E-2</v>
      </c>
      <c r="AU8">
        <v>0.75759728000000004</v>
      </c>
      <c r="AV8" s="8">
        <f t="shared" ref="AV8:AV17" si="44">AT8-AT9</f>
        <v>-5.7532530000000005E-2</v>
      </c>
      <c r="AW8" s="8">
        <f t="shared" ref="AW8:AW17" si="45">-AV8*AU8</f>
        <v>4.3586488239518405E-2</v>
      </c>
      <c r="AZ8">
        <v>5.1295830000000001E-2</v>
      </c>
      <c r="BA8">
        <v>0.75292862000000005</v>
      </c>
      <c r="BB8" s="8">
        <f t="shared" ref="BB8:BB17" si="46">AZ8-AZ9</f>
        <v>-7.7573920000000005E-2</v>
      </c>
      <c r="BC8" s="8">
        <f t="shared" ref="BC8:BC18" si="47">-BB8*BA8</f>
        <v>5.8407624533590406E-2</v>
      </c>
      <c r="BF8">
        <v>5.1295830000000001E-2</v>
      </c>
      <c r="BG8">
        <v>0.65777850000000004</v>
      </c>
      <c r="BH8" s="8">
        <f t="shared" si="0"/>
        <v>-7.7573920000000005E-2</v>
      </c>
      <c r="BI8" s="8">
        <f t="shared" si="1"/>
        <v>5.1026456736720009E-2</v>
      </c>
      <c r="BL8">
        <v>3.7975479999999999E-2</v>
      </c>
      <c r="BM8">
        <v>0.63715690999999997</v>
      </c>
      <c r="BN8" s="8">
        <f t="shared" ref="BN8:BN17" si="48">BL8-BL9</f>
        <v>-5.7532530000000005E-2</v>
      </c>
      <c r="BO8" s="8">
        <f t="shared" ref="BO8:BO17" si="49">-BN8*BM8</f>
        <v>3.6657249039282302E-2</v>
      </c>
      <c r="BR8">
        <v>2.606255E-2</v>
      </c>
      <c r="BS8">
        <v>0.61769463000000002</v>
      </c>
      <c r="BT8" s="8">
        <f t="shared" si="2"/>
        <v>-3.959457999999999E-2</v>
      </c>
      <c r="BU8" s="8">
        <f t="shared" si="3"/>
        <v>2.4457359443105394E-2</v>
      </c>
      <c r="BX8">
        <v>1.9793209999999999E-2</v>
      </c>
      <c r="BY8">
        <v>0.59965067999999999</v>
      </c>
      <c r="BZ8" s="8">
        <f t="shared" ref="BZ8:BZ17" si="50">BX8-BX9</f>
        <v>-3.0217130000000002E-2</v>
      </c>
      <c r="CA8" s="8">
        <f t="shared" ref="CA8:CA17" si="51">-BZ8*BY8</f>
        <v>1.8119722552148401E-2</v>
      </c>
      <c r="CC8">
        <v>1.9793209999999999E-2</v>
      </c>
      <c r="CD8">
        <v>0.74789121000000003</v>
      </c>
      <c r="CE8" s="8">
        <f t="shared" ref="CE8:CE17" si="52">CC8-CC9</f>
        <v>-3.0217130000000002E-2</v>
      </c>
      <c r="CF8" s="8">
        <f t="shared" ref="CF8:CF17" si="53">-CE8*CD8</f>
        <v>2.2599125918427301E-2</v>
      </c>
      <c r="CG8" s="8"/>
      <c r="CI8">
        <v>2.606255E-2</v>
      </c>
      <c r="CJ8">
        <v>0.76318109000000001</v>
      </c>
      <c r="CK8" s="8">
        <f t="shared" si="4"/>
        <v>-3.959457999999999E-2</v>
      </c>
      <c r="CL8" s="8">
        <f t="shared" si="5"/>
        <v>3.0217834722492194E-2</v>
      </c>
      <c r="CO8">
        <v>3.7975479999999999E-2</v>
      </c>
      <c r="CP8">
        <v>0.75815509999999997</v>
      </c>
      <c r="CQ8" s="8">
        <f t="shared" ref="CQ8:CQ17" si="54">CO8-CO9</f>
        <v>-5.7532530000000005E-2</v>
      </c>
      <c r="CR8" s="8">
        <f t="shared" ref="CR8:CR17" si="55">-CQ8*CP8</f>
        <v>4.3618581035403003E-2</v>
      </c>
      <c r="CU8">
        <v>5.1295830000000001E-2</v>
      </c>
      <c r="CV8">
        <v>0.75090897000000001</v>
      </c>
      <c r="CW8" s="8">
        <f t="shared" si="6"/>
        <v>-7.7573920000000005E-2</v>
      </c>
      <c r="CX8" s="8">
        <f t="shared" si="7"/>
        <v>5.8250952366062404E-2</v>
      </c>
      <c r="DA8">
        <v>5.1295830000000001E-2</v>
      </c>
      <c r="DB8">
        <v>0.75038755000000001</v>
      </c>
      <c r="DC8" s="8">
        <f t="shared" si="8"/>
        <v>-7.7573920000000005E-2</v>
      </c>
      <c r="DD8" s="8">
        <f t="shared" si="9"/>
        <v>5.8210503772696001E-2</v>
      </c>
      <c r="DG8">
        <v>3.7975479999999999E-2</v>
      </c>
      <c r="DH8">
        <v>0.68704653000000004</v>
      </c>
      <c r="DI8" s="8">
        <f t="shared" ref="DI8:DI17" si="56">DG8-DG9</f>
        <v>-5.7532530000000005E-2</v>
      </c>
      <c r="DJ8" s="8">
        <f t="shared" ref="DJ8:DJ17" si="57">-DI8*DH8</f>
        <v>3.9527525098620904E-2</v>
      </c>
      <c r="DM8">
        <v>2.606255E-2</v>
      </c>
      <c r="DN8">
        <v>0.54979553999999997</v>
      </c>
      <c r="DO8" s="8">
        <f t="shared" si="10"/>
        <v>-3.959457999999999E-2</v>
      </c>
      <c r="DP8" s="8">
        <f t="shared" si="11"/>
        <v>2.1768923492173194E-2</v>
      </c>
      <c r="DS8">
        <v>1.9793209999999999E-2</v>
      </c>
      <c r="DT8">
        <v>0.42169537000000001</v>
      </c>
      <c r="DU8" s="8">
        <f t="shared" ref="DU8:DU17" si="58">DS8-DS9</f>
        <v>-3.0217130000000002E-2</v>
      </c>
      <c r="DV8" s="8">
        <f t="shared" ref="DV8:DV17" si="59">-DU8*DT8</f>
        <v>1.2742423815688101E-2</v>
      </c>
      <c r="DY8" s="1">
        <v>2.60625466E-2</v>
      </c>
      <c r="DZ8" s="14">
        <f t="shared" ref="DZ8:DZ29" si="60">5*($EC$5/100)*(0.2969*SQRT(DY8)-0.126*DY8-0.3516*DY8^2+0.2843*DY8^3-0.1015*DY8^4)</f>
        <v>2.6648108451597489E-2</v>
      </c>
      <c r="EA8" s="14">
        <f t="shared" ref="EA8:EA29" si="61">DZ8</f>
        <v>2.6648108451597489E-2</v>
      </c>
      <c r="EB8" s="14">
        <f>DY8-DY7</f>
        <v>2.60625466E-2</v>
      </c>
      <c r="EC8" s="14">
        <f>EA8-EA7</f>
        <v>2.6648108451597489E-2</v>
      </c>
      <c r="ED8" s="7">
        <f>(PI()/2)+ATAN(EC8/EB8)</f>
        <v>2.367303017772497</v>
      </c>
      <c r="EE8">
        <f>SIN(ED8)</f>
        <v>0.69920839973092097</v>
      </c>
      <c r="EG8" s="1">
        <v>2.606255E-2</v>
      </c>
      <c r="EH8" s="1">
        <v>0.28287158000000001</v>
      </c>
      <c r="EI8" s="8">
        <f t="shared" si="12"/>
        <v>-3.959457999999999E-2</v>
      </c>
      <c r="EJ8" s="8">
        <f t="shared" ref="EJ8:EJ29" si="62">-EI8*EH8*$EE9*COS(EK8*(PI()/180))</f>
        <v>1.0627539789205177E-2</v>
      </c>
      <c r="EK8">
        <v>0</v>
      </c>
      <c r="EM8" s="1">
        <v>2.606255E-2</v>
      </c>
      <c r="EN8" s="1">
        <v>0.47858137000000001</v>
      </c>
      <c r="EO8" s="8">
        <f t="shared" si="13"/>
        <v>-3.959457999999999E-2</v>
      </c>
      <c r="EP8" s="8">
        <f t="shared" ref="EP8:EP29" si="63">-EO8*EN8*$EE9*COS(EQ8*(PI()/180))</f>
        <v>1.7977655824955491E-2</v>
      </c>
      <c r="EQ8">
        <v>1</v>
      </c>
      <c r="ES8" s="1">
        <v>2.606255E-2</v>
      </c>
      <c r="ET8" s="1">
        <v>0.66077441999999997</v>
      </c>
      <c r="EU8" s="8">
        <f t="shared" si="14"/>
        <v>-3.959457999999999E-2</v>
      </c>
      <c r="EV8" s="8">
        <f t="shared" ref="EV8:EV29" si="64">-EU8*ET8*$EE9</f>
        <v>2.4825422335601807E-2</v>
      </c>
      <c r="EX8" s="1">
        <v>2.606255E-2</v>
      </c>
      <c r="EY8" s="1">
        <v>0.84619275000000005</v>
      </c>
      <c r="EZ8" s="8">
        <f t="shared" si="15"/>
        <v>-3.959457999999999E-2</v>
      </c>
      <c r="FA8" s="8">
        <f t="shared" ref="FA8:FA29" si="65">-EZ8*EY8*$EE9</f>
        <v>3.1791624736433224E-2</v>
      </c>
      <c r="FC8" s="1">
        <v>2.606255E-2</v>
      </c>
      <c r="FD8" s="1">
        <v>1.0297045899999999</v>
      </c>
      <c r="FE8" s="8">
        <f t="shared" si="16"/>
        <v>-3.959457999999999E-2</v>
      </c>
      <c r="FF8" s="8">
        <f t="shared" ref="FF8:FF29" si="66">-FE8*FD8*$EE9</f>
        <v>3.8686199940454261E-2</v>
      </c>
      <c r="FH8">
        <v>2.521733E-2</v>
      </c>
      <c r="FI8">
        <v>1.7263364999999999</v>
      </c>
      <c r="FJ8" s="8">
        <f t="shared" si="17"/>
        <v>-3.9320690000000005E-2</v>
      </c>
      <c r="FK8" s="8">
        <f t="shared" ref="FK8:FK29" si="67">-FJ8*FI8*$EE9</f>
        <v>6.4410143393628091E-2</v>
      </c>
      <c r="FM8">
        <v>2.521733E-2</v>
      </c>
      <c r="FN8" s="1">
        <v>1.7441852099999999</v>
      </c>
      <c r="FO8" s="8">
        <f t="shared" si="18"/>
        <v>-3.9320690000000005E-2</v>
      </c>
      <c r="FP8" s="8">
        <f t="shared" si="19"/>
        <v>6.5076084228738326E-2</v>
      </c>
      <c r="FR8" s="1">
        <v>2.606255E-2</v>
      </c>
      <c r="FS8" s="1">
        <v>0.28287158000000001</v>
      </c>
      <c r="FW8" s="1">
        <v>2.606255E-2</v>
      </c>
      <c r="FX8" s="1">
        <v>1.50165204</v>
      </c>
      <c r="FY8" s="8">
        <f t="shared" si="20"/>
        <v>-3.959457999999999E-2</v>
      </c>
      <c r="FZ8" s="8">
        <f t="shared" si="21"/>
        <v>5.6417356613347736E-2</v>
      </c>
      <c r="GC8" s="1">
        <v>2.606255E-2</v>
      </c>
      <c r="GD8" s="1">
        <v>1.47866243</v>
      </c>
      <c r="GH8" s="1">
        <v>2.606255E-2</v>
      </c>
      <c r="GI8" s="1">
        <v>1.70049337</v>
      </c>
      <c r="GJ8" s="8">
        <f t="shared" si="22"/>
        <v>-3.959457999999999E-2</v>
      </c>
      <c r="GK8" s="8">
        <f t="shared" si="23"/>
        <v>6.3887863711704795E-2</v>
      </c>
      <c r="GL8" s="8"/>
      <c r="GM8" s="1">
        <v>2.606255E-2</v>
      </c>
      <c r="GN8" s="1">
        <v>1.5139122</v>
      </c>
      <c r="GO8" s="8">
        <f t="shared" si="24"/>
        <v>-3.959457999999999E-2</v>
      </c>
      <c r="GP8" s="8">
        <f t="shared" si="25"/>
        <v>5.6877973187914981E-2</v>
      </c>
      <c r="GR8" s="1">
        <v>2.606255E-2</v>
      </c>
      <c r="GS8" s="1">
        <v>1.4900751800000001</v>
      </c>
      <c r="GT8" s="8">
        <f t="shared" si="26"/>
        <v>-3.959457999999999E-2</v>
      </c>
      <c r="GU8" s="8">
        <f t="shared" si="27"/>
        <v>5.5982411751498914E-2</v>
      </c>
      <c r="GW8">
        <v>2.606255E-2</v>
      </c>
      <c r="GX8">
        <v>1.34436888</v>
      </c>
      <c r="GY8" s="8">
        <f t="shared" si="28"/>
        <v>-3.959457999999999E-2</v>
      </c>
      <c r="GZ8" s="8">
        <f t="shared" si="29"/>
        <v>5.0508197972978404E-2</v>
      </c>
      <c r="HB8">
        <v>2.606255E-2</v>
      </c>
      <c r="HC8">
        <v>1.34436888</v>
      </c>
      <c r="HD8" s="8">
        <f t="shared" si="30"/>
        <v>-3.959457999999999E-2</v>
      </c>
      <c r="HE8" s="8">
        <f t="shared" si="31"/>
        <v>5.0508197972978404E-2</v>
      </c>
      <c r="HH8">
        <v>0</v>
      </c>
      <c r="HI8" s="1">
        <v>-0.25636063999999997</v>
      </c>
      <c r="HJ8" s="1"/>
      <c r="HK8" t="s">
        <v>75</v>
      </c>
    </row>
    <row r="9" spans="2:219" x14ac:dyDescent="0.3">
      <c r="C9">
        <v>2</v>
      </c>
      <c r="D9" s="7">
        <v>0.22</v>
      </c>
      <c r="E9" s="7">
        <v>0.214</v>
      </c>
      <c r="F9" s="9"/>
      <c r="G9" s="9"/>
      <c r="J9" s="8">
        <v>0.12886975000000001</v>
      </c>
      <c r="K9" s="8">
        <v>0.78336536000000001</v>
      </c>
      <c r="L9" s="8">
        <f t="shared" si="32"/>
        <v>-0.10009387</v>
      </c>
      <c r="M9" s="8">
        <f t="shared" si="33"/>
        <v>7.8410070506343202E-2</v>
      </c>
      <c r="P9" s="8">
        <v>9.5508010000000004E-2</v>
      </c>
      <c r="Q9" s="8">
        <v>0.77695818999999999</v>
      </c>
      <c r="R9" s="8">
        <f t="shared" si="34"/>
        <v>-7.4251270000000008E-2</v>
      </c>
      <c r="S9" s="8">
        <f t="shared" si="35"/>
        <v>5.7690132344401304E-2</v>
      </c>
      <c r="V9">
        <v>6.5657129999999994E-2</v>
      </c>
      <c r="W9">
        <v>0.76284505000000002</v>
      </c>
      <c r="X9" s="8">
        <f t="shared" si="36"/>
        <v>-5.1140550000000007E-2</v>
      </c>
      <c r="Y9" s="8">
        <f t="shared" si="37"/>
        <v>3.9012315421777508E-2</v>
      </c>
      <c r="AB9">
        <v>5.001034E-2</v>
      </c>
      <c r="AC9">
        <v>0.77489648</v>
      </c>
      <c r="AD9" s="8">
        <f t="shared" si="38"/>
        <v>-3.8986149999999997E-2</v>
      </c>
      <c r="AE9" s="8">
        <f t="shared" si="39"/>
        <v>3.0210230403751998E-2</v>
      </c>
      <c r="AH9">
        <v>5.001034E-2</v>
      </c>
      <c r="AI9">
        <v>0.77197285999999998</v>
      </c>
      <c r="AJ9" s="8">
        <f t="shared" si="40"/>
        <v>-3.8986149999999997E-2</v>
      </c>
      <c r="AK9" s="8">
        <f t="shared" si="41"/>
        <v>3.0096249715888996E-2</v>
      </c>
      <c r="AN9">
        <v>6.5657129999999994E-2</v>
      </c>
      <c r="AO9">
        <v>0.78061334000000004</v>
      </c>
      <c r="AP9" s="8">
        <f t="shared" si="42"/>
        <v>-5.1140550000000007E-2</v>
      </c>
      <c r="AQ9" s="8">
        <f t="shared" si="43"/>
        <v>3.9920995544937006E-2</v>
      </c>
      <c r="AT9">
        <v>9.5508010000000004E-2</v>
      </c>
      <c r="AU9">
        <v>0.74066734000000001</v>
      </c>
      <c r="AV9" s="8">
        <f t="shared" si="44"/>
        <v>-7.4251270000000008E-2</v>
      </c>
      <c r="AW9" s="8">
        <f t="shared" si="45"/>
        <v>5.4995490642521808E-2</v>
      </c>
      <c r="AZ9">
        <v>0.12886975000000001</v>
      </c>
      <c r="BA9">
        <v>0.73130857000000005</v>
      </c>
      <c r="BB9" s="8">
        <f t="shared" si="46"/>
        <v>-0.10009387</v>
      </c>
      <c r="BC9" s="8">
        <f t="shared" si="47"/>
        <v>7.3199504935465912E-2</v>
      </c>
      <c r="BF9">
        <v>0.12886975000000001</v>
      </c>
      <c r="BG9">
        <v>0.6916833</v>
      </c>
      <c r="BH9" s="8">
        <f t="shared" si="0"/>
        <v>-0.10009387</v>
      </c>
      <c r="BI9" s="8">
        <f t="shared" si="1"/>
        <v>6.9233258311371004E-2</v>
      </c>
      <c r="BL9">
        <v>9.5508010000000004E-2</v>
      </c>
      <c r="BM9">
        <v>0.67461274999999998</v>
      </c>
      <c r="BN9" s="8">
        <f t="shared" si="48"/>
        <v>-7.4251270000000008E-2</v>
      </c>
      <c r="BO9" s="8">
        <f t="shared" si="49"/>
        <v>5.0090853445692501E-2</v>
      </c>
      <c r="BR9">
        <v>6.5657129999999994E-2</v>
      </c>
      <c r="BS9">
        <v>0.65924972999999998</v>
      </c>
      <c r="BT9" s="8">
        <f t="shared" si="2"/>
        <v>-5.1140550000000007E-2</v>
      </c>
      <c r="BU9" s="8">
        <f t="shared" si="3"/>
        <v>3.3714393779551502E-2</v>
      </c>
      <c r="BX9">
        <v>5.001034E-2</v>
      </c>
      <c r="BY9">
        <v>0.63701929999999996</v>
      </c>
      <c r="BZ9" s="8">
        <f t="shared" si="50"/>
        <v>-3.8986149999999997E-2</v>
      </c>
      <c r="CA9" s="8">
        <f t="shared" si="51"/>
        <v>2.4834929982694997E-2</v>
      </c>
      <c r="CC9">
        <v>5.001034E-2</v>
      </c>
      <c r="CD9">
        <v>0.76145646</v>
      </c>
      <c r="CE9" s="8">
        <f t="shared" si="52"/>
        <v>-3.8986149999999997E-2</v>
      </c>
      <c r="CF9" s="8">
        <f t="shared" si="53"/>
        <v>2.9686255768028996E-2</v>
      </c>
      <c r="CG9" s="8"/>
      <c r="CI9">
        <v>6.5657129999999994E-2</v>
      </c>
      <c r="CJ9">
        <v>0.77662920000000002</v>
      </c>
      <c r="CK9" s="8">
        <f t="shared" si="4"/>
        <v>-5.1140550000000007E-2</v>
      </c>
      <c r="CL9" s="8">
        <f t="shared" si="5"/>
        <v>3.9717244434060009E-2</v>
      </c>
      <c r="CO9">
        <v>9.5508010000000004E-2</v>
      </c>
      <c r="CP9">
        <v>0.76565428000000002</v>
      </c>
      <c r="CQ9" s="8">
        <f t="shared" si="54"/>
        <v>-7.4251270000000008E-2</v>
      </c>
      <c r="CR9" s="8">
        <f t="shared" si="55"/>
        <v>5.6850802670935605E-2</v>
      </c>
      <c r="CU9">
        <v>0.12886975000000001</v>
      </c>
      <c r="CV9">
        <v>0.75299039999999995</v>
      </c>
      <c r="CW9" s="8">
        <f t="shared" si="6"/>
        <v>-0.10009387</v>
      </c>
      <c r="CX9" s="8">
        <f t="shared" si="7"/>
        <v>7.5369723208847994E-2</v>
      </c>
      <c r="DA9">
        <v>0.12886975000000001</v>
      </c>
      <c r="DB9">
        <v>0.98586815999999999</v>
      </c>
      <c r="DC9" s="8">
        <f t="shared" si="8"/>
        <v>-0.10009387</v>
      </c>
      <c r="DD9" s="8">
        <f t="shared" si="9"/>
        <v>9.8679359444179202E-2</v>
      </c>
      <c r="DG9">
        <v>9.5508010000000004E-2</v>
      </c>
      <c r="DH9">
        <v>0.95943254</v>
      </c>
      <c r="DI9" s="8">
        <f t="shared" si="56"/>
        <v>-7.4251270000000008E-2</v>
      </c>
      <c r="DJ9" s="8">
        <f t="shared" si="57"/>
        <v>7.1239084574325803E-2</v>
      </c>
      <c r="DM9">
        <v>6.5657129999999994E-2</v>
      </c>
      <c r="DN9">
        <v>0.87846135999999997</v>
      </c>
      <c r="DO9" s="8">
        <f t="shared" si="10"/>
        <v>-5.1140550000000007E-2</v>
      </c>
      <c r="DP9" s="8">
        <f t="shared" si="11"/>
        <v>4.4924997104148004E-2</v>
      </c>
      <c r="DS9">
        <v>5.001034E-2</v>
      </c>
      <c r="DT9">
        <v>0.78965094999999996</v>
      </c>
      <c r="DU9" s="8">
        <f t="shared" si="58"/>
        <v>-3.8986149999999997E-2</v>
      </c>
      <c r="DV9" s="8">
        <f t="shared" si="59"/>
        <v>3.0785450384342498E-2</v>
      </c>
      <c r="DY9" s="1">
        <v>6.5657129800000005E-2</v>
      </c>
      <c r="DZ9" s="14">
        <f t="shared" si="60"/>
        <v>3.9820016425207334E-2</v>
      </c>
      <c r="EA9" s="14">
        <f t="shared" si="61"/>
        <v>3.9820016425207334E-2</v>
      </c>
      <c r="EB9" s="14">
        <f t="shared" ref="EB9:EB53" si="68">DY9-DY8</f>
        <v>3.9594583200000005E-2</v>
      </c>
      <c r="EC9" s="14">
        <f t="shared" ref="EC9:EC53" si="69">EA9-EA8</f>
        <v>1.3171907973609846E-2</v>
      </c>
      <c r="ED9" s="7">
        <f t="shared" ref="ED9:ED29" si="70">(PI()/2)+ATAN(EC9/EB9)</f>
        <v>1.8919492617242695</v>
      </c>
      <c r="EE9">
        <f t="shared" ref="EE9:EE29" si="71">SIN(ED9)</f>
        <v>0.94887211249767367</v>
      </c>
      <c r="EG9" s="1">
        <v>6.5657129999999994E-2</v>
      </c>
      <c r="EH9" s="1">
        <v>0.25668875000000002</v>
      </c>
      <c r="EI9" s="8">
        <f t="shared" si="12"/>
        <v>-5.1140550000000007E-2</v>
      </c>
      <c r="EJ9" s="8">
        <f t="shared" si="62"/>
        <v>1.2901248324034617E-2</v>
      </c>
      <c r="EK9">
        <v>0</v>
      </c>
      <c r="EM9" s="1">
        <v>6.5657129999999994E-2</v>
      </c>
      <c r="EN9" s="1">
        <v>0.41605210999999998</v>
      </c>
      <c r="EO9" s="8">
        <f t="shared" si="13"/>
        <v>-5.1140550000000007E-2</v>
      </c>
      <c r="EP9" s="8">
        <f t="shared" si="63"/>
        <v>2.0907710511860668E-2</v>
      </c>
      <c r="EQ9">
        <v>1</v>
      </c>
      <c r="ES9" s="1">
        <v>6.5657129999999994E-2</v>
      </c>
      <c r="ET9" s="1">
        <v>0.56132546000000005</v>
      </c>
      <c r="EU9" s="8">
        <f t="shared" si="14"/>
        <v>-5.1140550000000007E-2</v>
      </c>
      <c r="EV9" s="8">
        <f t="shared" si="64"/>
        <v>2.8212374519970045E-2</v>
      </c>
      <c r="EX9" s="1">
        <v>6.5657129999999994E-2</v>
      </c>
      <c r="EY9" s="1">
        <v>0.70557446000000001</v>
      </c>
      <c r="EZ9" s="8">
        <f t="shared" si="15"/>
        <v>-5.1140550000000007E-2</v>
      </c>
      <c r="FA9" s="8">
        <f t="shared" si="65"/>
        <v>3.5462369580110661E-2</v>
      </c>
      <c r="FC9" s="1">
        <v>6.5657129999999994E-2</v>
      </c>
      <c r="FD9" s="1">
        <v>0.84570617999999997</v>
      </c>
      <c r="FE9" s="8">
        <f t="shared" si="16"/>
        <v>-5.1140550000000007E-2</v>
      </c>
      <c r="FF9" s="8">
        <f t="shared" si="66"/>
        <v>4.2505428996598864E-2</v>
      </c>
      <c r="FH9">
        <v>6.4538020000000001E-2</v>
      </c>
      <c r="FI9">
        <v>1.29260777</v>
      </c>
      <c r="FJ9" s="8">
        <f t="shared" si="17"/>
        <v>-5.0857689999999997E-2</v>
      </c>
      <c r="FK9" s="8">
        <f t="shared" si="67"/>
        <v>6.4607494246791505E-2</v>
      </c>
      <c r="FM9">
        <v>6.4538020000000001E-2</v>
      </c>
      <c r="FN9" s="1">
        <v>1.2829037599999999</v>
      </c>
      <c r="FO9" s="8">
        <f t="shared" si="18"/>
        <v>-5.0857689999999997E-2</v>
      </c>
      <c r="FP9" s="8">
        <f t="shared" si="19"/>
        <v>6.4122465621096469E-2</v>
      </c>
      <c r="FR9" s="1">
        <v>6.5657129999999994E-2</v>
      </c>
      <c r="FS9" s="1">
        <v>0.25668875000000002</v>
      </c>
      <c r="FW9" s="1">
        <v>6.5657129999999994E-2</v>
      </c>
      <c r="FX9" s="1">
        <v>1.16684086</v>
      </c>
      <c r="FY9" s="8">
        <f t="shared" si="20"/>
        <v>-5.1140550000000007E-2</v>
      </c>
      <c r="FZ9" s="8">
        <f t="shared" si="21"/>
        <v>5.8645747776207992E-2</v>
      </c>
      <c r="GC9" s="1">
        <v>6.5657129999999994E-2</v>
      </c>
      <c r="GD9" s="1">
        <v>1.12823085</v>
      </c>
      <c r="GH9" s="1">
        <v>6.5657129999999994E-2</v>
      </c>
      <c r="GI9" s="1">
        <v>1.34384214</v>
      </c>
      <c r="GJ9" s="8">
        <f t="shared" si="22"/>
        <v>-5.1140550000000007E-2</v>
      </c>
      <c r="GK9" s="8">
        <f t="shared" si="23"/>
        <v>6.7541881583988758E-2</v>
      </c>
      <c r="GL9" s="8"/>
      <c r="GM9" s="1">
        <v>6.5657129999999994E-2</v>
      </c>
      <c r="GN9" s="1">
        <v>1.1569795</v>
      </c>
      <c r="GO9" s="8">
        <f t="shared" si="24"/>
        <v>-5.1140550000000007E-2</v>
      </c>
      <c r="GP9" s="8">
        <f t="shared" si="25"/>
        <v>5.8150113066183881E-2</v>
      </c>
      <c r="GR9" s="1">
        <v>6.5657129999999994E-2</v>
      </c>
      <c r="GS9" s="1">
        <v>1.1691087</v>
      </c>
      <c r="GT9" s="8">
        <f t="shared" si="26"/>
        <v>-5.1140550000000007E-2</v>
      </c>
      <c r="GU9" s="8">
        <f t="shared" si="27"/>
        <v>5.875973004850929E-2</v>
      </c>
      <c r="GW9">
        <v>6.5657129999999994E-2</v>
      </c>
      <c r="GX9">
        <v>1.1452311399999999</v>
      </c>
      <c r="GY9" s="8">
        <f t="shared" si="28"/>
        <v>-5.1140550000000007E-2</v>
      </c>
      <c r="GZ9" s="8">
        <f t="shared" si="29"/>
        <v>5.7559637208709977E-2</v>
      </c>
      <c r="HB9">
        <v>6.5657129999999994E-2</v>
      </c>
      <c r="HC9">
        <v>1.1452311399999999</v>
      </c>
      <c r="HD9" s="8">
        <f t="shared" si="30"/>
        <v>-5.1140550000000007E-2</v>
      </c>
      <c r="HE9" s="8">
        <f t="shared" si="31"/>
        <v>5.7559637208709977E-2</v>
      </c>
      <c r="HH9">
        <v>2.521733E-2</v>
      </c>
      <c r="HI9" s="1">
        <v>1.7441852099999999</v>
      </c>
      <c r="HJ9" s="1"/>
      <c r="HK9" t="s">
        <v>76</v>
      </c>
    </row>
    <row r="10" spans="2:219" x14ac:dyDescent="0.3">
      <c r="C10">
        <v>3</v>
      </c>
      <c r="D10" s="7">
        <v>0.33</v>
      </c>
      <c r="E10" s="7"/>
      <c r="F10" s="9"/>
      <c r="G10" s="9"/>
      <c r="J10" s="8">
        <v>0.22896362000000001</v>
      </c>
      <c r="K10" s="8">
        <v>0.73480444</v>
      </c>
      <c r="L10" s="8">
        <f t="shared" si="32"/>
        <v>-0.12124652999999999</v>
      </c>
      <c r="M10" s="8">
        <f t="shared" si="33"/>
        <v>8.9092488578593199E-2</v>
      </c>
      <c r="N10" s="1"/>
      <c r="P10" s="8">
        <v>0.16975928000000001</v>
      </c>
      <c r="Q10" s="8">
        <v>0.75060033000000004</v>
      </c>
      <c r="R10" s="8">
        <f t="shared" si="34"/>
        <v>-8.997252E-2</v>
      </c>
      <c r="S10" s="8">
        <f t="shared" si="35"/>
        <v>6.7533403202931608E-2</v>
      </c>
      <c r="V10">
        <v>0.11679768</v>
      </c>
      <c r="W10">
        <v>0.75390626999999999</v>
      </c>
      <c r="X10" s="8">
        <f t="shared" si="36"/>
        <v>-6.1985959999999993E-2</v>
      </c>
      <c r="Y10" s="8">
        <f t="shared" si="37"/>
        <v>4.6731603895969191E-2</v>
      </c>
      <c r="AB10">
        <v>8.8996489999999998E-2</v>
      </c>
      <c r="AC10">
        <v>0.76735686999999997</v>
      </c>
      <c r="AD10" s="8">
        <f t="shared" si="38"/>
        <v>-4.7269270000000016E-2</v>
      </c>
      <c r="AE10" s="8">
        <f t="shared" si="39"/>
        <v>3.6272399074384912E-2</v>
      </c>
      <c r="AH10">
        <v>8.8996489999999998E-2</v>
      </c>
      <c r="AI10">
        <v>0.74444065000000004</v>
      </c>
      <c r="AJ10" s="8">
        <f t="shared" si="40"/>
        <v>-4.7269270000000016E-2</v>
      </c>
      <c r="AK10" s="8">
        <f t="shared" si="41"/>
        <v>3.5189166083825517E-2</v>
      </c>
      <c r="AN10">
        <v>0.11679768</v>
      </c>
      <c r="AO10">
        <v>0.75126760000000004</v>
      </c>
      <c r="AP10" s="8">
        <f t="shared" si="42"/>
        <v>-6.1985959999999993E-2</v>
      </c>
      <c r="AQ10" s="8">
        <f t="shared" si="43"/>
        <v>4.6568043402895998E-2</v>
      </c>
      <c r="AT10">
        <v>0.16975928000000001</v>
      </c>
      <c r="AU10">
        <v>0.70408199000000005</v>
      </c>
      <c r="AV10" s="8">
        <f t="shared" si="44"/>
        <v>-8.997252E-2</v>
      </c>
      <c r="AW10" s="8">
        <f t="shared" si="45"/>
        <v>6.3348030926914808E-2</v>
      </c>
      <c r="AZ10">
        <v>0.22896362000000001</v>
      </c>
      <c r="BA10">
        <v>0.67779847999999998</v>
      </c>
      <c r="BB10" s="8">
        <f t="shared" si="46"/>
        <v>-0.12124652999999999</v>
      </c>
      <c r="BC10" s="8">
        <f t="shared" si="47"/>
        <v>8.2180713739274394E-2</v>
      </c>
      <c r="BF10">
        <v>0.22896362000000001</v>
      </c>
      <c r="BG10">
        <v>0.65746667000000003</v>
      </c>
      <c r="BH10" s="8">
        <f t="shared" si="0"/>
        <v>-0.12124652999999999</v>
      </c>
      <c r="BI10" s="8">
        <f t="shared" si="1"/>
        <v>7.9715552328155095E-2</v>
      </c>
      <c r="BL10">
        <v>0.16975928000000001</v>
      </c>
      <c r="BM10">
        <v>0.65909896999999995</v>
      </c>
      <c r="BN10" s="8">
        <f t="shared" si="48"/>
        <v>-8.997252E-2</v>
      </c>
      <c r="BO10" s="8">
        <f t="shared" si="49"/>
        <v>5.9300795260304393E-2</v>
      </c>
      <c r="BR10">
        <v>0.11679768</v>
      </c>
      <c r="BS10">
        <v>0.65875947000000001</v>
      </c>
      <c r="BT10" s="8">
        <f t="shared" si="2"/>
        <v>-6.1985959999999993E-2</v>
      </c>
      <c r="BU10" s="8">
        <f t="shared" si="3"/>
        <v>4.0833838157041197E-2</v>
      </c>
      <c r="BX10">
        <v>8.8996489999999998E-2</v>
      </c>
      <c r="BY10">
        <v>0.64162162</v>
      </c>
      <c r="BZ10" s="8">
        <f t="shared" si="50"/>
        <v>-4.7269270000000016E-2</v>
      </c>
      <c r="CA10" s="8">
        <f t="shared" si="51"/>
        <v>3.0328985593617411E-2</v>
      </c>
      <c r="CC10">
        <v>8.8996489999999998E-2</v>
      </c>
      <c r="CD10">
        <v>0.73206576999999995</v>
      </c>
      <c r="CE10" s="8">
        <f t="shared" si="52"/>
        <v>-4.7269270000000016E-2</v>
      </c>
      <c r="CF10" s="8">
        <f t="shared" si="53"/>
        <v>3.4604214539887906E-2</v>
      </c>
      <c r="CG10" s="8"/>
      <c r="CI10">
        <v>0.11679768</v>
      </c>
      <c r="CJ10">
        <v>0.74620081999999999</v>
      </c>
      <c r="CK10" s="8">
        <f t="shared" si="4"/>
        <v>-6.1985959999999993E-2</v>
      </c>
      <c r="CL10" s="8">
        <f t="shared" si="5"/>
        <v>4.6253974180487191E-2</v>
      </c>
      <c r="CO10">
        <v>0.16975928000000001</v>
      </c>
      <c r="CP10">
        <v>0.72623541000000003</v>
      </c>
      <c r="CQ10" s="8">
        <f t="shared" si="54"/>
        <v>-8.997252E-2</v>
      </c>
      <c r="CR10" s="8">
        <f t="shared" si="55"/>
        <v>6.5341229950933208E-2</v>
      </c>
      <c r="CU10">
        <v>0.22896362000000001</v>
      </c>
      <c r="CV10">
        <v>0.69913592000000002</v>
      </c>
      <c r="CW10" s="8">
        <f t="shared" si="6"/>
        <v>-0.12124652999999999</v>
      </c>
      <c r="CX10" s="8">
        <f t="shared" si="7"/>
        <v>8.4767804298357591E-2</v>
      </c>
      <c r="DA10">
        <v>0.22896362000000001</v>
      </c>
      <c r="DB10">
        <v>1.0594610600000001</v>
      </c>
      <c r="DC10" s="8">
        <f t="shared" si="8"/>
        <v>-0.12124652999999999</v>
      </c>
      <c r="DD10" s="8">
        <f t="shared" si="9"/>
        <v>0.12845597719512181</v>
      </c>
      <c r="DG10">
        <v>0.16975928000000001</v>
      </c>
      <c r="DH10">
        <v>1.0602450800000001</v>
      </c>
      <c r="DI10" s="8">
        <f t="shared" si="56"/>
        <v>-8.997252E-2</v>
      </c>
      <c r="DJ10" s="8">
        <f t="shared" si="57"/>
        <v>9.5392921665201608E-2</v>
      </c>
      <c r="DM10">
        <v>0.11679768</v>
      </c>
      <c r="DN10">
        <v>1.01135822</v>
      </c>
      <c r="DO10" s="8">
        <f t="shared" si="10"/>
        <v>-6.1985959999999993E-2</v>
      </c>
      <c r="DP10" s="8">
        <f t="shared" si="11"/>
        <v>6.2690010170591184E-2</v>
      </c>
      <c r="DS10">
        <v>8.8996489999999998E-2</v>
      </c>
      <c r="DT10">
        <v>0.94447725000000005</v>
      </c>
      <c r="DU10" s="8">
        <f t="shared" si="58"/>
        <v>-4.7269270000000016E-2</v>
      </c>
      <c r="DV10" s="8">
        <f t="shared" si="59"/>
        <v>4.4644750139107514E-2</v>
      </c>
      <c r="DY10" s="1">
        <v>0.116797683</v>
      </c>
      <c r="DZ10" s="14">
        <f t="shared" si="60"/>
        <v>4.9433246699933216E-2</v>
      </c>
      <c r="EA10" s="14">
        <f t="shared" si="61"/>
        <v>4.9433246699933216E-2</v>
      </c>
      <c r="EB10" s="14">
        <f t="shared" si="68"/>
        <v>5.1140553199999994E-2</v>
      </c>
      <c r="EC10" s="14">
        <f t="shared" si="69"/>
        <v>9.6132302747258813E-3</v>
      </c>
      <c r="ED10" s="7">
        <f t="shared" si="70"/>
        <v>1.7566047065434491</v>
      </c>
      <c r="EE10">
        <f t="shared" si="71"/>
        <v>0.98278723083040553</v>
      </c>
      <c r="EG10" s="1">
        <v>0.11679768</v>
      </c>
      <c r="EH10" s="1">
        <v>0.31611649000000003</v>
      </c>
      <c r="EI10" s="8">
        <f t="shared" si="12"/>
        <v>-6.1985959999999993E-2</v>
      </c>
      <c r="EJ10" s="8">
        <f t="shared" si="62"/>
        <v>1.9486529376693911E-2</v>
      </c>
      <c r="EK10">
        <v>0</v>
      </c>
      <c r="EM10" s="1">
        <v>0.11679768</v>
      </c>
      <c r="EN10" s="1">
        <v>0.43499906999999999</v>
      </c>
      <c r="EO10" s="8">
        <f t="shared" si="13"/>
        <v>-6.1985959999999993E-2</v>
      </c>
      <c r="EP10" s="8">
        <f t="shared" si="63"/>
        <v>2.6810784612272744E-2</v>
      </c>
      <c r="EQ10">
        <v>1</v>
      </c>
      <c r="ES10" s="1">
        <v>0.11679768</v>
      </c>
      <c r="ET10" s="1">
        <v>0.54424079000000003</v>
      </c>
      <c r="EU10" s="8">
        <f t="shared" si="14"/>
        <v>-6.1985959999999993E-2</v>
      </c>
      <c r="EV10" s="8">
        <f t="shared" si="64"/>
        <v>3.3548911486174296E-2</v>
      </c>
      <c r="EX10" s="1">
        <v>0.11679768</v>
      </c>
      <c r="EY10" s="1">
        <v>0.65270329999999999</v>
      </c>
      <c r="EZ10" s="8">
        <f t="shared" si="15"/>
        <v>-6.1985959999999993E-2</v>
      </c>
      <c r="FA10" s="8">
        <f t="shared" si="65"/>
        <v>4.0234921087840304E-2</v>
      </c>
      <c r="FC10" s="1">
        <v>0.11679768</v>
      </c>
      <c r="FD10" s="1">
        <v>0.75867088000000005</v>
      </c>
      <c r="FE10" s="8">
        <f t="shared" si="16"/>
        <v>-6.1985959999999993E-2</v>
      </c>
      <c r="FF10" s="8">
        <f t="shared" si="66"/>
        <v>4.6767134452119913E-2</v>
      </c>
      <c r="FH10">
        <v>0.11539571</v>
      </c>
      <c r="FI10">
        <v>1.07640092</v>
      </c>
      <c r="FJ10" s="8">
        <f t="shared" si="17"/>
        <v>-6.1685169999999998E-2</v>
      </c>
      <c r="FK10" s="8">
        <f t="shared" si="67"/>
        <v>6.6031146804500229E-2</v>
      </c>
      <c r="FM10">
        <v>0.11539571</v>
      </c>
      <c r="FN10" s="1">
        <v>1.0524163</v>
      </c>
      <c r="FO10" s="8">
        <f t="shared" si="18"/>
        <v>-6.1685169999999998E-2</v>
      </c>
      <c r="FP10" s="8">
        <f t="shared" si="19"/>
        <v>6.4559825166954479E-2</v>
      </c>
      <c r="FR10" s="1">
        <v>0.11679768</v>
      </c>
      <c r="FS10" s="1">
        <v>0.31611649000000003</v>
      </c>
      <c r="FW10" s="1">
        <v>0.11679768</v>
      </c>
      <c r="FX10" s="1">
        <v>1.00235016</v>
      </c>
      <c r="FY10" s="8">
        <f t="shared" si="20"/>
        <v>-6.1985959999999993E-2</v>
      </c>
      <c r="FZ10" s="8">
        <f t="shared" si="21"/>
        <v>6.1788380095495303E-2</v>
      </c>
      <c r="GC10" s="1">
        <v>0.11679768</v>
      </c>
      <c r="GD10" s="1">
        <v>1.0052332799999999</v>
      </c>
      <c r="GH10" s="1">
        <v>0.11679768</v>
      </c>
      <c r="GI10" s="1">
        <v>1.16784793</v>
      </c>
      <c r="GJ10" s="8">
        <f t="shared" si="22"/>
        <v>-6.1985959999999993E-2</v>
      </c>
      <c r="GK10" s="8">
        <f t="shared" si="23"/>
        <v>7.1990243202612339E-2</v>
      </c>
      <c r="GL10" s="8"/>
      <c r="GM10" s="1">
        <v>0.11679768</v>
      </c>
      <c r="GN10" s="1">
        <v>1.03221337</v>
      </c>
      <c r="GO10" s="8">
        <f t="shared" si="24"/>
        <v>-6.1985959999999993E-2</v>
      </c>
      <c r="GP10" s="8">
        <f t="shared" si="25"/>
        <v>6.3629253119700344E-2</v>
      </c>
      <c r="GR10" s="1">
        <v>0.11679768</v>
      </c>
      <c r="GS10" s="1">
        <v>1.10245645</v>
      </c>
      <c r="GT10" s="8">
        <f t="shared" si="26"/>
        <v>-6.1985959999999993E-2</v>
      </c>
      <c r="GU10" s="8">
        <f t="shared" si="27"/>
        <v>6.7959282982835476E-2</v>
      </c>
      <c r="GW10">
        <v>0.11679768</v>
      </c>
      <c r="GX10">
        <v>1.1201706600000001</v>
      </c>
      <c r="GY10" s="8">
        <f t="shared" si="28"/>
        <v>-6.1985959999999993E-2</v>
      </c>
      <c r="GZ10" s="8">
        <f t="shared" si="29"/>
        <v>6.9051249028485057E-2</v>
      </c>
      <c r="HB10">
        <v>0.11679768</v>
      </c>
      <c r="HC10">
        <v>1.1201706600000001</v>
      </c>
      <c r="HD10" s="8">
        <f t="shared" si="30"/>
        <v>-6.1985959999999993E-2</v>
      </c>
      <c r="HE10" s="8">
        <f t="shared" si="31"/>
        <v>6.9051249028485057E-2</v>
      </c>
      <c r="HH10">
        <v>6.4538020000000001E-2</v>
      </c>
      <c r="HI10" s="1">
        <v>1.2829037599999999</v>
      </c>
      <c r="HJ10" s="1"/>
      <c r="HK10" t="s">
        <v>77</v>
      </c>
    </row>
    <row r="11" spans="2:219" x14ac:dyDescent="0.3">
      <c r="C11">
        <v>4</v>
      </c>
      <c r="D11" s="7">
        <v>0.44</v>
      </c>
      <c r="E11" s="7">
        <v>0.41199999999999998</v>
      </c>
      <c r="F11" s="9"/>
      <c r="G11" s="23">
        <v>0.55948766337495592</v>
      </c>
      <c r="J11" s="8">
        <v>0.35021015</v>
      </c>
      <c r="K11" s="8">
        <v>0.65732007000000003</v>
      </c>
      <c r="L11" s="8">
        <f t="shared" si="32"/>
        <v>-0.11002647999999998</v>
      </c>
      <c r="M11" s="8">
        <f t="shared" si="33"/>
        <v>7.2322613535453592E-2</v>
      </c>
      <c r="N11" s="1"/>
      <c r="P11" s="8">
        <v>0.25973180000000001</v>
      </c>
      <c r="Q11" s="8">
        <v>0.70910361</v>
      </c>
      <c r="R11" s="8">
        <f t="shared" si="34"/>
        <v>-8.131455999999998E-2</v>
      </c>
      <c r="S11" s="8">
        <f t="shared" si="35"/>
        <v>5.7660448041561584E-2</v>
      </c>
      <c r="V11">
        <v>0.17878363999999999</v>
      </c>
      <c r="W11">
        <v>0.74871350000000003</v>
      </c>
      <c r="X11" s="8">
        <f t="shared" si="36"/>
        <v>-5.5804640000000016E-2</v>
      </c>
      <c r="Y11" s="8">
        <f t="shared" si="37"/>
        <v>4.1781687330640013E-2</v>
      </c>
      <c r="AB11">
        <v>0.13626576000000001</v>
      </c>
      <c r="AC11">
        <v>0.78265868000000005</v>
      </c>
      <c r="AD11" s="8">
        <f t="shared" si="38"/>
        <v>-4.2471809999999999E-2</v>
      </c>
      <c r="AE11" s="8">
        <f t="shared" si="39"/>
        <v>3.3240930751810803E-2</v>
      </c>
      <c r="AH11">
        <v>0.13626576000000001</v>
      </c>
      <c r="AI11">
        <v>0.72432527999999996</v>
      </c>
      <c r="AJ11" s="8">
        <f t="shared" si="40"/>
        <v>-4.2471809999999999E-2</v>
      </c>
      <c r="AK11" s="8">
        <f t="shared" si="41"/>
        <v>3.0763405670356798E-2</v>
      </c>
      <c r="AN11">
        <v>0.17878363999999999</v>
      </c>
      <c r="AO11">
        <v>0.72073964000000001</v>
      </c>
      <c r="AP11" s="8">
        <f t="shared" si="42"/>
        <v>-5.5804640000000016E-2</v>
      </c>
      <c r="AQ11" s="8">
        <f t="shared" si="43"/>
        <v>4.0220616143929612E-2</v>
      </c>
      <c r="AT11">
        <v>0.25973180000000001</v>
      </c>
      <c r="AU11">
        <v>0.65419899999999997</v>
      </c>
      <c r="AV11" s="8">
        <f t="shared" si="44"/>
        <v>-8.131455999999998E-2</v>
      </c>
      <c r="AW11" s="8">
        <f t="shared" si="45"/>
        <v>5.3195903837439988E-2</v>
      </c>
      <c r="AZ11">
        <v>0.35021015</v>
      </c>
      <c r="BA11">
        <v>0.60121402999999995</v>
      </c>
      <c r="BB11" s="8">
        <f t="shared" si="46"/>
        <v>-0.11002647999999998</v>
      </c>
      <c r="BC11" s="8">
        <f t="shared" si="47"/>
        <v>6.6149463447514378E-2</v>
      </c>
      <c r="BF11">
        <v>0.35021015</v>
      </c>
      <c r="BG11">
        <v>0.60767976999999995</v>
      </c>
      <c r="BH11" s="8">
        <f t="shared" si="0"/>
        <v>-0.11002647999999998</v>
      </c>
      <c r="BI11" s="8">
        <f t="shared" si="1"/>
        <v>6.6860866060309582E-2</v>
      </c>
      <c r="BL11">
        <v>0.25973180000000001</v>
      </c>
      <c r="BM11">
        <v>0.64705809000000003</v>
      </c>
      <c r="BN11" s="8">
        <f t="shared" si="48"/>
        <v>-8.131455999999998E-2</v>
      </c>
      <c r="BO11" s="8">
        <f t="shared" si="49"/>
        <v>5.2615243882790388E-2</v>
      </c>
      <c r="BR11">
        <v>0.17878363999999999</v>
      </c>
      <c r="BS11">
        <v>0.67994613000000004</v>
      </c>
      <c r="BT11" s="8">
        <f t="shared" si="2"/>
        <v>-5.5804640000000016E-2</v>
      </c>
      <c r="BU11" s="8">
        <f t="shared" si="3"/>
        <v>3.7944149004043214E-2</v>
      </c>
      <c r="BX11">
        <v>0.13626576000000001</v>
      </c>
      <c r="BY11">
        <v>0.67553202999999995</v>
      </c>
      <c r="BZ11" s="8">
        <f t="shared" si="50"/>
        <v>-4.2471809999999999E-2</v>
      </c>
      <c r="CA11" s="8">
        <f t="shared" si="51"/>
        <v>2.8691068027074298E-2</v>
      </c>
      <c r="CC11">
        <v>0.13626576000000001</v>
      </c>
      <c r="CD11">
        <v>0.70505134000000003</v>
      </c>
      <c r="CE11" s="8">
        <f t="shared" si="52"/>
        <v>-4.2471809999999999E-2</v>
      </c>
      <c r="CF11" s="8">
        <f t="shared" si="53"/>
        <v>2.9944806552725401E-2</v>
      </c>
      <c r="CG11" s="8"/>
      <c r="CI11">
        <v>0.17878363999999999</v>
      </c>
      <c r="CJ11">
        <v>0.71181342999999997</v>
      </c>
      <c r="CK11" s="8">
        <f t="shared" si="4"/>
        <v>-5.5804640000000016E-2</v>
      </c>
      <c r="CL11" s="8">
        <f t="shared" si="5"/>
        <v>3.972249220831521E-2</v>
      </c>
      <c r="CO11">
        <v>0.25973180000000001</v>
      </c>
      <c r="CP11">
        <v>0.67249133000000005</v>
      </c>
      <c r="CQ11" s="8">
        <f t="shared" si="54"/>
        <v>-8.131455999999998E-2</v>
      </c>
      <c r="CR11" s="8">
        <f t="shared" si="55"/>
        <v>5.4683336602764789E-2</v>
      </c>
      <c r="CU11">
        <v>0.35021015</v>
      </c>
      <c r="CV11">
        <v>0.62041637999999999</v>
      </c>
      <c r="CW11" s="8">
        <f t="shared" si="6"/>
        <v>-0.11002647999999998</v>
      </c>
      <c r="CX11" s="8">
        <f t="shared" si="7"/>
        <v>6.8262230425742393E-2</v>
      </c>
      <c r="DA11">
        <v>0.35021015</v>
      </c>
      <c r="DB11">
        <v>1.0605016</v>
      </c>
      <c r="DC11" s="8">
        <f t="shared" si="8"/>
        <v>-0.11002647999999998</v>
      </c>
      <c r="DD11" s="8">
        <f t="shared" si="9"/>
        <v>0.11668325808236799</v>
      </c>
      <c r="DG11">
        <v>0.25973180000000001</v>
      </c>
      <c r="DH11">
        <v>1.0891685</v>
      </c>
      <c r="DI11" s="8">
        <f t="shared" si="56"/>
        <v>-8.131455999999998E-2</v>
      </c>
      <c r="DJ11" s="8">
        <f t="shared" si="57"/>
        <v>8.8565257343359974E-2</v>
      </c>
      <c r="DM11">
        <v>0.17878363999999999</v>
      </c>
      <c r="DN11">
        <v>1.0669450599999999</v>
      </c>
      <c r="DO11" s="8">
        <f t="shared" si="10"/>
        <v>-5.5804640000000016E-2</v>
      </c>
      <c r="DP11" s="8">
        <f t="shared" si="11"/>
        <v>5.9540484973078414E-2</v>
      </c>
      <c r="DS11">
        <v>0.13626576000000001</v>
      </c>
      <c r="DT11">
        <v>1.0163244899999999</v>
      </c>
      <c r="DU11" s="8">
        <f t="shared" si="58"/>
        <v>-4.2471809999999999E-2</v>
      </c>
      <c r="DV11" s="8">
        <f t="shared" si="59"/>
        <v>4.3165140637626893E-2</v>
      </c>
      <c r="DY11" s="1">
        <v>0.17878364099999999</v>
      </c>
      <c r="DZ11" s="14">
        <f t="shared" si="60"/>
        <v>5.5976094728309785E-2</v>
      </c>
      <c r="EA11" s="14">
        <f t="shared" si="61"/>
        <v>5.5976094728309785E-2</v>
      </c>
      <c r="EB11" s="14">
        <f t="shared" si="68"/>
        <v>6.1985957999999994E-2</v>
      </c>
      <c r="EC11" s="14">
        <f t="shared" si="69"/>
        <v>6.5428480283765689E-3</v>
      </c>
      <c r="ED11" s="7">
        <f t="shared" si="70"/>
        <v>1.6759606278858505</v>
      </c>
      <c r="EE11">
        <f t="shared" si="71"/>
        <v>0.99447532939330852</v>
      </c>
      <c r="EG11" s="1">
        <v>0.17878363999999999</v>
      </c>
      <c r="EH11" s="1">
        <v>0.33356352</v>
      </c>
      <c r="EI11" s="8">
        <f t="shared" si="12"/>
        <v>-5.5804640000000016E-2</v>
      </c>
      <c r="EJ11" s="8">
        <f t="shared" si="62"/>
        <v>1.8587940880026802E-2</v>
      </c>
      <c r="EK11">
        <v>0</v>
      </c>
      <c r="EM11" s="1">
        <v>0.17878363999999999</v>
      </c>
      <c r="EN11" s="1">
        <v>0.42854725999999999</v>
      </c>
      <c r="EO11" s="8">
        <f t="shared" si="13"/>
        <v>-5.5804640000000016E-2</v>
      </c>
      <c r="EP11" s="8">
        <f t="shared" si="63"/>
        <v>2.3877304992939934E-2</v>
      </c>
      <c r="EQ11">
        <v>1</v>
      </c>
      <c r="ES11" s="1">
        <v>0.17878363999999999</v>
      </c>
      <c r="ET11" s="1">
        <v>0.51709472000000001</v>
      </c>
      <c r="EU11" s="8">
        <f t="shared" si="14"/>
        <v>-5.5804640000000016E-2</v>
      </c>
      <c r="EV11" s="8">
        <f t="shared" si="64"/>
        <v>2.8815279574738908E-2</v>
      </c>
      <c r="EX11" s="1">
        <v>0.17878363999999999</v>
      </c>
      <c r="EY11" s="1">
        <v>0.60471699999999995</v>
      </c>
      <c r="EZ11" s="8">
        <f t="shared" si="15"/>
        <v>-5.5804640000000016E-2</v>
      </c>
      <c r="FA11" s="8">
        <f t="shared" si="65"/>
        <v>3.3698061002435657E-2</v>
      </c>
      <c r="FC11" s="1">
        <v>0.17878363999999999</v>
      </c>
      <c r="FD11" s="1">
        <v>0.69077562000000003</v>
      </c>
      <c r="FE11" s="8">
        <f t="shared" si="16"/>
        <v>-5.5804640000000016E-2</v>
      </c>
      <c r="FF11" s="8">
        <f t="shared" si="66"/>
        <v>3.8493706943504673E-2</v>
      </c>
      <c r="FH11">
        <v>0.17708088</v>
      </c>
      <c r="FI11">
        <v>0.90857754000000002</v>
      </c>
      <c r="FJ11" s="8">
        <f t="shared" si="17"/>
        <v>-5.5497390000000008E-2</v>
      </c>
      <c r="FK11" s="8">
        <f t="shared" si="67"/>
        <v>5.0352029435896478E-2</v>
      </c>
      <c r="FM11">
        <v>0.17708088</v>
      </c>
      <c r="FN11" s="1">
        <v>0.88355033999999999</v>
      </c>
      <c r="FO11" s="8">
        <f t="shared" si="18"/>
        <v>-5.5497390000000008E-2</v>
      </c>
      <c r="FP11" s="8">
        <f t="shared" si="19"/>
        <v>4.8965058863084311E-2</v>
      </c>
      <c r="FR11" s="1">
        <v>0.17878363999999999</v>
      </c>
      <c r="FS11" s="1">
        <v>0.33356352</v>
      </c>
      <c r="FW11" s="1">
        <v>0.17878363999999999</v>
      </c>
      <c r="FX11" s="1">
        <v>0.90482949999999995</v>
      </c>
      <c r="FY11" s="8">
        <f t="shared" si="20"/>
        <v>-5.5804640000000016E-2</v>
      </c>
      <c r="FZ11" s="8">
        <f t="shared" si="21"/>
        <v>5.0421932387882853E-2</v>
      </c>
      <c r="GC11" s="1">
        <v>0.17878363999999999</v>
      </c>
      <c r="GD11" s="1">
        <v>0.9758</v>
      </c>
      <c r="GH11" s="1">
        <v>0.17878363999999999</v>
      </c>
      <c r="GI11" s="1">
        <v>1.06853829</v>
      </c>
      <c r="GJ11" s="8">
        <f t="shared" si="22"/>
        <v>-5.5804640000000016E-2</v>
      </c>
      <c r="GK11" s="8">
        <f t="shared" si="23"/>
        <v>5.9544660526921332E-2</v>
      </c>
      <c r="GL11" s="8"/>
      <c r="GM11" s="1">
        <v>0.17878363999999999</v>
      </c>
      <c r="GN11" s="1">
        <v>1.00508116</v>
      </c>
      <c r="GO11" s="8">
        <f t="shared" si="24"/>
        <v>-5.5804640000000016E-2</v>
      </c>
      <c r="GP11" s="8">
        <f t="shared" si="25"/>
        <v>5.6008490322049485E-2</v>
      </c>
      <c r="GR11" s="1">
        <v>0.17878363999999999</v>
      </c>
      <c r="GS11" s="1">
        <v>1.1207602699999999</v>
      </c>
      <c r="GT11" s="8">
        <f t="shared" si="26"/>
        <v>-5.5804640000000016E-2</v>
      </c>
      <c r="GU11" s="8">
        <f t="shared" si="27"/>
        <v>6.245474816743412E-2</v>
      </c>
      <c r="GW11">
        <v>0.17878363999999999</v>
      </c>
      <c r="GX11">
        <v>1.1367643700000001</v>
      </c>
      <c r="GY11" s="8">
        <f t="shared" si="28"/>
        <v>-5.5804640000000016E-2</v>
      </c>
      <c r="GZ11" s="8">
        <f t="shared" si="29"/>
        <v>6.3346582096510173E-2</v>
      </c>
      <c r="HB11">
        <v>0.17878363999999999</v>
      </c>
      <c r="HC11">
        <v>1.1367643700000001</v>
      </c>
      <c r="HD11" s="8">
        <f t="shared" si="30"/>
        <v>-5.5804640000000016E-2</v>
      </c>
      <c r="HE11" s="8">
        <f t="shared" si="31"/>
        <v>6.3346582096510173E-2</v>
      </c>
      <c r="HH11">
        <v>0.11539571</v>
      </c>
      <c r="HI11" s="1">
        <v>1.0524163</v>
      </c>
      <c r="HJ11" s="1"/>
      <c r="HK11" t="s">
        <v>78</v>
      </c>
    </row>
    <row r="12" spans="2:219" x14ac:dyDescent="0.3">
      <c r="C12">
        <v>5</v>
      </c>
      <c r="D12" s="7">
        <v>0.55000000000000004</v>
      </c>
      <c r="E12" s="7">
        <v>0.55800000000000005</v>
      </c>
      <c r="F12" s="9"/>
      <c r="G12" s="9"/>
      <c r="J12" s="8">
        <v>0.46023662999999998</v>
      </c>
      <c r="K12" s="8">
        <v>0.54598091999999998</v>
      </c>
      <c r="L12" s="8">
        <f t="shared" si="32"/>
        <v>-8.7365670000000006E-2</v>
      </c>
      <c r="M12" s="8">
        <f t="shared" si="33"/>
        <v>4.7699988883016402E-2</v>
      </c>
      <c r="N12" s="1"/>
      <c r="P12" s="8">
        <v>0.34104635999999999</v>
      </c>
      <c r="Q12" s="8">
        <v>0.61351151999999998</v>
      </c>
      <c r="R12" s="8">
        <f t="shared" si="34"/>
        <v>-6.4737150000000021E-2</v>
      </c>
      <c r="S12" s="8">
        <f t="shared" si="35"/>
        <v>3.9716987296968015E-2</v>
      </c>
      <c r="V12">
        <v>0.23458828000000001</v>
      </c>
      <c r="W12">
        <v>0.66608696000000001</v>
      </c>
      <c r="X12" s="8">
        <f t="shared" si="36"/>
        <v>-4.4532539999999982E-2</v>
      </c>
      <c r="Y12" s="8">
        <f t="shared" si="37"/>
        <v>2.9662544189678387E-2</v>
      </c>
      <c r="AB12">
        <v>0.17873757000000001</v>
      </c>
      <c r="AC12">
        <v>0.70560787000000003</v>
      </c>
      <c r="AD12" s="8">
        <f t="shared" si="38"/>
        <v>-3.394701E-2</v>
      </c>
      <c r="AE12" s="8">
        <f t="shared" si="39"/>
        <v>2.3953277418968702E-2</v>
      </c>
      <c r="AH12">
        <v>0.17873757000000001</v>
      </c>
      <c r="AI12">
        <v>0.66605731000000001</v>
      </c>
      <c r="AJ12" s="8">
        <f t="shared" si="40"/>
        <v>-3.394701E-2</v>
      </c>
      <c r="AK12" s="8">
        <f t="shared" si="41"/>
        <v>2.2610654163143101E-2</v>
      </c>
      <c r="AN12">
        <v>0.23458828000000001</v>
      </c>
      <c r="AO12">
        <v>0.65807234999999997</v>
      </c>
      <c r="AP12" s="8">
        <f t="shared" si="42"/>
        <v>-4.4532539999999982E-2</v>
      </c>
      <c r="AQ12" s="8">
        <f t="shared" si="43"/>
        <v>2.9305633249268985E-2</v>
      </c>
      <c r="AT12">
        <v>0.34104635999999999</v>
      </c>
      <c r="AU12">
        <v>0.57876700999999997</v>
      </c>
      <c r="AV12" s="8">
        <f t="shared" si="44"/>
        <v>-6.4737150000000021E-2</v>
      </c>
      <c r="AW12" s="8">
        <f t="shared" si="45"/>
        <v>3.7467726741421507E-2</v>
      </c>
      <c r="AZ12">
        <v>0.46023662999999998</v>
      </c>
      <c r="BA12">
        <v>0.50657036</v>
      </c>
      <c r="BB12" s="8">
        <f t="shared" si="46"/>
        <v>-8.7365670000000006E-2</v>
      </c>
      <c r="BC12" s="8">
        <f t="shared" si="47"/>
        <v>4.4256858903541203E-2</v>
      </c>
      <c r="BF12">
        <v>0.46023662999999998</v>
      </c>
      <c r="BG12">
        <v>0.50010421000000005</v>
      </c>
      <c r="BH12" s="8">
        <f t="shared" si="0"/>
        <v>-8.7365670000000006E-2</v>
      </c>
      <c r="BI12" s="8">
        <f t="shared" si="1"/>
        <v>4.3691939376470708E-2</v>
      </c>
      <c r="BL12">
        <v>0.34104635999999999</v>
      </c>
      <c r="BM12">
        <v>0.55844901999999996</v>
      </c>
      <c r="BN12" s="8">
        <f t="shared" si="48"/>
        <v>-6.4737150000000021E-2</v>
      </c>
      <c r="BO12" s="8">
        <f t="shared" si="49"/>
        <v>3.6152397975093009E-2</v>
      </c>
      <c r="BR12">
        <v>0.23458828000000001</v>
      </c>
      <c r="BS12">
        <v>0.60947147999999995</v>
      </c>
      <c r="BT12" s="8">
        <f t="shared" si="2"/>
        <v>-4.4532539999999982E-2</v>
      </c>
      <c r="BU12" s="8">
        <f t="shared" si="3"/>
        <v>2.7141313061959188E-2</v>
      </c>
      <c r="BX12">
        <v>0.17873757000000001</v>
      </c>
      <c r="BY12">
        <v>0.63796467000000001</v>
      </c>
      <c r="BZ12" s="8">
        <f t="shared" si="50"/>
        <v>-3.394701E-2</v>
      </c>
      <c r="CA12" s="8">
        <f t="shared" si="51"/>
        <v>2.1656993032136699E-2</v>
      </c>
      <c r="CC12">
        <v>0.17873757000000001</v>
      </c>
      <c r="CD12">
        <v>0.64021033999999999</v>
      </c>
      <c r="CE12" s="8">
        <f t="shared" si="52"/>
        <v>-3.394701E-2</v>
      </c>
      <c r="CF12" s="8">
        <f t="shared" si="53"/>
        <v>2.1733226814083399E-2</v>
      </c>
      <c r="CG12" s="8"/>
      <c r="CI12">
        <v>0.23458828000000001</v>
      </c>
      <c r="CJ12">
        <v>0.64477041000000002</v>
      </c>
      <c r="CK12" s="8">
        <f t="shared" si="4"/>
        <v>-4.4532539999999982E-2</v>
      </c>
      <c r="CL12" s="8">
        <f t="shared" si="5"/>
        <v>2.871326407414139E-2</v>
      </c>
      <c r="CO12">
        <v>0.34104635999999999</v>
      </c>
      <c r="CP12">
        <v>0.59447581000000005</v>
      </c>
      <c r="CQ12" s="8">
        <f t="shared" si="54"/>
        <v>-6.4737150000000021E-2</v>
      </c>
      <c r="CR12" s="8">
        <f t="shared" si="55"/>
        <v>3.8484669683341514E-2</v>
      </c>
      <c r="CU12">
        <v>0.46023662999999998</v>
      </c>
      <c r="CV12">
        <v>0.52579578999999999</v>
      </c>
      <c r="CW12" s="8">
        <f t="shared" si="6"/>
        <v>-8.7365670000000006E-2</v>
      </c>
      <c r="CX12" s="8">
        <f t="shared" si="7"/>
        <v>4.59365014765293E-2</v>
      </c>
      <c r="DA12">
        <v>0.46023662999999998</v>
      </c>
      <c r="DB12">
        <v>1.04634245</v>
      </c>
      <c r="DC12" s="8">
        <f t="shared" si="8"/>
        <v>-8.7365670000000006E-2</v>
      </c>
      <c r="DD12" s="8">
        <f t="shared" si="9"/>
        <v>9.1414409193691509E-2</v>
      </c>
      <c r="DG12">
        <v>0.34104635999999999</v>
      </c>
      <c r="DH12">
        <v>1.1009171499999999</v>
      </c>
      <c r="DI12" s="8">
        <f t="shared" si="56"/>
        <v>-6.4737150000000021E-2</v>
      </c>
      <c r="DJ12" s="8">
        <f t="shared" si="57"/>
        <v>7.127023867712251E-2</v>
      </c>
      <c r="DM12">
        <v>0.23458828000000001</v>
      </c>
      <c r="DN12">
        <v>1.0997765799999999</v>
      </c>
      <c r="DO12" s="8">
        <f t="shared" si="10"/>
        <v>-4.4532539999999982E-2</v>
      </c>
      <c r="DP12" s="8">
        <f t="shared" si="11"/>
        <v>4.8975844539913174E-2</v>
      </c>
      <c r="DS12">
        <v>0.17873757000000001</v>
      </c>
      <c r="DT12">
        <v>1.06103758</v>
      </c>
      <c r="DU12" s="8">
        <f t="shared" si="58"/>
        <v>-3.394701E-2</v>
      </c>
      <c r="DV12" s="8">
        <f t="shared" si="59"/>
        <v>3.6019053338635802E-2</v>
      </c>
      <c r="DY12" s="1">
        <v>0.23458828300000001</v>
      </c>
      <c r="DZ12" s="14">
        <f t="shared" si="60"/>
        <v>5.8954250447668256E-2</v>
      </c>
      <c r="EA12" s="14">
        <f t="shared" si="61"/>
        <v>5.8954250447668256E-2</v>
      </c>
      <c r="EB12" s="14">
        <f t="shared" si="68"/>
        <v>5.5804642000000015E-2</v>
      </c>
      <c r="EC12" s="14">
        <f t="shared" si="69"/>
        <v>2.9781557193584718E-3</v>
      </c>
      <c r="ED12" s="7">
        <f t="shared" si="70"/>
        <v>1.6241132746282241</v>
      </c>
      <c r="EE12">
        <f t="shared" si="71"/>
        <v>0.99857898821020796</v>
      </c>
      <c r="EG12" s="1">
        <v>0.23458828000000001</v>
      </c>
      <c r="EH12" s="1">
        <v>0.33778143999999999</v>
      </c>
      <c r="EI12" s="8">
        <f t="shared" si="12"/>
        <v>-4.4532539999999982E-2</v>
      </c>
      <c r="EJ12" s="8">
        <f t="shared" si="62"/>
        <v>1.5038748641624524E-2</v>
      </c>
      <c r="EK12">
        <v>0</v>
      </c>
      <c r="EM12" s="1">
        <v>0.23458828000000001</v>
      </c>
      <c r="EN12" s="1">
        <v>0.40950839</v>
      </c>
      <c r="EO12" s="8">
        <f t="shared" si="13"/>
        <v>-4.4532539999999982E-2</v>
      </c>
      <c r="EP12" s="8">
        <f t="shared" si="63"/>
        <v>1.8229408268908513E-2</v>
      </c>
      <c r="EQ12">
        <v>1</v>
      </c>
      <c r="ES12" s="1">
        <v>0.23458828000000001</v>
      </c>
      <c r="ET12" s="1">
        <v>0.47834314999999999</v>
      </c>
      <c r="EU12" s="8">
        <f t="shared" si="14"/>
        <v>-4.4532539999999982E-2</v>
      </c>
      <c r="EV12" s="8">
        <f t="shared" si="64"/>
        <v>2.1296855141871907E-2</v>
      </c>
      <c r="EX12" s="1">
        <v>0.23458828000000001</v>
      </c>
      <c r="EY12" s="1">
        <v>0.54566493000000005</v>
      </c>
      <c r="EZ12" s="8">
        <f t="shared" si="15"/>
        <v>-4.4532539999999982E-2</v>
      </c>
      <c r="FA12" s="8">
        <f t="shared" si="65"/>
        <v>2.429416407491081E-2</v>
      </c>
      <c r="FC12" s="1">
        <v>0.23458828000000001</v>
      </c>
      <c r="FD12" s="1">
        <v>0.61094914</v>
      </c>
      <c r="FE12" s="8">
        <f t="shared" si="16"/>
        <v>-4.4532539999999982E-2</v>
      </c>
      <c r="FF12" s="8">
        <f t="shared" si="66"/>
        <v>2.720075605479292E-2</v>
      </c>
      <c r="FH12">
        <v>0.23257827</v>
      </c>
      <c r="FI12">
        <v>0.79780377999999996</v>
      </c>
      <c r="FJ12" s="8">
        <f t="shared" si="17"/>
        <v>-4.4369819999999977E-2</v>
      </c>
      <c r="FK12" s="8">
        <f t="shared" si="67"/>
        <v>3.5390134048559327E-2</v>
      </c>
      <c r="FM12">
        <v>0.23257827</v>
      </c>
      <c r="FN12" s="1">
        <v>0.75709576999999995</v>
      </c>
      <c r="FO12" s="8">
        <f t="shared" si="18"/>
        <v>-4.4369819999999977E-2</v>
      </c>
      <c r="FP12" s="8">
        <f t="shared" si="19"/>
        <v>3.358434925928433E-2</v>
      </c>
      <c r="FR12" s="1">
        <v>0.23458828000000001</v>
      </c>
      <c r="FS12" s="1">
        <v>0.33778143999999999</v>
      </c>
      <c r="FW12" s="1">
        <v>0.23458828000000001</v>
      </c>
      <c r="FX12" s="1">
        <v>0.75323068999999998</v>
      </c>
      <c r="FY12" s="8">
        <f t="shared" si="20"/>
        <v>-4.4532539999999982E-2</v>
      </c>
      <c r="FZ12" s="8">
        <f t="shared" si="21"/>
        <v>3.3535433492341685E-2</v>
      </c>
      <c r="GC12" s="1">
        <v>0.23458828000000001</v>
      </c>
      <c r="GD12" s="1">
        <v>0.82366373999999998</v>
      </c>
      <c r="GH12" s="1">
        <v>0.23458828000000001</v>
      </c>
      <c r="GI12" s="1">
        <v>0.91626366999999997</v>
      </c>
      <c r="GJ12" s="8">
        <f t="shared" si="22"/>
        <v>-4.4532539999999982E-2</v>
      </c>
      <c r="GK12" s="8">
        <f t="shared" si="23"/>
        <v>4.0794008760760808E-2</v>
      </c>
      <c r="GL12" s="8"/>
      <c r="GM12" s="1">
        <v>0.23458828000000001</v>
      </c>
      <c r="GN12" s="1">
        <v>0.85413894000000001</v>
      </c>
      <c r="GO12" s="8">
        <f t="shared" si="24"/>
        <v>-4.4532539999999982E-2</v>
      </c>
      <c r="GP12" s="8">
        <f t="shared" si="25"/>
        <v>3.8028083555104779E-2</v>
      </c>
      <c r="GR12" s="1">
        <v>0.23458828000000001</v>
      </c>
      <c r="GS12" s="1">
        <v>0.96214480999999996</v>
      </c>
      <c r="GT12" s="8">
        <f t="shared" si="26"/>
        <v>-4.4532539999999982E-2</v>
      </c>
      <c r="GU12" s="8">
        <f t="shared" si="27"/>
        <v>4.2836734766817222E-2</v>
      </c>
      <c r="GW12">
        <v>0.23458828000000001</v>
      </c>
      <c r="GX12">
        <v>0.97327797999999999</v>
      </c>
      <c r="GY12" s="8">
        <f t="shared" si="28"/>
        <v>-4.4532539999999982E-2</v>
      </c>
      <c r="GZ12" s="8">
        <f t="shared" si="29"/>
        <v>4.3332407191016949E-2</v>
      </c>
      <c r="HB12">
        <v>0.23458828000000001</v>
      </c>
      <c r="HC12">
        <v>0.97327797999999999</v>
      </c>
      <c r="HD12" s="8">
        <f t="shared" si="30"/>
        <v>-4.4532539999999982E-2</v>
      </c>
      <c r="HE12" s="8">
        <f t="shared" si="31"/>
        <v>4.3332407191016949E-2</v>
      </c>
      <c r="HH12">
        <v>0.17708088</v>
      </c>
      <c r="HI12" s="1">
        <v>0.88355033999999999</v>
      </c>
      <c r="HJ12" s="1"/>
      <c r="HK12" t="s">
        <v>79</v>
      </c>
    </row>
    <row r="13" spans="2:219" x14ac:dyDescent="0.3">
      <c r="C13">
        <v>6</v>
      </c>
      <c r="D13" s="7">
        <v>0.66</v>
      </c>
      <c r="E13" s="7">
        <v>0.5977616948401222</v>
      </c>
      <c r="F13" s="9">
        <v>0.58399999999999996</v>
      </c>
      <c r="G13" s="9"/>
      <c r="J13" s="8">
        <v>0.54760229999999999</v>
      </c>
      <c r="K13" s="8">
        <v>0.49494632999999999</v>
      </c>
      <c r="L13" s="8">
        <f t="shared" si="32"/>
        <v>-9.3306349999999982E-2</v>
      </c>
      <c r="M13" s="8">
        <f t="shared" si="33"/>
        <v>4.618163549819549E-2</v>
      </c>
      <c r="N13" s="1"/>
      <c r="P13" s="8">
        <v>0.40578351000000001</v>
      </c>
      <c r="Q13" s="8">
        <v>0.59195717000000003</v>
      </c>
      <c r="R13" s="8">
        <f t="shared" si="34"/>
        <v>-6.4756549999999968E-2</v>
      </c>
      <c r="S13" s="8">
        <f t="shared" si="35"/>
        <v>3.8333104076963484E-2</v>
      </c>
      <c r="V13">
        <v>0.27912081999999999</v>
      </c>
      <c r="W13">
        <v>0.67768271999999996</v>
      </c>
      <c r="X13" s="8">
        <f t="shared" si="36"/>
        <v>-4.4599009999999994E-2</v>
      </c>
      <c r="Y13" s="8">
        <f t="shared" si="37"/>
        <v>3.0223978406107195E-2</v>
      </c>
      <c r="AB13">
        <v>0.21268458000000001</v>
      </c>
      <c r="AC13">
        <v>0.73796311999999997</v>
      </c>
      <c r="AD13" s="8">
        <f t="shared" si="38"/>
        <v>-3.3978309999999984E-2</v>
      </c>
      <c r="AE13" s="8">
        <f t="shared" si="39"/>
        <v>2.5074739659927188E-2</v>
      </c>
      <c r="AH13">
        <v>0.21268458000000001</v>
      </c>
      <c r="AI13">
        <v>0.65501162999999996</v>
      </c>
      <c r="AJ13" s="8">
        <f t="shared" si="40"/>
        <v>-3.3978309999999984E-2</v>
      </c>
      <c r="AK13" s="8">
        <f t="shared" si="41"/>
        <v>2.2256188217745287E-2</v>
      </c>
      <c r="AN13">
        <v>0.27912081999999999</v>
      </c>
      <c r="AO13">
        <v>0.63380928000000003</v>
      </c>
      <c r="AP13" s="8">
        <f t="shared" si="42"/>
        <v>-4.4599009999999994E-2</v>
      </c>
      <c r="AQ13" s="8">
        <f t="shared" si="43"/>
        <v>2.8267266416812799E-2</v>
      </c>
      <c r="AT13">
        <v>0.40578351000000001</v>
      </c>
      <c r="AU13">
        <v>0.53486723000000003</v>
      </c>
      <c r="AV13" s="8">
        <f t="shared" si="44"/>
        <v>-6.4756549999999968E-2</v>
      </c>
      <c r="AW13" s="8">
        <f t="shared" si="45"/>
        <v>3.4636156522856482E-2</v>
      </c>
      <c r="AZ13">
        <v>0.54760229999999999</v>
      </c>
      <c r="BA13">
        <v>0.44118796999999998</v>
      </c>
      <c r="BB13" s="8">
        <f t="shared" si="46"/>
        <v>-9.3306349999999982E-2</v>
      </c>
      <c r="BC13" s="8">
        <f t="shared" si="47"/>
        <v>4.1165639144609488E-2</v>
      </c>
      <c r="BF13">
        <v>0.54760229999999999</v>
      </c>
      <c r="BG13">
        <v>0.43768850999999998</v>
      </c>
      <c r="BH13" s="8">
        <f t="shared" si="0"/>
        <v>-9.3306349999999982E-2</v>
      </c>
      <c r="BI13" s="8">
        <f t="shared" si="1"/>
        <v>4.0839117305038489E-2</v>
      </c>
      <c r="BL13">
        <v>0.40578351000000001</v>
      </c>
      <c r="BM13">
        <v>0.52490292999999999</v>
      </c>
      <c r="BN13" s="8">
        <f t="shared" si="48"/>
        <v>-6.4756549999999968E-2</v>
      </c>
      <c r="BO13" s="8">
        <f t="shared" si="49"/>
        <v>3.3990902831691483E-2</v>
      </c>
      <c r="BR13">
        <v>0.27912081999999999</v>
      </c>
      <c r="BS13">
        <v>0.62455589</v>
      </c>
      <c r="BT13" s="8">
        <f t="shared" si="2"/>
        <v>-4.4599009999999994E-2</v>
      </c>
      <c r="BU13" s="8">
        <f t="shared" si="3"/>
        <v>2.7854574383668895E-2</v>
      </c>
      <c r="BX13">
        <v>0.21268458000000001</v>
      </c>
      <c r="BY13">
        <v>0.66135944000000002</v>
      </c>
      <c r="BZ13" s="8">
        <f t="shared" si="50"/>
        <v>-3.3978309999999984E-2</v>
      </c>
      <c r="CA13" s="8">
        <f t="shared" si="51"/>
        <v>2.2471876073746389E-2</v>
      </c>
      <c r="CC13">
        <v>0.21268458000000001</v>
      </c>
      <c r="CD13">
        <v>0.62200244999999998</v>
      </c>
      <c r="CE13" s="8">
        <f t="shared" si="52"/>
        <v>-3.3978309999999984E-2</v>
      </c>
      <c r="CF13" s="8">
        <f t="shared" si="53"/>
        <v>2.1134592066859491E-2</v>
      </c>
      <c r="CG13" s="8"/>
      <c r="CI13">
        <v>0.27912081999999999</v>
      </c>
      <c r="CJ13">
        <v>0.61669271999999997</v>
      </c>
      <c r="CK13" s="8">
        <f t="shared" si="4"/>
        <v>-4.4599009999999994E-2</v>
      </c>
      <c r="CL13" s="8">
        <f t="shared" si="5"/>
        <v>2.7503884786207196E-2</v>
      </c>
      <c r="CO13">
        <v>0.40578351000000001</v>
      </c>
      <c r="CP13">
        <v>0.54674033</v>
      </c>
      <c r="CQ13" s="8">
        <f t="shared" si="54"/>
        <v>-6.4756549999999968E-2</v>
      </c>
      <c r="CR13" s="8">
        <f t="shared" si="55"/>
        <v>3.5405017516661481E-2</v>
      </c>
      <c r="CU13">
        <v>0.54760229999999999</v>
      </c>
      <c r="CV13">
        <v>0.45680969999999999</v>
      </c>
      <c r="CW13" s="8">
        <f t="shared" si="6"/>
        <v>-9.3306349999999982E-2</v>
      </c>
      <c r="CX13" s="8">
        <f t="shared" si="7"/>
        <v>4.2623245751594992E-2</v>
      </c>
      <c r="DA13">
        <v>0.54760229999999999</v>
      </c>
      <c r="DB13">
        <v>1.0113235599999999</v>
      </c>
      <c r="DC13" s="8">
        <f t="shared" si="8"/>
        <v>-9.3306349999999982E-2</v>
      </c>
      <c r="DD13" s="8">
        <f t="shared" si="9"/>
        <v>9.4362910052605969E-2</v>
      </c>
      <c r="DG13">
        <v>0.40578351000000001</v>
      </c>
      <c r="DH13">
        <v>1.09343732</v>
      </c>
      <c r="DI13" s="8">
        <f t="shared" si="56"/>
        <v>-6.4756549999999968E-2</v>
      </c>
      <c r="DJ13" s="8">
        <f t="shared" si="57"/>
        <v>7.0807228484445969E-2</v>
      </c>
      <c r="DM13">
        <v>0.27912081999999999</v>
      </c>
      <c r="DN13">
        <v>1.1118925900000001</v>
      </c>
      <c r="DO13" s="8">
        <f t="shared" si="10"/>
        <v>-4.4599009999999994E-2</v>
      </c>
      <c r="DP13" s="8">
        <f t="shared" si="11"/>
        <v>4.9589308740335895E-2</v>
      </c>
      <c r="DS13">
        <v>0.21268458000000001</v>
      </c>
      <c r="DT13">
        <v>1.08374616</v>
      </c>
      <c r="DU13" s="8">
        <f t="shared" si="58"/>
        <v>-3.3978309999999984E-2</v>
      </c>
      <c r="DV13" s="8">
        <f t="shared" si="59"/>
        <v>3.6823862985789581E-2</v>
      </c>
      <c r="DY13" s="1">
        <v>0.27912081999999999</v>
      </c>
      <c r="DZ13" s="14">
        <f t="shared" si="60"/>
        <v>5.9917388798173321E-2</v>
      </c>
      <c r="EA13" s="14">
        <f t="shared" si="61"/>
        <v>5.9917388798173321E-2</v>
      </c>
      <c r="EB13" s="14">
        <f t="shared" si="68"/>
        <v>4.4532536999999983E-2</v>
      </c>
      <c r="EC13" s="14">
        <f t="shared" si="69"/>
        <v>9.6313835050506474E-4</v>
      </c>
      <c r="ED13" s="7">
        <f t="shared" si="70"/>
        <v>1.5924207004593651</v>
      </c>
      <c r="EE13">
        <f t="shared" si="71"/>
        <v>0.99976620234260183</v>
      </c>
      <c r="EG13" s="1">
        <v>0.27912081999999999</v>
      </c>
      <c r="EH13" s="1">
        <v>0.32530075000000003</v>
      </c>
      <c r="EI13" s="8">
        <f t="shared" si="12"/>
        <v>-4.4599009999999994E-2</v>
      </c>
      <c r="EJ13" s="8">
        <f t="shared" si="62"/>
        <v>1.4508089145388741E-2</v>
      </c>
      <c r="EK13">
        <v>0</v>
      </c>
      <c r="EM13" s="1">
        <v>0.27912081999999999</v>
      </c>
      <c r="EN13" s="1">
        <v>0.38867635</v>
      </c>
      <c r="EO13" s="8">
        <f t="shared" si="13"/>
        <v>-4.4599009999999994E-2</v>
      </c>
      <c r="EP13" s="8">
        <f t="shared" si="63"/>
        <v>1.7331937583708788E-2</v>
      </c>
      <c r="EQ13">
        <v>1</v>
      </c>
      <c r="ES13" s="1">
        <v>0.27912081999999999</v>
      </c>
      <c r="ET13" s="1">
        <v>0.45080745</v>
      </c>
      <c r="EU13" s="8">
        <f t="shared" si="14"/>
        <v>-4.4599009999999994E-2</v>
      </c>
      <c r="EV13" s="8">
        <f t="shared" si="64"/>
        <v>2.0105562843016428E-2</v>
      </c>
      <c r="EX13" s="1">
        <v>0.27912081999999999</v>
      </c>
      <c r="EY13" s="1">
        <v>0.51187603000000004</v>
      </c>
      <c r="EZ13" s="8">
        <f t="shared" si="15"/>
        <v>-4.4599009999999994E-2</v>
      </c>
      <c r="FA13" s="8">
        <f t="shared" si="65"/>
        <v>2.282916062944116E-2</v>
      </c>
      <c r="FC13" s="1">
        <v>0.27912081999999999</v>
      </c>
      <c r="FD13" s="1">
        <v>0.57174378999999997</v>
      </c>
      <c r="FE13" s="8">
        <f t="shared" si="16"/>
        <v>-4.4599009999999994E-2</v>
      </c>
      <c r="FF13" s="8">
        <f t="shared" si="66"/>
        <v>2.5499203041008722E-2</v>
      </c>
      <c r="FH13">
        <v>0.27694808999999998</v>
      </c>
      <c r="FI13">
        <v>0.72405739999999996</v>
      </c>
      <c r="FJ13" s="8">
        <f t="shared" si="17"/>
        <v>-4.4377100000000003E-2</v>
      </c>
      <c r="FK13" s="8">
        <f t="shared" si="67"/>
        <v>3.2131562647175357E-2</v>
      </c>
      <c r="FM13">
        <v>0.27694808999999998</v>
      </c>
      <c r="FN13" s="1">
        <v>0.68217461000000001</v>
      </c>
      <c r="FO13" s="8">
        <f t="shared" si="18"/>
        <v>-4.4377100000000003E-2</v>
      </c>
      <c r="FP13" s="8">
        <f t="shared" si="19"/>
        <v>3.0272926176194617E-2</v>
      </c>
      <c r="FR13" s="1">
        <v>0.27912081999999999</v>
      </c>
      <c r="FS13" s="1">
        <v>0.32530075000000003</v>
      </c>
      <c r="FW13" s="1">
        <v>0.27912081999999999</v>
      </c>
      <c r="FX13" s="1">
        <v>0.73336639000000003</v>
      </c>
      <c r="FY13" s="8">
        <f t="shared" si="20"/>
        <v>-4.4599009999999994E-2</v>
      </c>
      <c r="FZ13" s="8">
        <f t="shared" si="21"/>
        <v>3.2707409873330838E-2</v>
      </c>
      <c r="GC13" s="1">
        <v>0.27912081999999999</v>
      </c>
      <c r="GD13" s="1">
        <v>0.85008247999999997</v>
      </c>
      <c r="GH13" s="1">
        <v>0.27912081999999999</v>
      </c>
      <c r="GI13" s="1">
        <v>0.89866077</v>
      </c>
      <c r="GJ13" s="8">
        <f t="shared" si="22"/>
        <v>-4.4599009999999994E-2</v>
      </c>
      <c r="GK13" s="8">
        <f t="shared" si="23"/>
        <v>4.0079374433116696E-2</v>
      </c>
      <c r="GL13" s="8"/>
      <c r="GM13" s="1">
        <v>0.27912081999999999</v>
      </c>
      <c r="GN13" s="1">
        <v>0.88034663999999996</v>
      </c>
      <c r="GO13" s="8">
        <f t="shared" si="24"/>
        <v>-4.4599009999999994E-2</v>
      </c>
      <c r="GP13" s="8">
        <f t="shared" si="25"/>
        <v>3.9262582493165013E-2</v>
      </c>
      <c r="GR13" s="1">
        <v>0.27912081999999999</v>
      </c>
      <c r="GS13" s="1">
        <v>0.99142803999999995</v>
      </c>
      <c r="GT13" s="8">
        <f t="shared" si="26"/>
        <v>-4.4599009999999994E-2</v>
      </c>
      <c r="GU13" s="8">
        <f t="shared" si="27"/>
        <v>4.4216702191919421E-2</v>
      </c>
      <c r="GW13">
        <v>0.27912081999999999</v>
      </c>
      <c r="GX13">
        <v>0.99398969999999998</v>
      </c>
      <c r="GY13" s="8">
        <f t="shared" si="28"/>
        <v>-4.4599009999999994E-2</v>
      </c>
      <c r="GZ13" s="8">
        <f t="shared" si="29"/>
        <v>4.433094967410376E-2</v>
      </c>
      <c r="HB13">
        <v>0.27912081999999999</v>
      </c>
      <c r="HC13">
        <v>0.99398969999999998</v>
      </c>
      <c r="HD13" s="8">
        <f t="shared" si="30"/>
        <v>-4.4599009999999994E-2</v>
      </c>
      <c r="HE13" s="8">
        <f t="shared" si="31"/>
        <v>4.433094967410376E-2</v>
      </c>
      <c r="HH13">
        <v>0.23257827</v>
      </c>
      <c r="HI13" s="1">
        <v>0.75709576999999995</v>
      </c>
      <c r="HJ13" s="1"/>
      <c r="HK13" t="s">
        <v>80</v>
      </c>
    </row>
    <row r="14" spans="2:219" x14ac:dyDescent="0.3">
      <c r="C14">
        <v>7</v>
      </c>
      <c r="D14" s="7">
        <v>0.77</v>
      </c>
      <c r="E14" s="7"/>
      <c r="J14" s="8">
        <v>0.64090864999999997</v>
      </c>
      <c r="K14" s="8">
        <v>0.41989584000000002</v>
      </c>
      <c r="L14" s="8">
        <f t="shared" si="32"/>
        <v>-0.10072543</v>
      </c>
      <c r="M14" s="8">
        <f t="shared" si="33"/>
        <v>4.2294189039211207E-2</v>
      </c>
      <c r="N14" s="1"/>
      <c r="P14" s="8">
        <v>0.47054005999999998</v>
      </c>
      <c r="Q14" s="8">
        <v>0.54069354000000003</v>
      </c>
      <c r="R14" s="8">
        <f t="shared" si="34"/>
        <v>-6.4766339999999978E-2</v>
      </c>
      <c r="S14" s="8">
        <f t="shared" si="35"/>
        <v>3.5018741647443591E-2</v>
      </c>
      <c r="V14">
        <v>0.32371982999999999</v>
      </c>
      <c r="W14">
        <v>0.65045545000000005</v>
      </c>
      <c r="X14" s="8">
        <f t="shared" si="36"/>
        <v>-4.4542300000000035E-2</v>
      </c>
      <c r="Y14" s="8">
        <f t="shared" si="37"/>
        <v>2.8972781790535026E-2</v>
      </c>
      <c r="AB14">
        <v>0.24666289</v>
      </c>
      <c r="AC14">
        <v>0.72795105999999998</v>
      </c>
      <c r="AD14" s="8">
        <f t="shared" si="38"/>
        <v>-3.3991440000000012E-2</v>
      </c>
      <c r="AE14" s="8">
        <f t="shared" si="39"/>
        <v>2.4744104778926409E-2</v>
      </c>
      <c r="AH14">
        <v>0.24666289</v>
      </c>
      <c r="AI14">
        <v>0.64537217999999996</v>
      </c>
      <c r="AJ14" s="8">
        <f t="shared" si="40"/>
        <v>-3.3991440000000012E-2</v>
      </c>
      <c r="AK14" s="8">
        <f t="shared" si="41"/>
        <v>2.1937129734139207E-2</v>
      </c>
      <c r="AN14">
        <v>0.32371982999999999</v>
      </c>
      <c r="AO14">
        <v>0.60896724000000002</v>
      </c>
      <c r="AP14" s="8">
        <f t="shared" si="42"/>
        <v>-4.4542300000000035E-2</v>
      </c>
      <c r="AQ14" s="8">
        <f t="shared" si="43"/>
        <v>2.7124801494252022E-2</v>
      </c>
      <c r="AT14">
        <v>0.47054005999999998</v>
      </c>
      <c r="AU14">
        <v>0.49014841999999997</v>
      </c>
      <c r="AV14" s="8">
        <f t="shared" si="44"/>
        <v>-6.4766339999999978E-2</v>
      </c>
      <c r="AW14" s="8">
        <f t="shared" si="45"/>
        <v>3.1745119220182791E-2</v>
      </c>
      <c r="AZ14">
        <v>0.64090864999999997</v>
      </c>
      <c r="BA14">
        <v>0.37440243000000001</v>
      </c>
      <c r="BB14" s="8">
        <f t="shared" si="46"/>
        <v>-0.10072543</v>
      </c>
      <c r="BC14" s="8">
        <f t="shared" si="47"/>
        <v>3.7711845754794901E-2</v>
      </c>
      <c r="BF14">
        <v>0.64090864999999997</v>
      </c>
      <c r="BG14">
        <v>0.36935687</v>
      </c>
      <c r="BH14" s="8">
        <f t="shared" si="0"/>
        <v>-0.10072543</v>
      </c>
      <c r="BI14" s="8">
        <f t="shared" si="1"/>
        <v>3.7203629554204101E-2</v>
      </c>
      <c r="BL14">
        <v>0.47054005999999998</v>
      </c>
      <c r="BM14">
        <v>0.48303349000000001</v>
      </c>
      <c r="BN14" s="8">
        <f t="shared" si="48"/>
        <v>-6.4766339999999978E-2</v>
      </c>
      <c r="BO14" s="8">
        <f t="shared" si="49"/>
        <v>3.1284311244726588E-2</v>
      </c>
      <c r="BR14">
        <v>0.32371982999999999</v>
      </c>
      <c r="BS14">
        <v>0.60766016</v>
      </c>
      <c r="BT14" s="8">
        <f t="shared" si="2"/>
        <v>-4.4542300000000035E-2</v>
      </c>
      <c r="BU14" s="8">
        <f t="shared" si="3"/>
        <v>2.706658114476802E-2</v>
      </c>
      <c r="BX14">
        <v>0.24666289</v>
      </c>
      <c r="BY14">
        <v>0.62691901999999999</v>
      </c>
      <c r="BZ14" s="8">
        <f t="shared" si="50"/>
        <v>-3.3991440000000012E-2</v>
      </c>
      <c r="CA14" s="8">
        <f t="shared" si="51"/>
        <v>2.1309880253188807E-2</v>
      </c>
      <c r="CC14">
        <v>0.24666289</v>
      </c>
      <c r="CD14">
        <v>0.60840295</v>
      </c>
      <c r="CE14" s="8">
        <f t="shared" si="52"/>
        <v>-3.3991440000000012E-2</v>
      </c>
      <c r="CF14" s="8">
        <f t="shared" si="53"/>
        <v>2.0680492370748007E-2</v>
      </c>
      <c r="CG14" s="8"/>
      <c r="CI14">
        <v>0.32371982999999999</v>
      </c>
      <c r="CJ14">
        <v>0.59092429000000002</v>
      </c>
      <c r="CK14" s="8">
        <f t="shared" si="4"/>
        <v>-4.4542300000000035E-2</v>
      </c>
      <c r="CL14" s="8">
        <f t="shared" si="5"/>
        <v>2.6321127002467023E-2</v>
      </c>
      <c r="CO14">
        <v>0.47054005999999998</v>
      </c>
      <c r="CP14">
        <v>0.50029973999999999</v>
      </c>
      <c r="CQ14" s="8">
        <f t="shared" si="54"/>
        <v>-6.4766339999999978E-2</v>
      </c>
      <c r="CR14" s="8">
        <f t="shared" si="55"/>
        <v>3.2402583062751587E-2</v>
      </c>
      <c r="CU14">
        <v>0.64090864999999997</v>
      </c>
      <c r="CV14">
        <v>0.38700422000000001</v>
      </c>
      <c r="CW14" s="8">
        <f t="shared" si="6"/>
        <v>-0.10072543</v>
      </c>
      <c r="CX14" s="8">
        <f t="shared" si="7"/>
        <v>3.8981166471314603E-2</v>
      </c>
      <c r="DA14">
        <v>0.64090864999999997</v>
      </c>
      <c r="DB14">
        <v>0.96112147999999997</v>
      </c>
      <c r="DC14" s="8">
        <f t="shared" si="8"/>
        <v>-0.10072543</v>
      </c>
      <c r="DD14" s="8">
        <f t="shared" si="9"/>
        <v>9.6809374355236399E-2</v>
      </c>
      <c r="DG14">
        <v>0.47054005999999998</v>
      </c>
      <c r="DH14">
        <v>1.0793934700000001</v>
      </c>
      <c r="DI14" s="8">
        <f t="shared" si="56"/>
        <v>-6.4766339999999978E-2</v>
      </c>
      <c r="DJ14" s="8">
        <f t="shared" si="57"/>
        <v>6.990836447179978E-2</v>
      </c>
      <c r="DM14">
        <v>0.32371982999999999</v>
      </c>
      <c r="DN14">
        <v>1.11789443</v>
      </c>
      <c r="DO14" s="8">
        <f t="shared" si="10"/>
        <v>-4.4542300000000035E-2</v>
      </c>
      <c r="DP14" s="8">
        <f t="shared" si="11"/>
        <v>4.9793589069389035E-2</v>
      </c>
      <c r="DS14">
        <v>0.24666289</v>
      </c>
      <c r="DT14">
        <v>1.10012909</v>
      </c>
      <c r="DU14" s="8">
        <f t="shared" si="58"/>
        <v>-3.3991440000000012E-2</v>
      </c>
      <c r="DV14" s="8">
        <f t="shared" si="59"/>
        <v>3.7394971954989614E-2</v>
      </c>
      <c r="DY14" s="1">
        <v>0.32371982700000002</v>
      </c>
      <c r="DZ14" s="14">
        <f t="shared" si="60"/>
        <v>5.9892512357095425E-2</v>
      </c>
      <c r="EA14" s="14">
        <f t="shared" si="61"/>
        <v>5.9892512357095425E-2</v>
      </c>
      <c r="EB14" s="14">
        <f t="shared" si="68"/>
        <v>4.4599007000000024E-2</v>
      </c>
      <c r="EC14" s="14">
        <f t="shared" si="69"/>
        <v>-2.4876441077896494E-5</v>
      </c>
      <c r="ED14" s="7">
        <f t="shared" si="70"/>
        <v>1.5702385466968316</v>
      </c>
      <c r="EE14">
        <f t="shared" si="71"/>
        <v>0.99999984444068513</v>
      </c>
      <c r="EG14" s="1">
        <v>0.32371982999999999</v>
      </c>
      <c r="EH14" s="1">
        <v>0.31325114999999998</v>
      </c>
      <c r="EI14" s="8">
        <f t="shared" si="12"/>
        <v>-4.4542300000000035E-2</v>
      </c>
      <c r="EJ14" s="8">
        <f t="shared" si="62"/>
        <v>1.3950445072677424E-2</v>
      </c>
      <c r="EK14">
        <v>0</v>
      </c>
      <c r="EM14" s="1">
        <v>0.32371982999999999</v>
      </c>
      <c r="EN14" s="1">
        <v>0.36829968000000002</v>
      </c>
      <c r="EO14" s="8">
        <f t="shared" si="13"/>
        <v>-4.4542300000000035E-2</v>
      </c>
      <c r="EP14" s="8">
        <f t="shared" si="63"/>
        <v>1.6399499003588051E-2</v>
      </c>
      <c r="EQ14">
        <v>1</v>
      </c>
      <c r="ES14" s="1">
        <v>0.32371982999999999</v>
      </c>
      <c r="ET14" s="1">
        <v>0.42383095999999998</v>
      </c>
      <c r="EU14" s="8">
        <f t="shared" si="14"/>
        <v>-4.4542300000000035E-2</v>
      </c>
      <c r="EV14" s="8">
        <f t="shared" si="64"/>
        <v>1.8875048112609139E-2</v>
      </c>
      <c r="EX14" s="1">
        <v>0.32371982999999999</v>
      </c>
      <c r="EY14" s="1">
        <v>0.47846541999999997</v>
      </c>
      <c r="EZ14" s="8">
        <f t="shared" si="15"/>
        <v>-4.4542300000000035E-2</v>
      </c>
      <c r="FA14" s="8">
        <f t="shared" si="65"/>
        <v>2.1308159797292153E-2</v>
      </c>
      <c r="FC14" s="1">
        <v>0.32371982999999999</v>
      </c>
      <c r="FD14" s="1">
        <v>0.53211361000000001</v>
      </c>
      <c r="FE14" s="8">
        <f t="shared" si="16"/>
        <v>-4.4542300000000035E-2</v>
      </c>
      <c r="FF14" s="8">
        <f t="shared" si="66"/>
        <v>2.3697348561143659E-2</v>
      </c>
      <c r="FH14">
        <v>0.32132518999999998</v>
      </c>
      <c r="FI14">
        <v>0.65982901999999999</v>
      </c>
      <c r="FJ14" s="8">
        <f t="shared" si="17"/>
        <v>-4.4383090000000014E-2</v>
      </c>
      <c r="FK14" s="8">
        <f t="shared" si="67"/>
        <v>2.9280042191828417E-2</v>
      </c>
      <c r="FM14">
        <v>0.32132518999999998</v>
      </c>
      <c r="FN14" s="1">
        <v>0.61157545999999996</v>
      </c>
      <c r="FO14" s="8">
        <f t="shared" si="18"/>
        <v>-4.4383090000000014E-2</v>
      </c>
      <c r="FP14" s="8">
        <f t="shared" si="19"/>
        <v>2.713878100160989E-2</v>
      </c>
      <c r="FR14" s="1">
        <v>0.32371982999999999</v>
      </c>
      <c r="FS14" s="1">
        <v>0.31325114999999998</v>
      </c>
      <c r="FW14" s="1">
        <v>0.32371982999999999</v>
      </c>
      <c r="FX14" s="1">
        <v>0.68927459000000002</v>
      </c>
      <c r="FY14" s="8">
        <f t="shared" si="20"/>
        <v>-4.4542300000000035E-2</v>
      </c>
      <c r="FZ14" s="8">
        <f t="shared" si="21"/>
        <v>3.0696415026049393E-2</v>
      </c>
      <c r="GC14" s="1">
        <v>0.32371982999999999</v>
      </c>
      <c r="GD14" s="1">
        <v>0.80910791000000004</v>
      </c>
      <c r="GH14" s="1">
        <v>0.32371982999999999</v>
      </c>
      <c r="GI14" s="1">
        <v>0.85441018999999996</v>
      </c>
      <c r="GJ14" s="8">
        <f t="shared" si="22"/>
        <v>-4.4542300000000035E-2</v>
      </c>
      <c r="GK14" s="8">
        <f t="shared" si="23"/>
        <v>3.8050626231159505E-2</v>
      </c>
      <c r="GL14" s="8"/>
      <c r="GM14" s="1">
        <v>0.32371982999999999</v>
      </c>
      <c r="GN14" s="1">
        <v>0.83986488000000004</v>
      </c>
      <c r="GO14" s="8">
        <f t="shared" si="24"/>
        <v>-4.4542300000000035E-2</v>
      </c>
      <c r="GP14" s="8">
        <f t="shared" si="25"/>
        <v>3.7402859899830589E-2</v>
      </c>
      <c r="GR14" s="1">
        <v>0.32371982999999999</v>
      </c>
      <c r="GS14" s="1">
        <v>0.94609085999999998</v>
      </c>
      <c r="GT14" s="8">
        <f t="shared" si="26"/>
        <v>-4.4542300000000035E-2</v>
      </c>
      <c r="GU14" s="8">
        <f t="shared" si="27"/>
        <v>4.213356782949447E-2</v>
      </c>
      <c r="GW14">
        <v>0.32371982999999999</v>
      </c>
      <c r="GX14">
        <v>0.93532778999999999</v>
      </c>
      <c r="GY14" s="8">
        <f t="shared" si="28"/>
        <v>-4.4542300000000035E-2</v>
      </c>
      <c r="GZ14" s="8">
        <f t="shared" si="29"/>
        <v>4.1654241203404253E-2</v>
      </c>
      <c r="HB14">
        <v>0.32371982999999999</v>
      </c>
      <c r="HC14">
        <v>0.93532778999999999</v>
      </c>
      <c r="HD14" s="8">
        <f t="shared" si="30"/>
        <v>-4.4542300000000035E-2</v>
      </c>
      <c r="HE14" s="8">
        <f t="shared" si="31"/>
        <v>4.1654241203404253E-2</v>
      </c>
      <c r="HH14">
        <v>0.27694808999999998</v>
      </c>
      <c r="HI14" s="1">
        <v>0.68217461000000001</v>
      </c>
      <c r="HJ14" s="1"/>
      <c r="HK14" t="s">
        <v>81</v>
      </c>
    </row>
    <row r="15" spans="2:219" x14ac:dyDescent="0.3">
      <c r="C15">
        <v>8</v>
      </c>
      <c r="D15" s="7">
        <v>0.88</v>
      </c>
      <c r="E15" s="7">
        <v>0.74441796031794638</v>
      </c>
      <c r="G15" s="7">
        <v>0.90304886735521328</v>
      </c>
      <c r="J15" s="8">
        <v>0.74163407999999997</v>
      </c>
      <c r="K15" s="8">
        <v>0.33919759999999999</v>
      </c>
      <c r="L15" s="8">
        <f t="shared" si="32"/>
        <v>-9.8536280000000032E-2</v>
      </c>
      <c r="M15" s="8">
        <f t="shared" si="33"/>
        <v>3.342326968892801E-2</v>
      </c>
      <c r="N15" s="1"/>
      <c r="P15" s="8">
        <v>0.53530639999999996</v>
      </c>
      <c r="Q15" s="8">
        <v>0.49378821000000001</v>
      </c>
      <c r="R15" s="8">
        <f t="shared" si="34"/>
        <v>-6.4773760000000014E-2</v>
      </c>
      <c r="S15" s="8">
        <f t="shared" si="35"/>
        <v>3.198451900536961E-2</v>
      </c>
      <c r="V15">
        <v>0.36826213000000002</v>
      </c>
      <c r="W15">
        <v>0.62831161999999996</v>
      </c>
      <c r="X15" s="8">
        <f t="shared" si="36"/>
        <v>-4.4585439999999976E-2</v>
      </c>
      <c r="Y15" s="8">
        <f t="shared" si="37"/>
        <v>2.8013550034812783E-2</v>
      </c>
      <c r="AB15">
        <v>0.28065433000000001</v>
      </c>
      <c r="AC15">
        <v>0.72347885000000001</v>
      </c>
      <c r="AD15" s="8">
        <f t="shared" si="38"/>
        <v>-3.3964349999999977E-2</v>
      </c>
      <c r="AE15" s="8">
        <f t="shared" si="39"/>
        <v>2.4572488878997482E-2</v>
      </c>
      <c r="AH15">
        <v>0.28065433000000001</v>
      </c>
      <c r="AI15">
        <v>0.6344803</v>
      </c>
      <c r="AJ15" s="8">
        <f t="shared" si="40"/>
        <v>-3.3964349999999977E-2</v>
      </c>
      <c r="AK15" s="8">
        <f t="shared" si="41"/>
        <v>2.1549710977304987E-2</v>
      </c>
      <c r="AN15">
        <v>0.36826213000000002</v>
      </c>
      <c r="AO15">
        <v>0.58202611000000004</v>
      </c>
      <c r="AP15" s="8">
        <f t="shared" si="42"/>
        <v>-4.4585439999999976E-2</v>
      </c>
      <c r="AQ15" s="8">
        <f t="shared" si="43"/>
        <v>2.5949890205838388E-2</v>
      </c>
      <c r="AT15">
        <v>0.53530639999999996</v>
      </c>
      <c r="AU15">
        <v>0.44389890999999998</v>
      </c>
      <c r="AV15" s="8">
        <f t="shared" si="44"/>
        <v>-6.4773760000000014E-2</v>
      </c>
      <c r="AW15" s="8">
        <f t="shared" si="45"/>
        <v>2.8753001460601606E-2</v>
      </c>
      <c r="AZ15">
        <v>0.74163407999999997</v>
      </c>
      <c r="BA15">
        <v>0.29991051000000002</v>
      </c>
      <c r="BB15" s="8">
        <f t="shared" si="46"/>
        <v>-9.8536280000000032E-2</v>
      </c>
      <c r="BC15" s="8">
        <f t="shared" si="47"/>
        <v>2.955206598830281E-2</v>
      </c>
      <c r="BF15">
        <v>0.74163407999999997</v>
      </c>
      <c r="BG15">
        <v>0.29460386999999999</v>
      </c>
      <c r="BH15" s="8">
        <f t="shared" si="0"/>
        <v>-9.8536280000000032E-2</v>
      </c>
      <c r="BI15" s="8">
        <f t="shared" si="1"/>
        <v>2.9029169423403608E-2</v>
      </c>
      <c r="BL15">
        <v>0.53530639999999996</v>
      </c>
      <c r="BM15">
        <v>0.43879828999999998</v>
      </c>
      <c r="BN15" s="8">
        <f t="shared" si="48"/>
        <v>-6.4773760000000014E-2</v>
      </c>
      <c r="BO15" s="8">
        <f t="shared" si="49"/>
        <v>2.8422615124870404E-2</v>
      </c>
      <c r="BR15">
        <v>0.36826213000000002</v>
      </c>
      <c r="BS15">
        <v>0.56574073999999996</v>
      </c>
      <c r="BT15" s="8">
        <f t="shared" si="2"/>
        <v>-4.4585439999999976E-2</v>
      </c>
      <c r="BU15" s="8">
        <f t="shared" si="3"/>
        <v>2.5223799818825585E-2</v>
      </c>
      <c r="BX15">
        <v>0.28065433000000001</v>
      </c>
      <c r="BY15">
        <v>0.60129396999999996</v>
      </c>
      <c r="BZ15" s="8">
        <f t="shared" si="50"/>
        <v>-3.3964349999999977E-2</v>
      </c>
      <c r="CA15" s="8">
        <f t="shared" si="51"/>
        <v>2.0422558849969484E-2</v>
      </c>
      <c r="CC15">
        <v>0.28065433000000001</v>
      </c>
      <c r="CD15">
        <v>0.59599632000000002</v>
      </c>
      <c r="CE15" s="8">
        <f t="shared" si="52"/>
        <v>-3.3964349999999977E-2</v>
      </c>
      <c r="CF15" s="8">
        <f t="shared" si="53"/>
        <v>2.0242627611191989E-2</v>
      </c>
      <c r="CG15" s="8"/>
      <c r="CI15">
        <v>0.36826213000000002</v>
      </c>
      <c r="CJ15">
        <v>0.56437625000000002</v>
      </c>
      <c r="CK15" s="8">
        <f t="shared" si="4"/>
        <v>-4.4585439999999976E-2</v>
      </c>
      <c r="CL15" s="8">
        <f t="shared" si="5"/>
        <v>2.5162963431799988E-2</v>
      </c>
      <c r="CO15">
        <v>0.53530639999999996</v>
      </c>
      <c r="CP15">
        <v>0.45281916</v>
      </c>
      <c r="CQ15" s="8">
        <f t="shared" si="54"/>
        <v>-6.4773760000000014E-2</v>
      </c>
      <c r="CR15" s="8">
        <f t="shared" si="55"/>
        <v>2.9330799593241606E-2</v>
      </c>
      <c r="CU15">
        <v>0.74163407999999997</v>
      </c>
      <c r="CV15">
        <v>0.31053503999999998</v>
      </c>
      <c r="CW15" s="8">
        <f t="shared" si="6"/>
        <v>-9.8536280000000032E-2</v>
      </c>
      <c r="CX15" s="8">
        <f t="shared" si="7"/>
        <v>3.0598967651251207E-2</v>
      </c>
      <c r="DA15">
        <v>0.74163407999999997</v>
      </c>
      <c r="DB15">
        <v>0.89615871000000002</v>
      </c>
      <c r="DC15" s="8">
        <f t="shared" si="8"/>
        <v>-9.8536280000000032E-2</v>
      </c>
      <c r="DD15" s="8">
        <f t="shared" si="9"/>
        <v>8.8304145572998829E-2</v>
      </c>
      <c r="DG15">
        <v>0.53530639999999996</v>
      </c>
      <c r="DH15">
        <v>1.0603339199999999</v>
      </c>
      <c r="DI15" s="8">
        <f t="shared" si="56"/>
        <v>-6.4773760000000014E-2</v>
      </c>
      <c r="DJ15" s="8">
        <f t="shared" si="57"/>
        <v>6.8681814853939205E-2</v>
      </c>
      <c r="DM15">
        <v>0.36826213000000002</v>
      </c>
      <c r="DN15">
        <v>1.12018383</v>
      </c>
      <c r="DO15" s="8">
        <f t="shared" si="10"/>
        <v>-4.4585439999999976E-2</v>
      </c>
      <c r="DP15" s="8">
        <f t="shared" si="11"/>
        <v>4.9943888941435172E-2</v>
      </c>
      <c r="DS15">
        <v>0.28065433000000001</v>
      </c>
      <c r="DT15">
        <v>1.11260859</v>
      </c>
      <c r="DU15" s="8">
        <f t="shared" si="58"/>
        <v>-3.3964349999999977E-2</v>
      </c>
      <c r="DV15" s="8">
        <f t="shared" si="59"/>
        <v>3.7789027563766474E-2</v>
      </c>
      <c r="DY15" s="1">
        <v>0.36826213400000002</v>
      </c>
      <c r="DZ15" s="14">
        <f t="shared" si="60"/>
        <v>5.9052315314374174E-2</v>
      </c>
      <c r="EA15" s="14">
        <f t="shared" si="61"/>
        <v>5.9052315314374174E-2</v>
      </c>
      <c r="EB15" s="14">
        <f t="shared" si="68"/>
        <v>4.4542307000000003E-2</v>
      </c>
      <c r="EC15" s="14">
        <f t="shared" si="69"/>
        <v>-8.4019704272125101E-4</v>
      </c>
      <c r="ED15" s="7">
        <f t="shared" si="70"/>
        <v>1.5519356644113727</v>
      </c>
      <c r="EE15">
        <f t="shared" si="71"/>
        <v>0.9998221429796641</v>
      </c>
      <c r="EG15" s="1">
        <v>0.36826213000000002</v>
      </c>
      <c r="EH15" s="1">
        <v>0.29856522000000002</v>
      </c>
      <c r="EI15" s="8">
        <f t="shared" si="12"/>
        <v>-4.4585439999999976E-2</v>
      </c>
      <c r="EJ15" s="8">
        <f t="shared" si="62"/>
        <v>1.3303875838419911E-2</v>
      </c>
      <c r="EK15">
        <v>0</v>
      </c>
      <c r="EM15" s="1">
        <v>0.36826213000000002</v>
      </c>
      <c r="EN15" s="1">
        <v>0.34667428</v>
      </c>
      <c r="EO15" s="8">
        <f t="shared" si="13"/>
        <v>-4.4585439999999976E-2</v>
      </c>
      <c r="EP15" s="8">
        <f t="shared" si="63"/>
        <v>1.5445232135749443E-2</v>
      </c>
      <c r="EQ15">
        <v>1</v>
      </c>
      <c r="ES15" s="1">
        <v>0.36826213000000002</v>
      </c>
      <c r="ET15" s="1">
        <v>0.39680851</v>
      </c>
      <c r="EU15" s="8">
        <f t="shared" si="14"/>
        <v>-4.4585439999999976E-2</v>
      </c>
      <c r="EV15" s="8">
        <f t="shared" si="64"/>
        <v>1.7681534201031204E-2</v>
      </c>
      <c r="EX15" s="1">
        <v>0.36826213000000002</v>
      </c>
      <c r="EY15" s="1">
        <v>0.44625091</v>
      </c>
      <c r="EZ15" s="8">
        <f t="shared" si="15"/>
        <v>-4.4585439999999976E-2</v>
      </c>
      <c r="FA15" s="8">
        <f t="shared" si="65"/>
        <v>1.9884656020623896E-2</v>
      </c>
      <c r="FC15" s="1">
        <v>0.36826213000000002</v>
      </c>
      <c r="FD15" s="1">
        <v>0.49499863999999999</v>
      </c>
      <c r="FE15" s="8">
        <f t="shared" si="16"/>
        <v>-4.4585439999999976E-2</v>
      </c>
      <c r="FF15" s="8">
        <f t="shared" si="66"/>
        <v>2.2056823787937239E-2</v>
      </c>
      <c r="FH15">
        <v>0.36570828</v>
      </c>
      <c r="FI15">
        <v>0.60203359000000001</v>
      </c>
      <c r="FJ15" s="8">
        <f t="shared" si="17"/>
        <v>-4.4389740000000011E-2</v>
      </c>
      <c r="FK15" s="8">
        <f t="shared" si="67"/>
        <v>2.6708483851644149E-2</v>
      </c>
      <c r="FM15">
        <v>0.36570828</v>
      </c>
      <c r="FN15" s="1">
        <v>0.54953613999999995</v>
      </c>
      <c r="FO15" s="8">
        <f t="shared" si="18"/>
        <v>-4.4389740000000011E-2</v>
      </c>
      <c r="FP15" s="8">
        <f t="shared" si="19"/>
        <v>2.4379498693893237E-2</v>
      </c>
      <c r="FR15" s="1">
        <v>0.36826213000000002</v>
      </c>
      <c r="FS15" s="1">
        <v>0.29856522000000002</v>
      </c>
      <c r="FW15" s="1">
        <v>0.36826213000000002</v>
      </c>
      <c r="FX15" s="1">
        <v>0.65774637999999996</v>
      </c>
      <c r="FY15" s="8">
        <f t="shared" si="20"/>
        <v>-4.4585439999999976E-2</v>
      </c>
      <c r="FZ15" s="8">
        <f t="shared" si="21"/>
        <v>2.9308759314598535E-2</v>
      </c>
      <c r="GC15" s="1">
        <v>0.36826213000000002</v>
      </c>
      <c r="GD15" s="1">
        <v>0.78932641999999997</v>
      </c>
      <c r="GH15" s="1">
        <v>0.36826213000000002</v>
      </c>
      <c r="GI15" s="1">
        <v>0.82093112999999995</v>
      </c>
      <c r="GJ15" s="8">
        <f t="shared" si="22"/>
        <v>-4.4585439999999976E-2</v>
      </c>
      <c r="GK15" s="8">
        <f t="shared" si="23"/>
        <v>3.6580167728222847E-2</v>
      </c>
      <c r="GL15" s="8"/>
      <c r="GM15" s="1">
        <v>0.36826213000000002</v>
      </c>
      <c r="GN15" s="1">
        <v>0.81955842999999995</v>
      </c>
      <c r="GO15" s="8">
        <f t="shared" si="24"/>
        <v>-4.4585439999999976E-2</v>
      </c>
      <c r="GP15" s="8">
        <f t="shared" si="25"/>
        <v>3.6519001091454499E-2</v>
      </c>
      <c r="GR15" s="1">
        <v>0.36826213000000002</v>
      </c>
      <c r="GS15" s="1">
        <v>0.92674115000000001</v>
      </c>
      <c r="GT15" s="8">
        <f t="shared" si="26"/>
        <v>-4.4585439999999976E-2</v>
      </c>
      <c r="GU15" s="8">
        <f t="shared" si="27"/>
        <v>4.1294994755097333E-2</v>
      </c>
      <c r="GW15">
        <v>0.36826213000000002</v>
      </c>
      <c r="GX15">
        <v>0.90889626999999995</v>
      </c>
      <c r="GY15" s="8">
        <f t="shared" si="28"/>
        <v>-4.4585439999999976E-2</v>
      </c>
      <c r="GZ15" s="8">
        <f t="shared" si="29"/>
        <v>4.0499838280168662E-2</v>
      </c>
      <c r="HB15">
        <v>0.36826213000000002</v>
      </c>
      <c r="HC15">
        <v>0.90889626999999995</v>
      </c>
      <c r="HD15" s="8">
        <f t="shared" si="30"/>
        <v>-4.4585439999999976E-2</v>
      </c>
      <c r="HE15" s="8">
        <f t="shared" si="31"/>
        <v>4.0499838280168662E-2</v>
      </c>
      <c r="HH15">
        <v>0.32132518999999998</v>
      </c>
      <c r="HI15" s="1">
        <v>0.61157545999999996</v>
      </c>
      <c r="HJ15" s="1"/>
      <c r="HK15" t="s">
        <v>82</v>
      </c>
    </row>
    <row r="16" spans="2:219" x14ac:dyDescent="0.3">
      <c r="C16">
        <v>9</v>
      </c>
      <c r="D16" s="7">
        <v>0.99</v>
      </c>
      <c r="E16" s="7"/>
      <c r="G16" s="7"/>
      <c r="J16" s="8">
        <v>0.84017036</v>
      </c>
      <c r="K16" s="8">
        <v>0.256191</v>
      </c>
      <c r="L16" s="8">
        <f t="shared" si="32"/>
        <v>-8.8333850000000047E-2</v>
      </c>
      <c r="M16" s="8">
        <f t="shared" si="33"/>
        <v>2.2630337365350011E-2</v>
      </c>
      <c r="N16" s="1"/>
      <c r="P16" s="8">
        <v>0.60008015999999997</v>
      </c>
      <c r="Q16" s="8">
        <v>0.44021402999999998</v>
      </c>
      <c r="R16" s="8">
        <f t="shared" si="34"/>
        <v>-6.4741280000000012E-2</v>
      </c>
      <c r="S16" s="8">
        <f t="shared" si="35"/>
        <v>2.8500019776158403E-2</v>
      </c>
      <c r="V16">
        <v>0.41284757</v>
      </c>
      <c r="W16">
        <v>0.59767853999999998</v>
      </c>
      <c r="X16" s="8">
        <f t="shared" si="36"/>
        <v>-4.4571050000000001E-2</v>
      </c>
      <c r="Y16" s="8">
        <f t="shared" si="37"/>
        <v>2.6639160090267001E-2</v>
      </c>
      <c r="AB16">
        <v>0.31461867999999998</v>
      </c>
      <c r="AC16">
        <v>0.70933471999999997</v>
      </c>
      <c r="AD16" s="8">
        <f t="shared" si="38"/>
        <v>-3.4004150000000011E-2</v>
      </c>
      <c r="AE16" s="8">
        <f t="shared" si="39"/>
        <v>2.4120324219088007E-2</v>
      </c>
      <c r="AH16">
        <v>0.31461867999999998</v>
      </c>
      <c r="AI16">
        <v>0.62138753000000002</v>
      </c>
      <c r="AJ16" s="8">
        <f t="shared" si="40"/>
        <v>-3.4004150000000011E-2</v>
      </c>
      <c r="AK16" s="8">
        <f t="shared" si="41"/>
        <v>2.1129754778249507E-2</v>
      </c>
      <c r="AN16">
        <v>0.41284757</v>
      </c>
      <c r="AO16">
        <v>0.55280768999999996</v>
      </c>
      <c r="AP16" s="8">
        <f t="shared" si="42"/>
        <v>-4.4571050000000001E-2</v>
      </c>
      <c r="AQ16" s="8">
        <f t="shared" si="43"/>
        <v>2.46392191913745E-2</v>
      </c>
      <c r="AT16">
        <v>0.60008015999999997</v>
      </c>
      <c r="AU16">
        <v>0.39653871000000002</v>
      </c>
      <c r="AV16" s="8">
        <f t="shared" si="44"/>
        <v>-6.4741280000000012E-2</v>
      </c>
      <c r="AW16" s="8">
        <f t="shared" si="45"/>
        <v>2.5672423654948807E-2</v>
      </c>
      <c r="AZ16">
        <v>0.84017036</v>
      </c>
      <c r="BA16">
        <v>0.22383533999999999</v>
      </c>
      <c r="BB16" s="8">
        <f t="shared" si="46"/>
        <v>-8.8333850000000047E-2</v>
      </c>
      <c r="BC16" s="8">
        <f t="shared" si="47"/>
        <v>1.977223734825901E-2</v>
      </c>
      <c r="BF16">
        <v>0.84017036</v>
      </c>
      <c r="BG16">
        <v>0.21144843999999999</v>
      </c>
      <c r="BH16" s="8">
        <f t="shared" si="0"/>
        <v>-8.8333850000000047E-2</v>
      </c>
      <c r="BI16" s="8">
        <f t="shared" si="1"/>
        <v>1.8678054781694008E-2</v>
      </c>
      <c r="BL16">
        <v>0.60008015999999997</v>
      </c>
      <c r="BM16">
        <v>0.39056360000000001</v>
      </c>
      <c r="BN16" s="8">
        <f t="shared" si="48"/>
        <v>-6.4741280000000012E-2</v>
      </c>
      <c r="BO16" s="8">
        <f t="shared" si="49"/>
        <v>2.5285587385408006E-2</v>
      </c>
      <c r="BR16">
        <v>0.41284757</v>
      </c>
      <c r="BS16">
        <v>0.52842392000000005</v>
      </c>
      <c r="BT16" s="8">
        <f t="shared" si="2"/>
        <v>-4.4571050000000001E-2</v>
      </c>
      <c r="BU16" s="8">
        <f t="shared" si="3"/>
        <v>2.3552408959516002E-2</v>
      </c>
      <c r="BX16">
        <v>0.31461867999999998</v>
      </c>
      <c r="BY16">
        <v>0.57929902</v>
      </c>
      <c r="BZ16" s="8">
        <f t="shared" si="50"/>
        <v>-3.4004150000000011E-2</v>
      </c>
      <c r="CA16" s="8">
        <f t="shared" si="51"/>
        <v>1.9698570770933007E-2</v>
      </c>
      <c r="CC16">
        <v>0.31461867999999998</v>
      </c>
      <c r="CD16">
        <v>0.58298123000000002</v>
      </c>
      <c r="CE16" s="8">
        <f t="shared" si="52"/>
        <v>-3.4004150000000011E-2</v>
      </c>
      <c r="CF16" s="8">
        <f t="shared" si="53"/>
        <v>1.9823781192104508E-2</v>
      </c>
      <c r="CG16" s="8"/>
      <c r="CI16">
        <v>0.41284757</v>
      </c>
      <c r="CJ16">
        <v>0.5360781</v>
      </c>
      <c r="CK16" s="8">
        <f t="shared" si="4"/>
        <v>-4.4571050000000001E-2</v>
      </c>
      <c r="CL16" s="8">
        <f t="shared" si="5"/>
        <v>2.3893563799005001E-2</v>
      </c>
      <c r="CO16">
        <v>0.60008015999999997</v>
      </c>
      <c r="CP16">
        <v>0.40370422</v>
      </c>
      <c r="CQ16" s="8">
        <f t="shared" si="54"/>
        <v>-6.4741280000000012E-2</v>
      </c>
      <c r="CR16" s="8">
        <f t="shared" si="55"/>
        <v>2.6136327944201607E-2</v>
      </c>
      <c r="CU16">
        <v>0.84017036</v>
      </c>
      <c r="CV16">
        <v>0.23268655999999999</v>
      </c>
      <c r="CW16" s="8">
        <f t="shared" si="6"/>
        <v>-8.8333850000000047E-2</v>
      </c>
      <c r="CX16" s="8">
        <f t="shared" si="7"/>
        <v>2.0554099688056011E-2</v>
      </c>
      <c r="DA16">
        <v>0.84017036</v>
      </c>
      <c r="DB16">
        <v>0.80893386</v>
      </c>
      <c r="DC16" s="8">
        <f t="shared" si="8"/>
        <v>-8.8333850000000047E-2</v>
      </c>
      <c r="DD16" s="8">
        <f t="shared" si="9"/>
        <v>7.1456242249161042E-2</v>
      </c>
      <c r="DG16">
        <v>0.60008015999999997</v>
      </c>
      <c r="DH16">
        <v>1.0358482</v>
      </c>
      <c r="DI16" s="8">
        <f t="shared" si="56"/>
        <v>-6.4741280000000012E-2</v>
      </c>
      <c r="DJ16" s="8">
        <f t="shared" si="57"/>
        <v>6.706213835369601E-2</v>
      </c>
      <c r="DM16">
        <v>0.41284757</v>
      </c>
      <c r="DN16">
        <v>1.1195078199999999</v>
      </c>
      <c r="DO16" s="8">
        <f t="shared" si="10"/>
        <v>-4.4571050000000001E-2</v>
      </c>
      <c r="DP16" s="8">
        <f t="shared" si="11"/>
        <v>4.9897639020611E-2</v>
      </c>
      <c r="DS16">
        <v>0.31461867999999998</v>
      </c>
      <c r="DT16">
        <v>1.1219676300000001</v>
      </c>
      <c r="DU16" s="8">
        <f t="shared" si="58"/>
        <v>-3.4004150000000011E-2</v>
      </c>
      <c r="DV16" s="8">
        <f t="shared" si="59"/>
        <v>3.8151555585664514E-2</v>
      </c>
      <c r="DY16" s="1">
        <v>0.41284756900000003</v>
      </c>
      <c r="DZ16" s="14">
        <f t="shared" si="60"/>
        <v>5.7526732273967394E-2</v>
      </c>
      <c r="EA16" s="14">
        <f t="shared" si="61"/>
        <v>5.7526732273967394E-2</v>
      </c>
      <c r="EB16" s="14">
        <f t="shared" si="68"/>
        <v>4.4585435000000007E-2</v>
      </c>
      <c r="EC16" s="14">
        <f t="shared" si="69"/>
        <v>-1.5255830404067791E-3</v>
      </c>
      <c r="ED16" s="7">
        <f t="shared" si="70"/>
        <v>1.5365925992766278</v>
      </c>
      <c r="EE16">
        <f t="shared" si="71"/>
        <v>0.99941510953696477</v>
      </c>
      <c r="EG16" s="1">
        <v>0.41284757</v>
      </c>
      <c r="EH16" s="1">
        <v>0.28201506999999998</v>
      </c>
      <c r="EI16" s="8">
        <f t="shared" si="12"/>
        <v>-4.4571050000000001E-2</v>
      </c>
      <c r="EJ16" s="8">
        <f t="shared" si="62"/>
        <v>1.2555691270365149E-2</v>
      </c>
      <c r="EK16">
        <v>0</v>
      </c>
      <c r="EM16" s="1">
        <v>0.41284757</v>
      </c>
      <c r="EN16" s="1">
        <v>0.3239958</v>
      </c>
      <c r="EO16" s="8">
        <f t="shared" si="13"/>
        <v>-4.4571050000000001E-2</v>
      </c>
      <c r="EP16" s="8">
        <f t="shared" si="63"/>
        <v>1.4422533033166327E-2</v>
      </c>
      <c r="EQ16">
        <v>1</v>
      </c>
      <c r="ES16" s="1">
        <v>0.41284757</v>
      </c>
      <c r="ET16" s="1">
        <v>0.36943416000000001</v>
      </c>
      <c r="EU16" s="8">
        <f t="shared" si="14"/>
        <v>-4.4571050000000001E-2</v>
      </c>
      <c r="EV16" s="8">
        <f t="shared" si="64"/>
        <v>1.6447707059366306E-2</v>
      </c>
      <c r="EX16" s="1">
        <v>0.41284757</v>
      </c>
      <c r="EY16" s="1">
        <v>0.41432197999999998</v>
      </c>
      <c r="EZ16" s="8">
        <f t="shared" si="15"/>
        <v>-4.4571050000000001E-2</v>
      </c>
      <c r="FA16" s="8">
        <f t="shared" si="65"/>
        <v>1.8446173346007372E-2</v>
      </c>
      <c r="FC16" s="1">
        <v>0.41284757</v>
      </c>
      <c r="FD16" s="1">
        <v>0.45874390999999998</v>
      </c>
      <c r="FE16" s="8">
        <f t="shared" si="16"/>
        <v>-4.4571050000000001E-2</v>
      </c>
      <c r="FF16" s="8">
        <f t="shared" si="66"/>
        <v>2.0423897581502207E-2</v>
      </c>
      <c r="FH16">
        <v>0.41009802000000001</v>
      </c>
      <c r="FI16">
        <v>0.54758333000000003</v>
      </c>
      <c r="FJ16" s="8">
        <f t="shared" si="17"/>
        <v>-4.439208E-2</v>
      </c>
      <c r="FK16" s="8">
        <f t="shared" si="67"/>
        <v>2.4281256670302592E-2</v>
      </c>
      <c r="FM16">
        <v>0.41009802000000001</v>
      </c>
      <c r="FN16" s="1">
        <v>0.49325729000000001</v>
      </c>
      <c r="FO16" s="8">
        <f t="shared" si="18"/>
        <v>-4.439208E-2</v>
      </c>
      <c r="FP16" s="8">
        <f t="shared" si="19"/>
        <v>2.1872299989460744E-2</v>
      </c>
      <c r="FR16" s="1">
        <v>0.41284757</v>
      </c>
      <c r="FS16" s="1">
        <v>0.28201506999999998</v>
      </c>
      <c r="FW16" s="1">
        <v>0.41284757</v>
      </c>
      <c r="FX16" s="1">
        <v>0.62447794999999995</v>
      </c>
      <c r="FY16" s="8">
        <f t="shared" si="20"/>
        <v>-4.4571050000000001E-2</v>
      </c>
      <c r="FZ16" s="8">
        <f t="shared" si="21"/>
        <v>2.7802600567943137E-2</v>
      </c>
      <c r="GC16" s="1">
        <v>0.41284757</v>
      </c>
      <c r="GD16" s="1">
        <v>0.75764116999999997</v>
      </c>
      <c r="GH16" s="1">
        <v>0.41284757</v>
      </c>
      <c r="GI16" s="1">
        <v>0.78269403000000004</v>
      </c>
      <c r="GJ16" s="8">
        <f t="shared" si="22"/>
        <v>-4.4571050000000001E-2</v>
      </c>
      <c r="GK16" s="8">
        <f t="shared" si="23"/>
        <v>3.4846593835705021E-2</v>
      </c>
      <c r="GL16" s="8"/>
      <c r="GM16" s="1">
        <v>0.41284757</v>
      </c>
      <c r="GN16" s="1">
        <v>0.78741806999999997</v>
      </c>
      <c r="GO16" s="8">
        <f t="shared" si="24"/>
        <v>-4.4571050000000001E-2</v>
      </c>
      <c r="GP16" s="8">
        <f t="shared" si="25"/>
        <v>3.505691446782179E-2</v>
      </c>
      <c r="GR16" s="1">
        <v>0.41284757</v>
      </c>
      <c r="GS16" s="1">
        <v>0.89414461000000001</v>
      </c>
      <c r="GT16" s="8">
        <f t="shared" si="26"/>
        <v>-4.4571050000000001E-2</v>
      </c>
      <c r="GU16" s="8">
        <f t="shared" si="27"/>
        <v>3.9808523970797205E-2</v>
      </c>
      <c r="GW16">
        <v>0.41284757</v>
      </c>
      <c r="GX16">
        <v>0.86809798000000005</v>
      </c>
      <c r="GY16" s="8">
        <f t="shared" si="28"/>
        <v>-4.4571050000000001E-2</v>
      </c>
      <c r="GZ16" s="8">
        <f t="shared" si="29"/>
        <v>3.8648892874085135E-2</v>
      </c>
      <c r="HB16">
        <v>0.41284757</v>
      </c>
      <c r="HC16">
        <v>0.86809798000000005</v>
      </c>
      <c r="HD16" s="8">
        <f t="shared" si="30"/>
        <v>-4.4571050000000001E-2</v>
      </c>
      <c r="HE16" s="8">
        <f t="shared" si="31"/>
        <v>3.8648892874085135E-2</v>
      </c>
      <c r="HH16">
        <v>0.36570828</v>
      </c>
      <c r="HI16" s="1">
        <v>0.54953613999999995</v>
      </c>
      <c r="HJ16" s="1"/>
      <c r="HK16" t="s">
        <v>83</v>
      </c>
    </row>
    <row r="17" spans="3:219" x14ac:dyDescent="0.3">
      <c r="C17">
        <v>10</v>
      </c>
      <c r="D17" s="7">
        <v>1.1000000000000001</v>
      </c>
      <c r="E17" s="7">
        <v>0.86580509427676011</v>
      </c>
      <c r="F17" s="19">
        <v>0.86399999999999999</v>
      </c>
      <c r="G17" s="7"/>
      <c r="J17" s="8">
        <v>0.92850421000000005</v>
      </c>
      <c r="K17" s="8">
        <v>0.19126493999999999</v>
      </c>
      <c r="L17" s="8">
        <f t="shared" si="32"/>
        <v>-7.1495789999999948E-2</v>
      </c>
      <c r="M17" s="8">
        <f t="shared" si="33"/>
        <v>1.367463798460259E-2</v>
      </c>
      <c r="N17" s="1"/>
      <c r="P17" s="8">
        <v>0.66482143999999999</v>
      </c>
      <c r="Q17" s="8">
        <v>0.38646556999999998</v>
      </c>
      <c r="R17" s="8">
        <f t="shared" si="34"/>
        <v>-6.9142319999999979E-2</v>
      </c>
      <c r="S17" s="8">
        <f t="shared" si="35"/>
        <v>2.6721126109922392E-2</v>
      </c>
      <c r="V17">
        <v>0.45741862</v>
      </c>
      <c r="W17">
        <v>0.56378057000000004</v>
      </c>
      <c r="X17" s="8">
        <f t="shared" si="36"/>
        <v>-4.4585399999999997E-2</v>
      </c>
      <c r="Y17" s="8">
        <f t="shared" si="37"/>
        <v>2.5136382225677999E-2</v>
      </c>
      <c r="AB17">
        <v>0.34862282999999999</v>
      </c>
      <c r="AC17">
        <v>0.69104403000000003</v>
      </c>
      <c r="AD17" s="8">
        <f t="shared" si="38"/>
        <v>-3.3963730000000025E-2</v>
      </c>
      <c r="AE17" s="8">
        <f t="shared" si="39"/>
        <v>2.3470432853031919E-2</v>
      </c>
      <c r="AH17">
        <v>0.34862282999999999</v>
      </c>
      <c r="AI17">
        <v>0.60585301000000003</v>
      </c>
      <c r="AJ17" s="8">
        <f t="shared" si="40"/>
        <v>-3.3963730000000025E-2</v>
      </c>
      <c r="AK17" s="8">
        <f t="shared" si="41"/>
        <v>2.0577028051327315E-2</v>
      </c>
      <c r="AN17">
        <v>0.45741862</v>
      </c>
      <c r="AO17">
        <v>0.52140816999999995</v>
      </c>
      <c r="AP17" s="8">
        <f t="shared" si="42"/>
        <v>-4.4585399999999997E-2</v>
      </c>
      <c r="AQ17" s="8">
        <f t="shared" si="43"/>
        <v>2.3247191822717995E-2</v>
      </c>
      <c r="AT17">
        <v>0.66482143999999999</v>
      </c>
      <c r="AU17">
        <v>0.34835361999999997</v>
      </c>
      <c r="AV17" s="8">
        <f t="shared" si="44"/>
        <v>-6.9142319999999979E-2</v>
      </c>
      <c r="AW17" s="8">
        <f t="shared" si="45"/>
        <v>2.4085977467198393E-2</v>
      </c>
      <c r="AZ17">
        <v>0.92850421000000005</v>
      </c>
      <c r="BA17">
        <v>0.15070633999999999</v>
      </c>
      <c r="BB17" s="8">
        <f t="shared" si="46"/>
        <v>-7.1495789999999948E-2</v>
      </c>
      <c r="BC17" s="8">
        <f t="shared" si="47"/>
        <v>1.0774868836308592E-2</v>
      </c>
      <c r="BF17">
        <v>0.92850421000000005</v>
      </c>
      <c r="BG17">
        <v>0.14492110999999999</v>
      </c>
      <c r="BH17" s="8">
        <f t="shared" si="0"/>
        <v>-7.1495789999999948E-2</v>
      </c>
      <c r="BI17" s="8">
        <f t="shared" si="1"/>
        <v>1.0361249247126891E-2</v>
      </c>
      <c r="BL17">
        <v>0.66482143999999999</v>
      </c>
      <c r="BM17">
        <v>0.34219815999999997</v>
      </c>
      <c r="BN17" s="8">
        <f t="shared" si="48"/>
        <v>-6.9142319999999979E-2</v>
      </c>
      <c r="BO17" s="8">
        <f t="shared" si="49"/>
        <v>2.366037468213119E-2</v>
      </c>
      <c r="BR17">
        <v>0.45741862</v>
      </c>
      <c r="BS17">
        <v>0.49287553000000001</v>
      </c>
      <c r="BT17" s="8">
        <f t="shared" si="2"/>
        <v>-4.4585399999999997E-2</v>
      </c>
      <c r="BU17" s="8">
        <f t="shared" si="3"/>
        <v>2.1975052655261999E-2</v>
      </c>
      <c r="BX17">
        <v>0.34862282999999999</v>
      </c>
      <c r="BY17">
        <v>0.55862292999999996</v>
      </c>
      <c r="BZ17" s="8">
        <f t="shared" si="50"/>
        <v>-3.3963730000000025E-2</v>
      </c>
      <c r="CA17" s="8">
        <f t="shared" si="51"/>
        <v>1.8972918366328913E-2</v>
      </c>
      <c r="CC17">
        <v>0.34862282999999999</v>
      </c>
      <c r="CD17">
        <v>0.56794571000000005</v>
      </c>
      <c r="CE17" s="8">
        <f t="shared" si="52"/>
        <v>-3.3963730000000025E-2</v>
      </c>
      <c r="CF17" s="8">
        <f t="shared" si="53"/>
        <v>1.9289554749098315E-2</v>
      </c>
      <c r="CG17" s="8"/>
      <c r="CI17">
        <v>0.45741862</v>
      </c>
      <c r="CJ17">
        <v>0.50575130000000001</v>
      </c>
      <c r="CK17" s="8">
        <f t="shared" si="4"/>
        <v>-4.4585399999999997E-2</v>
      </c>
      <c r="CL17" s="8">
        <f t="shared" si="5"/>
        <v>2.2549124011019998E-2</v>
      </c>
      <c r="CO17">
        <v>0.66482143999999999</v>
      </c>
      <c r="CP17">
        <v>0.35318662000000001</v>
      </c>
      <c r="CQ17" s="8">
        <f t="shared" si="54"/>
        <v>-6.9142319999999979E-2</v>
      </c>
      <c r="CR17" s="8">
        <f t="shared" si="55"/>
        <v>2.4420142299758394E-2</v>
      </c>
      <c r="CU17">
        <v>0.92850421000000005</v>
      </c>
      <c r="CV17">
        <v>0.15843678999999999</v>
      </c>
      <c r="CW17" s="8">
        <f t="shared" si="6"/>
        <v>-7.1495789999999948E-2</v>
      </c>
      <c r="CX17" s="8">
        <f t="shared" si="7"/>
        <v>1.1327563466114091E-2</v>
      </c>
      <c r="DA17">
        <v>0.92850421000000005</v>
      </c>
      <c r="DB17">
        <v>0.68791912</v>
      </c>
      <c r="DC17" s="8">
        <f t="shared" si="8"/>
        <v>-7.1495789999999948E-2</v>
      </c>
      <c r="DD17" s="8">
        <f t="shared" si="9"/>
        <v>4.9183320940504767E-2</v>
      </c>
      <c r="DG17">
        <v>0.66482143999999999</v>
      </c>
      <c r="DH17">
        <v>1.00456283</v>
      </c>
      <c r="DI17" s="8">
        <f t="shared" si="56"/>
        <v>-6.9142319999999979E-2</v>
      </c>
      <c r="DJ17" s="8">
        <f t="shared" si="57"/>
        <v>6.9457804651965577E-2</v>
      </c>
      <c r="DM17">
        <v>0.45741862</v>
      </c>
      <c r="DN17">
        <v>1.11621229</v>
      </c>
      <c r="DO17" s="8">
        <f t="shared" si="10"/>
        <v>-4.4585399999999997E-2</v>
      </c>
      <c r="DP17" s="8">
        <f t="shared" si="11"/>
        <v>4.9766771434565996E-2</v>
      </c>
      <c r="DS17">
        <v>0.34862282999999999</v>
      </c>
      <c r="DT17">
        <v>1.12870234</v>
      </c>
      <c r="DU17" s="8">
        <f t="shared" si="58"/>
        <v>-3.3963730000000025E-2</v>
      </c>
      <c r="DV17" s="8">
        <f t="shared" si="59"/>
        <v>3.8334941526128229E-2</v>
      </c>
      <c r="DY17" s="1">
        <v>0.457418622</v>
      </c>
      <c r="DZ17" s="14">
        <f t="shared" si="60"/>
        <v>5.5420099779394875E-2</v>
      </c>
      <c r="EA17" s="14">
        <f t="shared" si="61"/>
        <v>5.5420099779394875E-2</v>
      </c>
      <c r="EB17" s="14">
        <f t="shared" si="68"/>
        <v>4.4571052999999972E-2</v>
      </c>
      <c r="EC17" s="14">
        <f t="shared" si="69"/>
        <v>-2.106632494572519E-3</v>
      </c>
      <c r="ED17" s="7">
        <f t="shared" si="70"/>
        <v>1.5235668862871452</v>
      </c>
      <c r="EE17">
        <f t="shared" si="71"/>
        <v>0.9988848972786567</v>
      </c>
      <c r="EG17" s="1">
        <v>0.45741862</v>
      </c>
      <c r="EH17" s="1">
        <v>0.26393876999999999</v>
      </c>
      <c r="EI17" s="8">
        <f t="shared" si="12"/>
        <v>-4.4585399999999997E-2</v>
      </c>
      <c r="EJ17" s="8">
        <f t="shared" si="62"/>
        <v>1.1747753755093945E-2</v>
      </c>
      <c r="EK17">
        <v>0</v>
      </c>
      <c r="EM17" s="1">
        <v>0.45741862</v>
      </c>
      <c r="EN17" s="1">
        <v>0.30037786999999999</v>
      </c>
      <c r="EO17" s="8">
        <f t="shared" si="13"/>
        <v>-4.4585399999999997E-2</v>
      </c>
      <c r="EP17" s="8">
        <f t="shared" si="63"/>
        <v>1.336759962244293E-2</v>
      </c>
      <c r="EQ17">
        <v>1</v>
      </c>
      <c r="ES17" s="1">
        <v>0.45741862</v>
      </c>
      <c r="ET17" s="1">
        <v>0.34170840000000002</v>
      </c>
      <c r="EU17" s="8">
        <f t="shared" si="14"/>
        <v>-4.4585399999999997E-2</v>
      </c>
      <c r="EV17" s="8">
        <f t="shared" si="64"/>
        <v>1.5209232577870786E-2</v>
      </c>
      <c r="EX17" s="1">
        <v>0.45741862</v>
      </c>
      <c r="EY17" s="1">
        <v>0.38255566000000002</v>
      </c>
      <c r="EZ17" s="8">
        <f t="shared" si="15"/>
        <v>-4.4585399999999997E-2</v>
      </c>
      <c r="FA17" s="8">
        <f t="shared" si="65"/>
        <v>1.7027319219898779E-2</v>
      </c>
      <c r="FC17" s="1">
        <v>0.45741862</v>
      </c>
      <c r="FD17" s="1">
        <v>0.42311227000000001</v>
      </c>
      <c r="FE17" s="8">
        <f t="shared" si="16"/>
        <v>-4.4585399999999997E-2</v>
      </c>
      <c r="FF17" s="8">
        <f t="shared" si="66"/>
        <v>1.8832469207607595E-2</v>
      </c>
      <c r="FH17">
        <v>0.45449010000000001</v>
      </c>
      <c r="FI17">
        <v>0.49655471000000001</v>
      </c>
      <c r="FJ17" s="8">
        <f t="shared" si="17"/>
        <v>-4.4395249999999997E-2</v>
      </c>
      <c r="FK17" s="8">
        <f t="shared" si="67"/>
        <v>2.2007088531122581E-2</v>
      </c>
      <c r="FM17">
        <v>0.45449010000000001</v>
      </c>
      <c r="FN17" s="1">
        <v>0.44250571</v>
      </c>
      <c r="FO17" s="8">
        <f t="shared" si="18"/>
        <v>-4.4395249999999997E-2</v>
      </c>
      <c r="FP17" s="8">
        <f t="shared" si="19"/>
        <v>1.9611660385815802E-2</v>
      </c>
      <c r="FR17" s="1">
        <v>0.45741862</v>
      </c>
      <c r="FS17" s="1">
        <v>0.26393876999999999</v>
      </c>
      <c r="FW17" s="1">
        <v>0.45741862</v>
      </c>
      <c r="FX17" s="1">
        <v>0.59167484000000004</v>
      </c>
      <c r="FY17" s="8">
        <f t="shared" si="20"/>
        <v>-4.4585399999999997E-2</v>
      </c>
      <c r="FZ17" s="8">
        <f t="shared" si="21"/>
        <v>2.6335086442225257E-2</v>
      </c>
      <c r="GC17" s="1">
        <v>0.45741862</v>
      </c>
      <c r="GD17" s="1">
        <v>0.72798868999999999</v>
      </c>
      <c r="GH17" s="1">
        <v>0.45741862</v>
      </c>
      <c r="GI17" s="1">
        <v>0.74238669000000002</v>
      </c>
      <c r="GJ17" s="8">
        <f t="shared" si="22"/>
        <v>-4.4585399999999997E-2</v>
      </c>
      <c r="GK17" s="8">
        <f t="shared" si="23"/>
        <v>3.3043179011477797E-2</v>
      </c>
      <c r="GL17" s="8"/>
      <c r="GM17" s="1">
        <v>0.45741862</v>
      </c>
      <c r="GN17" s="1">
        <v>0.75686781000000003</v>
      </c>
      <c r="GO17" s="8">
        <f t="shared" si="24"/>
        <v>-4.4585399999999997E-2</v>
      </c>
      <c r="GP17" s="8">
        <f t="shared" si="25"/>
        <v>3.3687724834957862E-2</v>
      </c>
      <c r="GR17" s="1">
        <v>0.45741862</v>
      </c>
      <c r="GS17" s="1">
        <v>0.86493633000000003</v>
      </c>
      <c r="GT17" s="8">
        <f t="shared" si="26"/>
        <v>-4.4585399999999997E-2</v>
      </c>
      <c r="GU17" s="8">
        <f t="shared" si="27"/>
        <v>3.8497788781370307E-2</v>
      </c>
      <c r="GW17">
        <v>0.45741862</v>
      </c>
      <c r="GX17">
        <v>0.83375593000000003</v>
      </c>
      <c r="GY17" s="8">
        <f t="shared" si="28"/>
        <v>-4.4585399999999997E-2</v>
      </c>
      <c r="GZ17" s="8">
        <f t="shared" si="29"/>
        <v>3.710996818500497E-2</v>
      </c>
      <c r="HB17">
        <v>0.45741862</v>
      </c>
      <c r="HC17">
        <v>0.83375593000000003</v>
      </c>
      <c r="HD17" s="8">
        <f t="shared" si="30"/>
        <v>-4.4585399999999997E-2</v>
      </c>
      <c r="HE17" s="8">
        <f t="shared" si="31"/>
        <v>3.710996818500497E-2</v>
      </c>
      <c r="HH17">
        <v>0.41009802000000001</v>
      </c>
      <c r="HI17" s="1">
        <v>0.49325729000000001</v>
      </c>
      <c r="HJ17" s="1"/>
      <c r="HK17" t="s">
        <v>84</v>
      </c>
    </row>
    <row r="18" spans="3:219" x14ac:dyDescent="0.3">
      <c r="C18">
        <v>11</v>
      </c>
      <c r="D18" s="7">
        <v>1.21</v>
      </c>
      <c r="E18" s="7"/>
      <c r="G18" s="7"/>
      <c r="J18" s="8">
        <v>1</v>
      </c>
      <c r="K18" s="8">
        <v>6.7642140000000003E-2</v>
      </c>
      <c r="L18" s="8">
        <f>J17-J18</f>
        <v>-7.1495789999999948E-2</v>
      </c>
      <c r="M18" s="8">
        <f t="shared" si="33"/>
        <v>4.8361282365905964E-3</v>
      </c>
      <c r="N18" s="1"/>
      <c r="P18" s="8">
        <v>0.73396375999999997</v>
      </c>
      <c r="Q18" s="8">
        <v>0.33032256999999998</v>
      </c>
      <c r="R18" s="8">
        <f>P18-P19</f>
        <v>-7.4648600000000065E-2</v>
      </c>
      <c r="S18" s="8">
        <f>-R18*Q18</f>
        <v>2.4658117398902019E-2</v>
      </c>
      <c r="V18">
        <v>0.50200402</v>
      </c>
      <c r="W18">
        <v>0.52631041999999995</v>
      </c>
      <c r="X18" s="8">
        <f>V18-V19</f>
        <v>-4.4568410000000003E-2</v>
      </c>
      <c r="Y18" s="8">
        <f>-X18*W18</f>
        <v>2.34568185858322E-2</v>
      </c>
      <c r="AB18">
        <v>0.38258656000000002</v>
      </c>
      <c r="AC18">
        <v>0.66716598000000005</v>
      </c>
      <c r="AD18" s="8">
        <f>AB18-AB19</f>
        <v>-3.3970959999999994E-2</v>
      </c>
      <c r="AE18" s="8">
        <f>-AD18*AC18</f>
        <v>2.2664268819940797E-2</v>
      </c>
      <c r="AH18">
        <v>0.38258656000000002</v>
      </c>
      <c r="AI18">
        <v>0.58782471000000003</v>
      </c>
      <c r="AJ18" s="8">
        <f>AH18-AH19</f>
        <v>-3.3970959999999994E-2</v>
      </c>
      <c r="AK18" s="8">
        <f>-AJ18*AI18</f>
        <v>1.9968969710421596E-2</v>
      </c>
      <c r="AN18">
        <v>0.50200402</v>
      </c>
      <c r="AO18">
        <v>0.48809351000000001</v>
      </c>
      <c r="AP18" s="8">
        <f>AN18-AN19</f>
        <v>-4.4568410000000003E-2</v>
      </c>
      <c r="AQ18" s="8">
        <f>-AP18*AO18</f>
        <v>2.1753551672019103E-2</v>
      </c>
      <c r="AT18">
        <v>0.73396375999999997</v>
      </c>
      <c r="AU18">
        <v>0.29737205</v>
      </c>
      <c r="AV18" s="8">
        <f>AT18-AT19</f>
        <v>-7.4648600000000065E-2</v>
      </c>
      <c r="AW18" s="8">
        <f>-AV18*AU18</f>
        <v>2.2198407211630019E-2</v>
      </c>
      <c r="AZ18">
        <v>1</v>
      </c>
      <c r="BA18">
        <v>7.6803949999999996E-2</v>
      </c>
      <c r="BB18" s="8">
        <f>AZ17-AZ18</f>
        <v>-7.1495789999999948E-2</v>
      </c>
      <c r="BC18" s="8">
        <f t="shared" si="47"/>
        <v>5.4911590803704956E-3</v>
      </c>
      <c r="BF18">
        <v>1</v>
      </c>
      <c r="BG18">
        <v>5.4095980000000002E-2</v>
      </c>
      <c r="BH18" s="8">
        <f>BF17-BF18</f>
        <v>-7.1495789999999948E-2</v>
      </c>
      <c r="BI18" s="8">
        <f t="shared" si="1"/>
        <v>3.8676348259241975E-3</v>
      </c>
      <c r="BL18">
        <v>0.73396375999999997</v>
      </c>
      <c r="BM18">
        <v>0.29188193000000001</v>
      </c>
      <c r="BN18" s="8">
        <f>BL18-BL19</f>
        <v>-7.4648600000000065E-2</v>
      </c>
      <c r="BO18" s="8">
        <f>-BN18*BM18</f>
        <v>2.1788577439798021E-2</v>
      </c>
      <c r="BR18">
        <v>0.50200402</v>
      </c>
      <c r="BS18">
        <v>0.45777287</v>
      </c>
      <c r="BT18" s="8">
        <f t="shared" si="2"/>
        <v>-4.4568410000000003E-2</v>
      </c>
      <c r="BU18" s="8">
        <f t="shared" si="3"/>
        <v>2.0402208957036701E-2</v>
      </c>
      <c r="BX18">
        <v>0.38258656000000002</v>
      </c>
      <c r="BY18">
        <v>0.53922289999999995</v>
      </c>
      <c r="BZ18" s="8">
        <f>BX18-BX19</f>
        <v>-3.3970959999999994E-2</v>
      </c>
      <c r="CA18" s="8">
        <f>-BZ18*BY18</f>
        <v>1.8317919566983996E-2</v>
      </c>
      <c r="CC18">
        <v>0.38258656000000002</v>
      </c>
      <c r="CD18">
        <v>0.55051415000000004</v>
      </c>
      <c r="CE18" s="8">
        <f>CC18-CC19</f>
        <v>-3.3970959999999994E-2</v>
      </c>
      <c r="CF18" s="8">
        <f>-CE18*CD18</f>
        <v>1.8701494169083999E-2</v>
      </c>
      <c r="CG18" s="8"/>
      <c r="CI18">
        <v>0.50200402</v>
      </c>
      <c r="CJ18">
        <v>0.47329032999999998</v>
      </c>
      <c r="CK18" s="8">
        <f t="shared" si="4"/>
        <v>-4.4568410000000003E-2</v>
      </c>
      <c r="CL18" s="8">
        <f t="shared" si="5"/>
        <v>2.1093797476475301E-2</v>
      </c>
      <c r="CO18">
        <v>0.73396375999999997</v>
      </c>
      <c r="CP18">
        <v>0.29914684000000002</v>
      </c>
      <c r="CQ18" s="8">
        <f>CO18-CO19</f>
        <v>-7.4648600000000065E-2</v>
      </c>
      <c r="CR18" s="8">
        <f>-CQ18*CP18</f>
        <v>2.233089280042402E-2</v>
      </c>
      <c r="CU18">
        <v>1</v>
      </c>
      <c r="CV18">
        <v>7.8126219999999996E-2</v>
      </c>
      <c r="CW18" s="8">
        <f>CU17-CU18</f>
        <v>-7.1495789999999948E-2</v>
      </c>
      <c r="CX18" s="8">
        <f t="shared" si="7"/>
        <v>5.5856958186137956E-3</v>
      </c>
      <c r="DA18">
        <v>1</v>
      </c>
      <c r="DB18">
        <v>0.44934554999999998</v>
      </c>
      <c r="DC18" s="8">
        <f>DA17-DA18</f>
        <v>-7.1495789999999948E-2</v>
      </c>
      <c r="DD18" s="8">
        <f t="shared" si="9"/>
        <v>3.2126315080234474E-2</v>
      </c>
      <c r="DG18">
        <v>0.73396375999999997</v>
      </c>
      <c r="DH18">
        <v>0.96133374999999999</v>
      </c>
      <c r="DI18" s="8">
        <f>DG18-DG19</f>
        <v>-7.4648600000000065E-2</v>
      </c>
      <c r="DJ18" s="8">
        <f>-DI18*DH18</f>
        <v>7.1762218570250058E-2</v>
      </c>
      <c r="DM18">
        <v>0.50200402</v>
      </c>
      <c r="DN18">
        <v>1.1104719300000001</v>
      </c>
      <c r="DO18" s="8">
        <f t="shared" si="10"/>
        <v>-4.4568410000000003E-2</v>
      </c>
      <c r="DP18" s="8">
        <f t="shared" si="11"/>
        <v>4.9491968269731311E-2</v>
      </c>
      <c r="DS18">
        <v>0.38258656000000002</v>
      </c>
      <c r="DT18">
        <v>1.13316938</v>
      </c>
      <c r="DU18" s="8">
        <f>DS18-DS19</f>
        <v>-3.3970959999999994E-2</v>
      </c>
      <c r="DV18" s="8">
        <f>-DU18*DT18</f>
        <v>3.8494851681204791E-2</v>
      </c>
      <c r="DY18" s="1">
        <v>0.50200401900000002</v>
      </c>
      <c r="DZ18" s="14">
        <f t="shared" si="60"/>
        <v>5.2813337809880657E-2</v>
      </c>
      <c r="EA18" s="14">
        <f t="shared" si="61"/>
        <v>5.2813337809880657E-2</v>
      </c>
      <c r="EB18" s="14">
        <f t="shared" si="68"/>
        <v>4.4585397000000027E-2</v>
      </c>
      <c r="EC18" s="14">
        <f t="shared" si="69"/>
        <v>-2.606761969514218E-3</v>
      </c>
      <c r="ED18" s="7">
        <f t="shared" si="70"/>
        <v>1.5123960894851083</v>
      </c>
      <c r="EE18">
        <f t="shared" si="71"/>
        <v>0.99829519075717399</v>
      </c>
      <c r="EG18" s="1">
        <v>0.50200402</v>
      </c>
      <c r="EH18" s="1">
        <v>0.244676</v>
      </c>
      <c r="EI18" s="8">
        <f t="shared" si="12"/>
        <v>-4.4568410000000003E-2</v>
      </c>
      <c r="EJ18" s="8">
        <f t="shared" si="62"/>
        <v>1.0879557343536241E-2</v>
      </c>
      <c r="EK18">
        <v>0</v>
      </c>
      <c r="EM18" s="1">
        <v>0.50200402</v>
      </c>
      <c r="EN18" s="1">
        <v>0.27595402000000002</v>
      </c>
      <c r="EO18" s="8">
        <f t="shared" si="13"/>
        <v>-4.4568410000000003E-2</v>
      </c>
      <c r="EP18" s="8">
        <f t="shared" si="63"/>
        <v>1.2268470656694673E-2</v>
      </c>
      <c r="EQ18">
        <v>1</v>
      </c>
      <c r="ES18" s="1">
        <v>0.50200402</v>
      </c>
      <c r="ET18" s="1">
        <v>0.31358279</v>
      </c>
      <c r="EU18" s="8">
        <f t="shared" si="14"/>
        <v>-4.4568410000000003E-2</v>
      </c>
      <c r="EV18" s="8">
        <f t="shared" si="64"/>
        <v>1.3943508745243027E-2</v>
      </c>
      <c r="EX18" s="1">
        <v>0.50200402</v>
      </c>
      <c r="EY18" s="1">
        <v>0.35082376999999998</v>
      </c>
      <c r="EZ18" s="8">
        <f t="shared" si="15"/>
        <v>-4.4568410000000003E-2</v>
      </c>
      <c r="FA18" s="8">
        <f t="shared" si="65"/>
        <v>1.5599434857487328E-2</v>
      </c>
      <c r="FC18" s="1">
        <v>0.50200402</v>
      </c>
      <c r="FD18" s="1">
        <v>0.38784807999999998</v>
      </c>
      <c r="FE18" s="8">
        <f t="shared" si="16"/>
        <v>-4.4568410000000003E-2</v>
      </c>
      <c r="FF18" s="8">
        <f t="shared" si="66"/>
        <v>1.7245726703642494E-2</v>
      </c>
      <c r="FH18">
        <v>0.49888535000000001</v>
      </c>
      <c r="FI18">
        <v>0.44927454999999999</v>
      </c>
      <c r="FJ18" s="8">
        <f t="shared" si="17"/>
        <v>-4.437842000000003E-2</v>
      </c>
      <c r="FK18" s="8">
        <f t="shared" si="67"/>
        <v>1.9891904558483064E-2</v>
      </c>
      <c r="FM18">
        <v>0.49888535000000001</v>
      </c>
      <c r="FN18" s="1">
        <v>0.39644644000000001</v>
      </c>
      <c r="FO18" s="8">
        <f t="shared" si="18"/>
        <v>-4.437842000000003E-2</v>
      </c>
      <c r="FP18" s="8">
        <f t="shared" si="19"/>
        <v>1.7552907786631544E-2</v>
      </c>
      <c r="FR18" s="1">
        <v>0.50200402</v>
      </c>
      <c r="FS18" s="1">
        <v>0.244676</v>
      </c>
      <c r="FW18" s="1">
        <v>0.50200402</v>
      </c>
      <c r="FX18" s="1">
        <v>0.55724850999999997</v>
      </c>
      <c r="FY18" s="8">
        <f t="shared" si="20"/>
        <v>-4.4568410000000003E-2</v>
      </c>
      <c r="FZ18" s="8">
        <f t="shared" si="21"/>
        <v>2.4778143827531629E-2</v>
      </c>
      <c r="GC18" s="1">
        <v>0.50200402</v>
      </c>
      <c r="GD18" s="1">
        <v>0.69604617000000002</v>
      </c>
      <c r="GH18" s="1">
        <v>0.50200402</v>
      </c>
      <c r="GI18" s="1">
        <v>0.69809056999999997</v>
      </c>
      <c r="GJ18" s="8">
        <f t="shared" si="22"/>
        <v>-4.4568410000000003E-2</v>
      </c>
      <c r="GK18" s="8">
        <f t="shared" si="23"/>
        <v>3.1040708476911916E-2</v>
      </c>
      <c r="GL18" s="8"/>
      <c r="GM18" s="1">
        <v>0.50200402</v>
      </c>
      <c r="GN18" s="1">
        <v>0.72335667000000003</v>
      </c>
      <c r="GO18" s="8">
        <f t="shared" si="24"/>
        <v>-4.4568410000000003E-2</v>
      </c>
      <c r="GP18" s="8">
        <f t="shared" si="25"/>
        <v>3.2164169641053571E-2</v>
      </c>
      <c r="GR18" s="1">
        <v>0.50200402</v>
      </c>
      <c r="GS18" s="1">
        <v>0.83167665999999996</v>
      </c>
      <c r="GT18" s="8">
        <f t="shared" si="26"/>
        <v>-4.4568410000000003E-2</v>
      </c>
      <c r="GU18" s="8">
        <f t="shared" si="27"/>
        <v>3.6980635263575888E-2</v>
      </c>
      <c r="GW18">
        <v>0.50200402</v>
      </c>
      <c r="GX18">
        <v>0.79642131999999999</v>
      </c>
      <c r="GY18" s="8">
        <f t="shared" si="28"/>
        <v>-4.4568410000000003E-2</v>
      </c>
      <c r="GZ18" s="8">
        <f t="shared" si="29"/>
        <v>3.5413000950460308E-2</v>
      </c>
      <c r="HB18">
        <v>0.50200402</v>
      </c>
      <c r="HC18">
        <v>0.79642131999999999</v>
      </c>
      <c r="HD18" s="8">
        <f t="shared" si="30"/>
        <v>-4.4568410000000003E-2</v>
      </c>
      <c r="HE18" s="8">
        <f t="shared" si="31"/>
        <v>3.5413000950460308E-2</v>
      </c>
      <c r="HH18">
        <v>0.45449010000000001</v>
      </c>
      <c r="HI18" s="1">
        <v>0.44250571</v>
      </c>
      <c r="HJ18" s="1"/>
      <c r="HK18" t="s">
        <v>85</v>
      </c>
    </row>
    <row r="19" spans="3:219" x14ac:dyDescent="0.3">
      <c r="C19">
        <v>12</v>
      </c>
      <c r="D19" s="7">
        <v>1.2906</v>
      </c>
      <c r="E19" s="7">
        <v>0.96785257335114006</v>
      </c>
      <c r="G19" s="21">
        <v>1.1721780706</v>
      </c>
      <c r="J19" s="8"/>
      <c r="K19" s="8"/>
      <c r="L19" s="8"/>
      <c r="M19" s="8"/>
      <c r="N19" s="1"/>
      <c r="P19" s="8">
        <v>0.80861236000000003</v>
      </c>
      <c r="Q19" s="8">
        <v>0.26810705000000001</v>
      </c>
      <c r="R19" s="8">
        <f t="shared" ref="R19:R21" si="72">P19-P20</f>
        <v>-7.3024890000000009E-2</v>
      </c>
      <c r="S19" s="8">
        <f t="shared" ref="S19:S21" si="73">-R19*Q19</f>
        <v>1.9578487834474502E-2</v>
      </c>
      <c r="V19">
        <v>0.54657243</v>
      </c>
      <c r="W19">
        <v>0.48747564999999998</v>
      </c>
      <c r="X19" s="8">
        <f t="shared" ref="X19:X21" si="74">V19-V20</f>
        <v>-4.4593719999999948E-2</v>
      </c>
      <c r="Y19" s="8">
        <f t="shared" ref="Y19:Y21" si="75">-X19*W19</f>
        <v>2.1738352642917975E-2</v>
      </c>
      <c r="AB19">
        <v>0.41655752000000001</v>
      </c>
      <c r="AC19">
        <v>0.63939502000000004</v>
      </c>
      <c r="AD19" s="8">
        <f t="shared" ref="AD19:AD21" si="76">AB19-AB20</f>
        <v>-3.3983619999999992E-2</v>
      </c>
      <c r="AE19" s="8">
        <f t="shared" ref="AE19:AE21" si="77">-AD19*AC19</f>
        <v>2.1728957389572395E-2</v>
      </c>
      <c r="AH19">
        <v>0.41655752000000001</v>
      </c>
      <c r="AI19">
        <v>0.56738235999999997</v>
      </c>
      <c r="AJ19" s="8">
        <f t="shared" ref="AJ19:AJ21" si="78">AH19-AH20</f>
        <v>-3.3983619999999992E-2</v>
      </c>
      <c r="AK19" s="8">
        <f t="shared" ref="AK19:AK21" si="79">-AJ19*AI19</f>
        <v>1.9281706516943196E-2</v>
      </c>
      <c r="AN19">
        <v>0.54657243</v>
      </c>
      <c r="AO19">
        <v>0.45306713999999998</v>
      </c>
      <c r="AP19" s="8">
        <f t="shared" ref="AP19:AP21" si="80">AN19-AN20</f>
        <v>-4.4593719999999948E-2</v>
      </c>
      <c r="AQ19" s="8">
        <f t="shared" ref="AQ19:AQ21" si="81">-AP19*AO19</f>
        <v>2.0203949182360775E-2</v>
      </c>
      <c r="AT19">
        <v>0.80861236000000003</v>
      </c>
      <c r="AU19">
        <v>0.24041546</v>
      </c>
      <c r="AV19" s="8">
        <f t="shared" ref="AV19:AV21" si="82">AT19-AT20</f>
        <v>-7.3024890000000009E-2</v>
      </c>
      <c r="AW19" s="8">
        <f t="shared" ref="AW19:AW21" si="83">-AV19*AU19</f>
        <v>1.7556312520799401E-2</v>
      </c>
      <c r="BB19" s="8"/>
      <c r="BC19" s="8"/>
      <c r="BH19" s="8"/>
      <c r="BI19" s="8"/>
      <c r="BL19">
        <v>0.80861236000000003</v>
      </c>
      <c r="BM19">
        <v>0.23641175</v>
      </c>
      <c r="BN19" s="8">
        <f t="shared" ref="BN19:BN21" si="84">BL19-BL20</f>
        <v>-7.3024890000000009E-2</v>
      </c>
      <c r="BO19" s="8">
        <f t="shared" ref="BO19:BO21" si="85">-BN19*BM19</f>
        <v>1.7263942038457502E-2</v>
      </c>
      <c r="BR19">
        <v>0.54657243</v>
      </c>
      <c r="BS19">
        <v>0.42293037999999999</v>
      </c>
      <c r="BT19" s="8">
        <f t="shared" si="2"/>
        <v>-4.4593719999999948E-2</v>
      </c>
      <c r="BU19" s="8">
        <f t="shared" si="3"/>
        <v>1.8860038945213577E-2</v>
      </c>
      <c r="BX19">
        <v>0.41655752000000001</v>
      </c>
      <c r="BY19">
        <v>0.51946623000000003</v>
      </c>
      <c r="BZ19" s="8">
        <f t="shared" ref="BZ19:BZ21" si="86">BX19-BX20</f>
        <v>-3.3983619999999992E-2</v>
      </c>
      <c r="CA19" s="8">
        <f t="shared" ref="CA19:CA21" si="87">-BZ19*BY19</f>
        <v>1.7653342963152598E-2</v>
      </c>
      <c r="CC19">
        <v>0.41655752000000001</v>
      </c>
      <c r="CD19">
        <v>0.53079631999999999</v>
      </c>
      <c r="CE19" s="8">
        <f t="shared" ref="CE19:CE21" si="88">CC19-CC20</f>
        <v>-3.3983619999999992E-2</v>
      </c>
      <c r="CF19" s="8">
        <f t="shared" ref="CF19:CF21" si="89">-CE19*CD19</f>
        <v>1.8038380436278395E-2</v>
      </c>
      <c r="CG19" s="8"/>
      <c r="CI19">
        <v>0.54657243</v>
      </c>
      <c r="CJ19">
        <v>0.43879468999999999</v>
      </c>
      <c r="CK19" s="8">
        <f t="shared" si="4"/>
        <v>-4.4593719999999948E-2</v>
      </c>
      <c r="CL19" s="8">
        <f t="shared" si="5"/>
        <v>1.9567487543346775E-2</v>
      </c>
      <c r="CO19">
        <v>0.80861236000000003</v>
      </c>
      <c r="CP19">
        <v>0.24058821999999999</v>
      </c>
      <c r="CQ19" s="8">
        <f t="shared" ref="CQ19:CQ21" si="90">CO19-CO20</f>
        <v>-7.3024890000000009E-2</v>
      </c>
      <c r="CR19" s="8">
        <f t="shared" ref="CR19:CR21" si="91">-CQ19*CP19</f>
        <v>1.7568928300795802E-2</v>
      </c>
      <c r="CW19" s="8"/>
      <c r="CX19" s="8"/>
      <c r="DC19" s="8"/>
      <c r="DD19" s="8"/>
      <c r="DG19">
        <v>0.80861236000000003</v>
      </c>
      <c r="DH19">
        <v>0.90285590999999998</v>
      </c>
      <c r="DI19" s="8">
        <f t="shared" ref="DI19:DI21" si="92">DG19-DG20</f>
        <v>-7.3024890000000009E-2</v>
      </c>
      <c r="DJ19" s="8">
        <f t="shared" ref="DJ19:DJ21" si="93">-DI19*DH19</f>
        <v>6.5930953513599913E-2</v>
      </c>
      <c r="DM19">
        <v>0.54657243</v>
      </c>
      <c r="DN19">
        <v>1.1023140600000001</v>
      </c>
      <c r="DO19" s="8">
        <f t="shared" si="10"/>
        <v>-4.4593719999999948E-2</v>
      </c>
      <c r="DP19" s="8">
        <f t="shared" si="11"/>
        <v>4.9156284543703146E-2</v>
      </c>
      <c r="DS19">
        <v>0.41655752000000001</v>
      </c>
      <c r="DT19">
        <v>1.1356551800000001</v>
      </c>
      <c r="DU19" s="8">
        <f t="shared" ref="DU19:DU21" si="94">DS19-DS20</f>
        <v>-3.3983619999999992E-2</v>
      </c>
      <c r="DV19" s="8">
        <f t="shared" ref="DV19:DV21" si="95">-DU19*DT19</f>
        <v>3.8593674088151592E-2</v>
      </c>
      <c r="DY19" s="1">
        <v>0.54657242699999997</v>
      </c>
      <c r="DZ19" s="14">
        <f t="shared" si="60"/>
        <v>4.9774339676722755E-2</v>
      </c>
      <c r="EA19" s="14">
        <f t="shared" si="61"/>
        <v>4.9774339676722755E-2</v>
      </c>
      <c r="EB19" s="14">
        <f t="shared" si="68"/>
        <v>4.4568407999999948E-2</v>
      </c>
      <c r="EC19" s="14">
        <f t="shared" si="69"/>
        <v>-3.0389981331579025E-3</v>
      </c>
      <c r="ED19" s="7">
        <f t="shared" si="70"/>
        <v>1.5027144405318809</v>
      </c>
      <c r="EE19">
        <f t="shared" si="71"/>
        <v>0.9976833234328365</v>
      </c>
      <c r="EG19" s="1">
        <v>0.54657243</v>
      </c>
      <c r="EH19" s="1">
        <v>0.22441183000000001</v>
      </c>
      <c r="EI19" s="8">
        <f t="shared" si="12"/>
        <v>-4.4593719999999948E-2</v>
      </c>
      <c r="EJ19" s="8">
        <f t="shared" si="62"/>
        <v>9.9780323054410487E-3</v>
      </c>
      <c r="EK19">
        <v>0</v>
      </c>
      <c r="EM19" s="1">
        <v>0.54657243</v>
      </c>
      <c r="EN19" s="1">
        <v>0.2508457</v>
      </c>
      <c r="EO19" s="8">
        <f t="shared" si="13"/>
        <v>-4.4593719999999948E-2</v>
      </c>
      <c r="EP19" s="8">
        <f t="shared" si="63"/>
        <v>1.1151663828979032E-2</v>
      </c>
      <c r="EQ19">
        <v>1</v>
      </c>
      <c r="ES19" s="1">
        <v>0.54657243</v>
      </c>
      <c r="ET19" s="1">
        <v>0.28504056</v>
      </c>
      <c r="EU19" s="8">
        <f t="shared" si="14"/>
        <v>-4.4593719999999948E-2</v>
      </c>
      <c r="EV19" s="8">
        <f t="shared" si="64"/>
        <v>1.2673769988155292E-2</v>
      </c>
      <c r="EX19" s="1">
        <v>0.54657243</v>
      </c>
      <c r="EY19" s="1">
        <v>0.31897077000000001</v>
      </c>
      <c r="EZ19" s="8">
        <f t="shared" si="15"/>
        <v>-4.4593719999999948E-2</v>
      </c>
      <c r="FA19" s="8">
        <f t="shared" si="65"/>
        <v>1.4182410292502879E-2</v>
      </c>
      <c r="FC19" s="1">
        <v>0.54657243</v>
      </c>
      <c r="FD19" s="1">
        <v>0.35280051000000001</v>
      </c>
      <c r="FE19" s="8">
        <f t="shared" si="16"/>
        <v>-4.4593719999999948E-2</v>
      </c>
      <c r="FF19" s="8">
        <f t="shared" si="66"/>
        <v>1.5686583395162716E-2</v>
      </c>
      <c r="FH19">
        <v>0.54326377000000003</v>
      </c>
      <c r="FI19">
        <v>0.40367399999999998</v>
      </c>
      <c r="FJ19" s="8">
        <f t="shared" si="17"/>
        <v>-4.4394939999999994E-2</v>
      </c>
      <c r="FK19" s="8">
        <f t="shared" si="67"/>
        <v>1.7868566273747041E-2</v>
      </c>
      <c r="FM19">
        <v>0.54326377000000003</v>
      </c>
      <c r="FN19" s="1">
        <v>0.35368372999999997</v>
      </c>
      <c r="FO19" s="8">
        <f t="shared" si="18"/>
        <v>-4.4394939999999994E-2</v>
      </c>
      <c r="FP19" s="8">
        <f t="shared" si="19"/>
        <v>1.565575481564593E-2</v>
      </c>
      <c r="FR19" s="1">
        <v>0.54657243</v>
      </c>
      <c r="FS19" s="1">
        <v>0.22441183000000001</v>
      </c>
      <c r="FW19" s="1">
        <v>0.54657243</v>
      </c>
      <c r="FX19" s="1">
        <v>0.52145450999999998</v>
      </c>
      <c r="FY19" s="8">
        <f t="shared" si="20"/>
        <v>-4.4593719999999948E-2</v>
      </c>
      <c r="FZ19" s="8">
        <f t="shared" si="21"/>
        <v>2.3185453042283609E-2</v>
      </c>
      <c r="GC19" s="1">
        <v>0.54657243</v>
      </c>
      <c r="GD19" s="1">
        <v>0.66340580999999998</v>
      </c>
      <c r="GH19" s="1">
        <v>0.54657243</v>
      </c>
      <c r="GI19" s="1">
        <v>0.65031746999999995</v>
      </c>
      <c r="GJ19" s="8">
        <f t="shared" si="22"/>
        <v>-4.4593719999999948E-2</v>
      </c>
      <c r="GK19" s="8">
        <f t="shared" si="23"/>
        <v>2.8915092062894766E-2</v>
      </c>
      <c r="GL19" s="8"/>
      <c r="GM19" s="1">
        <v>0.54657243</v>
      </c>
      <c r="GN19" s="1">
        <v>0.68886771000000002</v>
      </c>
      <c r="GO19" s="8">
        <f t="shared" si="24"/>
        <v>-4.4593719999999948E-2</v>
      </c>
      <c r="GP19" s="8">
        <f t="shared" si="25"/>
        <v>3.0629152948644447E-2</v>
      </c>
      <c r="GR19" s="1">
        <v>0.54657243</v>
      </c>
      <c r="GS19" s="1">
        <v>0.79783104999999999</v>
      </c>
      <c r="GT19" s="8">
        <f t="shared" si="26"/>
        <v>-4.4593719999999948E-2</v>
      </c>
      <c r="GU19" s="8">
        <f t="shared" si="27"/>
        <v>3.5473994357534323E-2</v>
      </c>
      <c r="GW19">
        <v>0.54657243</v>
      </c>
      <c r="GX19">
        <v>0.76119250000000005</v>
      </c>
      <c r="GY19" s="8">
        <f t="shared" si="28"/>
        <v>-4.4593719999999948E-2</v>
      </c>
      <c r="GZ19" s="8">
        <f t="shared" si="29"/>
        <v>3.3844933021843972E-2</v>
      </c>
      <c r="HB19">
        <v>0.54657243</v>
      </c>
      <c r="HC19">
        <v>0.76119250000000005</v>
      </c>
      <c r="HD19" s="8">
        <f t="shared" si="30"/>
        <v>-4.4593719999999948E-2</v>
      </c>
      <c r="HE19" s="8">
        <f t="shared" si="31"/>
        <v>3.3844933021843972E-2</v>
      </c>
      <c r="HH19">
        <v>0.49888535000000001</v>
      </c>
      <c r="HI19" s="1">
        <v>0.39644644000000001</v>
      </c>
      <c r="HJ19" s="1"/>
      <c r="HK19" t="s">
        <v>86</v>
      </c>
    </row>
    <row r="20" spans="3:219" x14ac:dyDescent="0.3">
      <c r="C20">
        <v>13</v>
      </c>
      <c r="D20" s="7">
        <v>1.3687</v>
      </c>
      <c r="E20" s="7"/>
      <c r="G20" s="22"/>
      <c r="I20" t="s">
        <v>33</v>
      </c>
      <c r="J20" s="8">
        <v>0</v>
      </c>
      <c r="K20" s="8">
        <v>-0.76886642000000005</v>
      </c>
      <c r="L20" s="8">
        <f>J20-J21</f>
        <v>-5.1295830000000001E-2</v>
      </c>
      <c r="M20" s="8">
        <f>L20*K20</f>
        <v>3.9439641173028603E-2</v>
      </c>
      <c r="N20" s="1"/>
      <c r="P20" s="8">
        <v>0.88163725000000004</v>
      </c>
      <c r="Q20" s="8">
        <v>0.20450386000000001</v>
      </c>
      <c r="R20" s="8">
        <f t="shared" si="72"/>
        <v>-6.5463439999999928E-2</v>
      </c>
      <c r="S20" s="8">
        <f t="shared" si="73"/>
        <v>1.3387526168878386E-2</v>
      </c>
      <c r="V20">
        <v>0.59116614999999995</v>
      </c>
      <c r="W20">
        <v>0.44777694000000001</v>
      </c>
      <c r="X20" s="8">
        <f t="shared" si="74"/>
        <v>-4.4550840000000091E-2</v>
      </c>
      <c r="Y20" s="8">
        <f t="shared" si="75"/>
        <v>1.9948838809629641E-2</v>
      </c>
      <c r="AB20">
        <v>0.45054114000000001</v>
      </c>
      <c r="AC20">
        <v>0.60909636</v>
      </c>
      <c r="AD20" s="8">
        <f t="shared" si="76"/>
        <v>-3.3981019999999973E-2</v>
      </c>
      <c r="AE20" s="8">
        <f t="shared" si="77"/>
        <v>2.0697715591087185E-2</v>
      </c>
      <c r="AH20">
        <v>0.45054114000000001</v>
      </c>
      <c r="AI20">
        <v>0.54459310000000005</v>
      </c>
      <c r="AJ20" s="8">
        <f t="shared" si="78"/>
        <v>-3.3981019999999973E-2</v>
      </c>
      <c r="AK20" s="8">
        <f t="shared" si="79"/>
        <v>1.8505829022961988E-2</v>
      </c>
      <c r="AN20">
        <v>0.59116614999999995</v>
      </c>
      <c r="AO20">
        <v>0.41660559000000003</v>
      </c>
      <c r="AP20" s="8">
        <f t="shared" si="80"/>
        <v>-4.4550840000000091E-2</v>
      </c>
      <c r="AQ20" s="8">
        <f t="shared" si="81"/>
        <v>1.8560128983195638E-2</v>
      </c>
      <c r="AT20">
        <v>0.88163725000000004</v>
      </c>
      <c r="AU20">
        <v>0.18194658</v>
      </c>
      <c r="AV20" s="8">
        <f t="shared" si="82"/>
        <v>-6.5463439999999928E-2</v>
      </c>
      <c r="AW20" s="8">
        <f t="shared" si="83"/>
        <v>1.1910849023035186E-2</v>
      </c>
      <c r="AZ20">
        <v>0</v>
      </c>
      <c r="BA20">
        <v>-0.58939609000000004</v>
      </c>
      <c r="BB20" s="8">
        <f>AZ20-AZ21</f>
        <v>-5.1295830000000001E-2</v>
      </c>
      <c r="BC20" s="8">
        <f>BB20*BA20</f>
        <v>3.0233561635304704E-2</v>
      </c>
      <c r="BF20">
        <v>0</v>
      </c>
      <c r="BG20">
        <v>-0.87993052999999999</v>
      </c>
      <c r="BH20" s="8">
        <f t="shared" ref="BH20:BH30" si="96">BF20-BF21</f>
        <v>-5.1295830000000001E-2</v>
      </c>
      <c r="BI20" s="8">
        <f t="shared" ref="BI20:BI31" si="97">-BH20*BG20</f>
        <v>-4.51367668786899E-2</v>
      </c>
      <c r="BL20">
        <v>0.88163725000000004</v>
      </c>
      <c r="BM20">
        <v>0.17403278999999999</v>
      </c>
      <c r="BN20" s="8">
        <f t="shared" si="84"/>
        <v>-6.5463439999999928E-2</v>
      </c>
      <c r="BO20" s="8">
        <f t="shared" si="85"/>
        <v>1.1392785106197586E-2</v>
      </c>
      <c r="BR20">
        <v>0.59116614999999995</v>
      </c>
      <c r="BS20">
        <v>0.38815931999999997</v>
      </c>
      <c r="BT20" s="8">
        <f t="shared" si="2"/>
        <v>-4.4550840000000091E-2</v>
      </c>
      <c r="BU20" s="8">
        <f t="shared" si="3"/>
        <v>1.7292823759828834E-2</v>
      </c>
      <c r="BX20">
        <v>0.45054114000000001</v>
      </c>
      <c r="BY20">
        <v>0.49458807999999999</v>
      </c>
      <c r="BZ20" s="8">
        <f t="shared" si="86"/>
        <v>-3.3981019999999973E-2</v>
      </c>
      <c r="CA20" s="8">
        <f t="shared" si="87"/>
        <v>1.6806607438241587E-2</v>
      </c>
      <c r="CC20">
        <v>0.45054114000000001</v>
      </c>
      <c r="CD20">
        <v>0.50898202999999997</v>
      </c>
      <c r="CE20" s="8">
        <f t="shared" si="88"/>
        <v>-3.3981019999999973E-2</v>
      </c>
      <c r="CF20" s="8">
        <f t="shared" si="89"/>
        <v>1.7295728541070584E-2</v>
      </c>
      <c r="CG20" s="8"/>
      <c r="CI20">
        <v>0.59116614999999995</v>
      </c>
      <c r="CJ20">
        <v>0.40273700000000001</v>
      </c>
      <c r="CK20" s="8">
        <f t="shared" si="4"/>
        <v>-4.4550840000000091E-2</v>
      </c>
      <c r="CL20" s="8">
        <f t="shared" si="5"/>
        <v>1.7942271649080039E-2</v>
      </c>
      <c r="CO20">
        <v>0.88163725000000004</v>
      </c>
      <c r="CP20">
        <v>0.18085017</v>
      </c>
      <c r="CQ20" s="8">
        <f t="shared" si="90"/>
        <v>-6.5463439999999928E-2</v>
      </c>
      <c r="CR20" s="8">
        <f t="shared" si="91"/>
        <v>1.1839074252784788E-2</v>
      </c>
      <c r="CU20">
        <v>0</v>
      </c>
      <c r="CV20">
        <v>-0.63775444000000003</v>
      </c>
      <c r="CW20" s="8">
        <f t="shared" ref="CW20:CW30" si="98">CU20-CU21</f>
        <v>-5.1295830000000001E-2</v>
      </c>
      <c r="CX20" s="8">
        <f t="shared" ref="CX20:CX31" si="99">-CW20*CV20</f>
        <v>-3.2714143335985199E-2</v>
      </c>
      <c r="DA20">
        <v>0</v>
      </c>
      <c r="DB20">
        <v>-1.4132514300000001</v>
      </c>
      <c r="DC20" s="8">
        <f t="shared" ref="DC20:DC30" si="100">DA20-DA21</f>
        <v>-5.1295830000000001E-2</v>
      </c>
      <c r="DD20" s="8">
        <f t="shared" ref="DD20:DD31" si="101">-DC20*DB20</f>
        <v>-7.249390510053691E-2</v>
      </c>
      <c r="DG20">
        <v>0.88163725000000004</v>
      </c>
      <c r="DH20">
        <v>0.82009955999999995</v>
      </c>
      <c r="DI20" s="8">
        <f t="shared" si="92"/>
        <v>-6.5463439999999928E-2</v>
      </c>
      <c r="DJ20" s="8">
        <f t="shared" si="93"/>
        <v>5.368653834008634E-2</v>
      </c>
      <c r="DM20">
        <v>0.59116614999999995</v>
      </c>
      <c r="DN20">
        <v>1.0915809000000001</v>
      </c>
      <c r="DO20" s="8">
        <f t="shared" si="10"/>
        <v>-4.4550840000000091E-2</v>
      </c>
      <c r="DP20" s="8">
        <f t="shared" si="11"/>
        <v>4.8630846022956101E-2</v>
      </c>
      <c r="DS20">
        <v>0.45054114000000001</v>
      </c>
      <c r="DT20">
        <v>1.1364136300000001</v>
      </c>
      <c r="DU20" s="8">
        <f t="shared" si="94"/>
        <v>-3.3981019999999973E-2</v>
      </c>
      <c r="DV20" s="8">
        <f t="shared" si="95"/>
        <v>3.8616494289302569E-2</v>
      </c>
      <c r="DY20" s="1">
        <v>0.591166148</v>
      </c>
      <c r="DZ20" s="14">
        <f t="shared" si="60"/>
        <v>4.6352878718469832E-2</v>
      </c>
      <c r="EA20" s="14">
        <f t="shared" si="61"/>
        <v>4.6352878718469832E-2</v>
      </c>
      <c r="EB20" s="14">
        <f t="shared" si="68"/>
        <v>4.4593721000000031E-2</v>
      </c>
      <c r="EC20" s="14">
        <f t="shared" si="69"/>
        <v>-3.4214609582529226E-3</v>
      </c>
      <c r="ED20" s="7">
        <f t="shared" si="70"/>
        <v>1.4942211782865467</v>
      </c>
      <c r="EE20">
        <f t="shared" si="71"/>
        <v>0.99706955568561673</v>
      </c>
      <c r="EG20" s="1">
        <v>0.59116614999999995</v>
      </c>
      <c r="EH20" s="1">
        <v>0.20319366</v>
      </c>
      <c r="EI20" s="8">
        <f t="shared" si="12"/>
        <v>-4.4550840000000091E-2</v>
      </c>
      <c r="EJ20" s="8">
        <f t="shared" si="62"/>
        <v>9.0204285623828196E-3</v>
      </c>
      <c r="EK20">
        <v>0</v>
      </c>
      <c r="EM20" s="1">
        <v>0.59116614999999995</v>
      </c>
      <c r="EN20" s="1">
        <v>0.22510202000000001</v>
      </c>
      <c r="EO20" s="8">
        <f t="shared" si="13"/>
        <v>-4.4550840000000091E-2</v>
      </c>
      <c r="EP20" s="8">
        <f t="shared" si="63"/>
        <v>9.991490055009853E-3</v>
      </c>
      <c r="EQ20">
        <v>1</v>
      </c>
      <c r="ES20" s="1">
        <v>0.59116614999999995</v>
      </c>
      <c r="ET20" s="1">
        <v>0.25605909999999998</v>
      </c>
      <c r="EU20" s="8">
        <f t="shared" si="14"/>
        <v>-4.4550840000000091E-2</v>
      </c>
      <c r="EV20" s="8">
        <f t="shared" si="64"/>
        <v>1.1367297676994639E-2</v>
      </c>
      <c r="EX20" s="1">
        <v>0.59116614999999995</v>
      </c>
      <c r="EY20" s="1">
        <v>0.28685216000000002</v>
      </c>
      <c r="EZ20" s="8">
        <f t="shared" si="15"/>
        <v>-4.4550840000000091E-2</v>
      </c>
      <c r="FA20" s="8">
        <f t="shared" si="65"/>
        <v>1.2734301932674507E-2</v>
      </c>
      <c r="FC20" s="1">
        <v>0.59116614999999995</v>
      </c>
      <c r="FD20" s="1">
        <v>0.31772927000000001</v>
      </c>
      <c r="FE20" s="8">
        <f t="shared" si="16"/>
        <v>-4.4550840000000091E-2</v>
      </c>
      <c r="FF20" s="8">
        <f t="shared" si="66"/>
        <v>1.4105037441685151E-2</v>
      </c>
      <c r="FH20">
        <v>0.58765871000000003</v>
      </c>
      <c r="FI20">
        <v>0.36155844999999998</v>
      </c>
      <c r="FJ20" s="8">
        <f t="shared" si="17"/>
        <v>-4.4371029999999978E-2</v>
      </c>
      <c r="FK20" s="8">
        <f t="shared" si="67"/>
        <v>1.5985975665493632E-2</v>
      </c>
      <c r="FM20">
        <v>0.58765871000000003</v>
      </c>
      <c r="FN20" s="1">
        <v>0.31451511999999998</v>
      </c>
      <c r="FO20" s="8">
        <f t="shared" si="18"/>
        <v>-4.4371029999999978E-2</v>
      </c>
      <c r="FP20" s="8">
        <f t="shared" si="19"/>
        <v>1.3905997923018559E-2</v>
      </c>
      <c r="FR20" s="1">
        <v>0.59116614999999995</v>
      </c>
      <c r="FS20" s="1">
        <v>0.20319366</v>
      </c>
      <c r="FW20" s="1">
        <v>0.59116614999999995</v>
      </c>
      <c r="FX20" s="1">
        <v>0.48359670999999999</v>
      </c>
      <c r="FY20" s="8">
        <f t="shared" si="20"/>
        <v>-4.4550840000000091E-2</v>
      </c>
      <c r="FZ20" s="8">
        <f t="shared" si="21"/>
        <v>2.1468433491273108E-2</v>
      </c>
      <c r="GC20" s="1">
        <v>0.59116614999999995</v>
      </c>
      <c r="GD20" s="1">
        <v>0.62943943999999996</v>
      </c>
      <c r="GH20" s="1">
        <v>0.59116614999999995</v>
      </c>
      <c r="GI20" s="1">
        <v>0.60014166999999996</v>
      </c>
      <c r="GJ20" s="8">
        <f t="shared" si="22"/>
        <v>-4.4550840000000091E-2</v>
      </c>
      <c r="GK20" s="8">
        <f t="shared" si="23"/>
        <v>2.6642243963439234E-2</v>
      </c>
      <c r="GL20" s="8"/>
      <c r="GM20" s="1">
        <v>0.59116614999999995</v>
      </c>
      <c r="GN20" s="1">
        <v>0.65268645000000003</v>
      </c>
      <c r="GO20" s="8">
        <f t="shared" si="24"/>
        <v>-4.4550840000000091E-2</v>
      </c>
      <c r="GP20" s="8">
        <f t="shared" si="25"/>
        <v>2.8974877935956496E-2</v>
      </c>
      <c r="GR20" s="1">
        <v>0.59116614999999995</v>
      </c>
      <c r="GS20" s="1">
        <v>0.76240047</v>
      </c>
      <c r="GT20" s="8">
        <f t="shared" si="26"/>
        <v>-4.4550840000000091E-2</v>
      </c>
      <c r="GU20" s="8">
        <f t="shared" si="27"/>
        <v>3.3845440726654984E-2</v>
      </c>
      <c r="GW20">
        <v>0.59116614999999995</v>
      </c>
      <c r="GX20">
        <v>0.72540762999999997</v>
      </c>
      <c r="GY20" s="8">
        <f t="shared" si="28"/>
        <v>-4.4550840000000091E-2</v>
      </c>
      <c r="GZ20" s="8">
        <f t="shared" si="29"/>
        <v>3.2203208038195819E-2</v>
      </c>
      <c r="HB20">
        <v>0.59116614999999995</v>
      </c>
      <c r="HC20">
        <v>0.72540762999999997</v>
      </c>
      <c r="HD20" s="8">
        <f t="shared" si="30"/>
        <v>-4.4550840000000091E-2</v>
      </c>
      <c r="HE20" s="8">
        <f t="shared" si="31"/>
        <v>3.2203208038195819E-2</v>
      </c>
      <c r="HH20">
        <v>0.54326377000000003</v>
      </c>
      <c r="HI20" s="1">
        <v>0.35368372999999997</v>
      </c>
      <c r="HJ20" s="1"/>
      <c r="HK20" t="s">
        <v>87</v>
      </c>
    </row>
    <row r="21" spans="3:219" x14ac:dyDescent="0.3">
      <c r="C21">
        <v>14</v>
      </c>
      <c r="D21" s="7">
        <v>1.4171</v>
      </c>
      <c r="E21" s="7"/>
      <c r="G21" s="7">
        <v>1.2816334962117997</v>
      </c>
      <c r="J21" s="8">
        <v>5.1295830000000001E-2</v>
      </c>
      <c r="K21" s="8">
        <v>-6.0640399999999997E-2</v>
      </c>
      <c r="L21" s="8">
        <f t="shared" ref="L21:L30" si="102">J21-J22</f>
        <v>-7.7573920000000005E-2</v>
      </c>
      <c r="M21" s="8">
        <f t="shared" ref="M21:M30" si="103">L21*K21</f>
        <v>4.7041135383679997E-3</v>
      </c>
      <c r="N21" s="1"/>
      <c r="P21" s="8">
        <v>0.94710068999999997</v>
      </c>
      <c r="Q21" s="8">
        <v>0.15881133</v>
      </c>
      <c r="R21" s="8">
        <f t="shared" si="72"/>
        <v>-5.2899310000000033E-2</v>
      </c>
      <c r="S21" s="8">
        <f t="shared" si="73"/>
        <v>8.4010097771823056E-3</v>
      </c>
      <c r="V21">
        <v>0.63571699000000004</v>
      </c>
      <c r="W21">
        <v>0.40744996</v>
      </c>
      <c r="X21" s="8">
        <f t="shared" si="74"/>
        <v>-4.4591559999999975E-2</v>
      </c>
      <c r="Y21" s="8">
        <f t="shared" si="75"/>
        <v>1.8168829338337588E-2</v>
      </c>
      <c r="AB21">
        <v>0.48452215999999998</v>
      </c>
      <c r="AC21">
        <v>0.57679975999999999</v>
      </c>
      <c r="AD21" s="8">
        <f t="shared" si="76"/>
        <v>-3.3997810000000073E-2</v>
      </c>
      <c r="AE21" s="8">
        <f t="shared" si="77"/>
        <v>1.9609928648525642E-2</v>
      </c>
      <c r="AH21">
        <v>0.48452215999999998</v>
      </c>
      <c r="AI21">
        <v>0.51959319000000004</v>
      </c>
      <c r="AJ21" s="8">
        <f t="shared" si="78"/>
        <v>-3.3997810000000073E-2</v>
      </c>
      <c r="AK21" s="8">
        <f t="shared" si="79"/>
        <v>1.7665030550913938E-2</v>
      </c>
      <c r="AN21">
        <v>0.63571699000000004</v>
      </c>
      <c r="AO21">
        <v>0.37910658000000003</v>
      </c>
      <c r="AP21" s="8">
        <f t="shared" si="80"/>
        <v>-4.4591559999999975E-2</v>
      </c>
      <c r="AQ21" s="8">
        <f t="shared" si="81"/>
        <v>1.6904953808464792E-2</v>
      </c>
      <c r="AT21">
        <v>0.94710068999999997</v>
      </c>
      <c r="AU21">
        <v>0.12597932000000001</v>
      </c>
      <c r="AV21" s="8">
        <f t="shared" si="82"/>
        <v>-5.2899310000000033E-2</v>
      </c>
      <c r="AW21" s="8">
        <f t="shared" si="83"/>
        <v>6.6642191022692043E-3</v>
      </c>
      <c r="AZ21">
        <v>5.1295830000000001E-2</v>
      </c>
      <c r="BA21">
        <v>-0.15443372</v>
      </c>
      <c r="BB21" s="8">
        <f t="shared" ref="BB21:BB30" si="104">AZ21-AZ22</f>
        <v>-7.7573920000000005E-2</v>
      </c>
      <c r="BC21" s="8">
        <f t="shared" ref="BC21:BC29" si="105">BB21*BA21</f>
        <v>1.19800290405824E-2</v>
      </c>
      <c r="BF21">
        <v>5.1295830000000001E-2</v>
      </c>
      <c r="BG21">
        <v>-0.15448633000000001</v>
      </c>
      <c r="BH21" s="8">
        <f t="shared" si="96"/>
        <v>-7.7573920000000005E-2</v>
      </c>
      <c r="BI21" s="8">
        <f t="shared" si="97"/>
        <v>-1.1984110204513601E-2</v>
      </c>
      <c r="BL21">
        <v>0.94710068999999997</v>
      </c>
      <c r="BM21">
        <v>0.12394713</v>
      </c>
      <c r="BN21" s="8">
        <f t="shared" si="84"/>
        <v>-5.2899310000000033E-2</v>
      </c>
      <c r="BO21" s="8">
        <f t="shared" si="85"/>
        <v>6.5567176534803038E-3</v>
      </c>
      <c r="BR21">
        <v>0.63571699000000004</v>
      </c>
      <c r="BS21">
        <v>0.35397536000000002</v>
      </c>
      <c r="BT21" s="8">
        <f t="shared" si="2"/>
        <v>-4.4591559999999975E-2</v>
      </c>
      <c r="BU21" s="8">
        <f t="shared" si="3"/>
        <v>1.5784313503961592E-2</v>
      </c>
      <c r="BX21">
        <v>0.48452215999999998</v>
      </c>
      <c r="BY21">
        <v>0.46634634000000003</v>
      </c>
      <c r="BZ21" s="8">
        <f t="shared" si="86"/>
        <v>-3.3997810000000073E-2</v>
      </c>
      <c r="CA21" s="8">
        <f t="shared" si="87"/>
        <v>1.5854754261515436E-2</v>
      </c>
      <c r="CC21">
        <v>0.48452215999999998</v>
      </c>
      <c r="CD21">
        <v>0.48521948999999998</v>
      </c>
      <c r="CE21" s="8">
        <f t="shared" si="88"/>
        <v>-3.3997810000000073E-2</v>
      </c>
      <c r="CF21" s="8">
        <f t="shared" si="89"/>
        <v>1.6496400029316936E-2</v>
      </c>
      <c r="CG21" s="8"/>
      <c r="CI21">
        <v>0.63571699000000004</v>
      </c>
      <c r="CJ21">
        <v>0.36566251</v>
      </c>
      <c r="CK21" s="8">
        <f t="shared" si="4"/>
        <v>-4.4591559999999975E-2</v>
      </c>
      <c r="CL21" s="8">
        <f t="shared" si="5"/>
        <v>1.6305461754415589E-2</v>
      </c>
      <c r="CO21">
        <v>0.94710068999999997</v>
      </c>
      <c r="CP21">
        <v>0.12402982</v>
      </c>
      <c r="CQ21" s="8">
        <f t="shared" si="90"/>
        <v>-5.2899310000000033E-2</v>
      </c>
      <c r="CR21" s="8">
        <f t="shared" si="91"/>
        <v>6.5610918974242042E-3</v>
      </c>
      <c r="CU21">
        <v>5.1295830000000001E-2</v>
      </c>
      <c r="CV21">
        <v>-0.20412290999999999</v>
      </c>
      <c r="CW21" s="8">
        <f t="shared" si="98"/>
        <v>-7.7573920000000005E-2</v>
      </c>
      <c r="CX21" s="8">
        <f t="shared" si="99"/>
        <v>-1.5834614290507198E-2</v>
      </c>
      <c r="DA21">
        <v>5.1295830000000001E-2</v>
      </c>
      <c r="DB21">
        <v>-0.78548958000000002</v>
      </c>
      <c r="DC21" s="8">
        <f t="shared" si="100"/>
        <v>-7.7573920000000005E-2</v>
      </c>
      <c r="DD21" s="8">
        <f t="shared" si="101"/>
        <v>-6.0933505839753606E-2</v>
      </c>
      <c r="DG21">
        <v>0.94710068999999997</v>
      </c>
      <c r="DH21">
        <v>0.70198627000000002</v>
      </c>
      <c r="DI21" s="8">
        <f t="shared" si="92"/>
        <v>-5.2899310000000033E-2</v>
      </c>
      <c r="DJ21" s="8">
        <f t="shared" si="93"/>
        <v>3.7134589312473723E-2</v>
      </c>
      <c r="DM21">
        <v>0.63571699000000004</v>
      </c>
      <c r="DN21">
        <v>1.07785099</v>
      </c>
      <c r="DO21" s="8">
        <f t="shared" si="10"/>
        <v>-4.4591559999999975E-2</v>
      </c>
      <c r="DP21" s="8">
        <f t="shared" si="11"/>
        <v>4.8063057091644372E-2</v>
      </c>
      <c r="DS21">
        <v>0.48452215999999998</v>
      </c>
      <c r="DT21">
        <v>1.1356679599999999</v>
      </c>
      <c r="DU21" s="8">
        <f t="shared" si="94"/>
        <v>-3.3997810000000073E-2</v>
      </c>
      <c r="DV21" s="8">
        <f t="shared" si="95"/>
        <v>3.8610223527167677E-2</v>
      </c>
      <c r="DY21" s="1">
        <v>0.63571699100000001</v>
      </c>
      <c r="DZ21" s="14">
        <f t="shared" si="60"/>
        <v>4.2595795220475678E-2</v>
      </c>
      <c r="EA21" s="14">
        <f t="shared" si="61"/>
        <v>4.2595795220475678E-2</v>
      </c>
      <c r="EB21" s="14">
        <f t="shared" si="68"/>
        <v>4.4550843000000007E-2</v>
      </c>
      <c r="EC21" s="14">
        <f t="shared" si="69"/>
        <v>-3.7570834979941542E-3</v>
      </c>
      <c r="ED21" s="7">
        <f t="shared" si="70"/>
        <v>1.4866629118738566</v>
      </c>
      <c r="EE21">
        <f t="shared" si="71"/>
        <v>0.99646287142903345</v>
      </c>
      <c r="EG21" s="1">
        <v>0.63571699000000004</v>
      </c>
      <c r="EH21" s="1">
        <v>0.18093284000000001</v>
      </c>
      <c r="EI21" s="8">
        <f t="shared" si="12"/>
        <v>-4.4591559999999975E-2</v>
      </c>
      <c r="EJ21" s="8">
        <f t="shared" si="62"/>
        <v>8.0347074533560891E-3</v>
      </c>
      <c r="EK21">
        <v>0</v>
      </c>
      <c r="EM21" s="1">
        <v>0.63571699000000004</v>
      </c>
      <c r="EN21" s="1">
        <v>0.19868943999999999</v>
      </c>
      <c r="EO21" s="8">
        <f t="shared" si="13"/>
        <v>-4.4591559999999975E-2</v>
      </c>
      <c r="EP21" s="8">
        <f t="shared" si="63"/>
        <v>8.8218832096129025E-3</v>
      </c>
      <c r="EQ21">
        <v>1</v>
      </c>
      <c r="ES21" s="1">
        <v>0.63571699000000004</v>
      </c>
      <c r="ET21" s="1">
        <v>0.22656198999999999</v>
      </c>
      <c r="EU21" s="8">
        <f t="shared" si="14"/>
        <v>-4.4591559999999975E-2</v>
      </c>
      <c r="EV21" s="8">
        <f t="shared" si="64"/>
        <v>1.0060966874229065E-2</v>
      </c>
      <c r="EX21" s="1">
        <v>0.63571699000000004</v>
      </c>
      <c r="EY21" s="1">
        <v>0.25434733999999998</v>
      </c>
      <c r="EZ21" s="8">
        <f t="shared" si="15"/>
        <v>-4.4591559999999975E-2</v>
      </c>
      <c r="FA21" s="8">
        <f t="shared" si="65"/>
        <v>1.1294834417230698E-2</v>
      </c>
      <c r="FC21" s="1">
        <v>0.63571699000000004</v>
      </c>
      <c r="FD21" s="1">
        <v>0.28237223</v>
      </c>
      <c r="FE21" s="8">
        <f t="shared" si="16"/>
        <v>-4.4591559999999975E-2</v>
      </c>
      <c r="FF21" s="8">
        <f t="shared" si="66"/>
        <v>1.2539339243234008E-2</v>
      </c>
      <c r="FH21">
        <v>0.63202974000000001</v>
      </c>
      <c r="FI21">
        <v>0.31976069000000001</v>
      </c>
      <c r="FJ21" s="8">
        <f t="shared" si="17"/>
        <v>-4.4383570000000039E-2</v>
      </c>
      <c r="FK21" s="8">
        <f t="shared" si="67"/>
        <v>1.4133421355419347E-2</v>
      </c>
      <c r="FM21">
        <v>0.63202974000000001</v>
      </c>
      <c r="FN21" s="1">
        <v>0.28032583</v>
      </c>
      <c r="FO21" s="8">
        <f t="shared" si="18"/>
        <v>-4.4383570000000039E-2</v>
      </c>
      <c r="FP21" s="8">
        <f t="shared" si="19"/>
        <v>1.2390400684329438E-2</v>
      </c>
      <c r="FR21" s="1">
        <v>0.63571699000000004</v>
      </c>
      <c r="FS21" s="1">
        <v>0.18093284000000001</v>
      </c>
      <c r="FW21" s="1">
        <v>0.63571699000000004</v>
      </c>
      <c r="FX21" s="1">
        <v>0.44381305999999998</v>
      </c>
      <c r="FY21" s="8">
        <f t="shared" si="20"/>
        <v>-4.4591559999999975E-2</v>
      </c>
      <c r="FZ21" s="8">
        <f t="shared" si="21"/>
        <v>1.9708462549301569E-2</v>
      </c>
      <c r="GC21" s="1">
        <v>0.63571699000000004</v>
      </c>
      <c r="GD21" s="1">
        <v>0.59459185999999997</v>
      </c>
      <c r="GH21" s="1">
        <v>0.63571699000000004</v>
      </c>
      <c r="GI21" s="1">
        <v>0.54875903999999998</v>
      </c>
      <c r="GJ21" s="8">
        <f t="shared" si="22"/>
        <v>-4.4591559999999975E-2</v>
      </c>
      <c r="GK21" s="8">
        <f t="shared" si="23"/>
        <v>2.4368811923720046E-2</v>
      </c>
      <c r="GL21" s="8"/>
      <c r="GM21" s="1">
        <v>0.63571699000000004</v>
      </c>
      <c r="GN21" s="1">
        <v>0.61528764999999996</v>
      </c>
      <c r="GO21" s="8">
        <f t="shared" si="24"/>
        <v>-4.4591559999999975E-2</v>
      </c>
      <c r="GP21" s="8">
        <f t="shared" si="25"/>
        <v>2.7323156301603136E-2</v>
      </c>
      <c r="GR21" s="1">
        <v>0.63571699000000004</v>
      </c>
      <c r="GS21" s="1">
        <v>0.72562852</v>
      </c>
      <c r="GT21" s="8">
        <f t="shared" si="26"/>
        <v>-4.4591559999999975E-2</v>
      </c>
      <c r="GU21" s="8">
        <f t="shared" si="27"/>
        <v>3.2223077236900426E-2</v>
      </c>
      <c r="GW21">
        <v>0.63571699000000004</v>
      </c>
      <c r="GX21">
        <v>0.69106825999999999</v>
      </c>
      <c r="GY21" s="8">
        <f t="shared" si="28"/>
        <v>-4.4591559999999975E-2</v>
      </c>
      <c r="GZ21" s="8">
        <f t="shared" si="29"/>
        <v>3.0688355410769117E-2</v>
      </c>
      <c r="HB21">
        <v>0.63571699000000004</v>
      </c>
      <c r="HC21">
        <v>0.69106825999999999</v>
      </c>
      <c r="HD21" s="8">
        <f t="shared" si="30"/>
        <v>-4.4591559999999975E-2</v>
      </c>
      <c r="HE21" s="8">
        <f t="shared" si="31"/>
        <v>3.0688355410769117E-2</v>
      </c>
      <c r="HH21">
        <v>0.58765871000000003</v>
      </c>
      <c r="HI21" s="1">
        <v>0.31451511999999998</v>
      </c>
      <c r="HJ21" s="1"/>
      <c r="HK21" t="s">
        <v>88</v>
      </c>
    </row>
    <row r="22" spans="3:219" x14ac:dyDescent="0.3">
      <c r="C22">
        <v>15</v>
      </c>
      <c r="D22" s="7">
        <v>1.4214</v>
      </c>
      <c r="E22" s="7"/>
      <c r="G22" s="7"/>
      <c r="J22" s="8">
        <v>0.12886975000000001</v>
      </c>
      <c r="K22" s="8">
        <v>-3.4179250000000001E-2</v>
      </c>
      <c r="L22" s="8">
        <f t="shared" si="102"/>
        <v>-0.10009387</v>
      </c>
      <c r="M22" s="8">
        <f t="shared" si="103"/>
        <v>3.4211334061975004E-3</v>
      </c>
      <c r="N22" s="1"/>
      <c r="P22" s="8">
        <v>1</v>
      </c>
      <c r="Q22" s="8">
        <v>5.3346560000000001E-2</v>
      </c>
      <c r="R22" s="8">
        <f>P22-P21</f>
        <v>5.2899310000000033E-2</v>
      </c>
      <c r="S22" s="8">
        <f>R22*Q22</f>
        <v>2.8219962148736018E-3</v>
      </c>
      <c r="V22">
        <v>0.68030855000000001</v>
      </c>
      <c r="W22">
        <v>0.36685361999999999</v>
      </c>
      <c r="X22" s="8">
        <f>V22-V23</f>
        <v>-4.4546120000000022E-2</v>
      </c>
      <c r="Y22" s="8">
        <f>-X22*W22</f>
        <v>1.6341905378954406E-2</v>
      </c>
      <c r="AB22">
        <v>0.51851997000000005</v>
      </c>
      <c r="AC22">
        <v>0.54268773999999997</v>
      </c>
      <c r="AD22" s="8">
        <f>AB22-AB23</f>
        <v>-3.397395999999997E-2</v>
      </c>
      <c r="AE22" s="8">
        <f>-AD22*AC22</f>
        <v>1.8437251571250382E-2</v>
      </c>
      <c r="AH22">
        <v>0.51851997000000005</v>
      </c>
      <c r="AI22">
        <v>0.49271031999999998</v>
      </c>
      <c r="AJ22" s="8">
        <f>AH22-AH23</f>
        <v>-3.397395999999997E-2</v>
      </c>
      <c r="AK22" s="8">
        <f>-AJ22*AI22</f>
        <v>1.6739320703267186E-2</v>
      </c>
      <c r="AN22">
        <v>0.68030855000000001</v>
      </c>
      <c r="AO22">
        <v>0.34089877000000002</v>
      </c>
      <c r="AP22" s="8">
        <f>AN22-AN23</f>
        <v>-4.4546120000000022E-2</v>
      </c>
      <c r="AQ22" s="8">
        <f>-AP22*AO22</f>
        <v>1.5185717516272408E-2</v>
      </c>
      <c r="AT22">
        <v>1</v>
      </c>
      <c r="AU22">
        <v>6.8350889999999997E-2</v>
      </c>
      <c r="AV22" s="8">
        <f>AT22-AT21</f>
        <v>5.2899310000000033E-2</v>
      </c>
      <c r="AW22" s="8">
        <f>AV22*AU22</f>
        <v>3.6157149188859022E-3</v>
      </c>
      <c r="AZ22">
        <v>0.12886975000000001</v>
      </c>
      <c r="BA22">
        <v>-2.9941479999999999E-2</v>
      </c>
      <c r="BB22" s="8">
        <f t="shared" si="104"/>
        <v>-0.10009387</v>
      </c>
      <c r="BC22" s="8">
        <f t="shared" si="105"/>
        <v>2.9969586067276001E-3</v>
      </c>
      <c r="BF22">
        <v>0.12886975000000001</v>
      </c>
      <c r="BG22">
        <v>-1.72602E-2</v>
      </c>
      <c r="BH22" s="8">
        <f t="shared" si="96"/>
        <v>-0.10009387</v>
      </c>
      <c r="BI22" s="8">
        <f t="shared" si="97"/>
        <v>-1.7276402149740001E-3</v>
      </c>
      <c r="BL22">
        <v>1</v>
      </c>
      <c r="BM22">
        <v>6.2549099999999996E-2</v>
      </c>
      <c r="BN22" s="8">
        <f>BL22-BL21</f>
        <v>5.2899310000000033E-2</v>
      </c>
      <c r="BO22" s="8">
        <f>BN22*BM22</f>
        <v>3.3088042311210019E-3</v>
      </c>
      <c r="BR22">
        <v>0.68030855000000001</v>
      </c>
      <c r="BS22">
        <v>0.32127844999999999</v>
      </c>
      <c r="BT22" s="8">
        <f t="shared" si="2"/>
        <v>-4.4546120000000022E-2</v>
      </c>
      <c r="BU22" s="8">
        <f t="shared" si="3"/>
        <v>1.4311708387114007E-2</v>
      </c>
      <c r="BX22">
        <v>0.51851997000000005</v>
      </c>
      <c r="BY22">
        <v>0.43947190000000003</v>
      </c>
      <c r="BZ22" s="8">
        <f>BX22-BX23</f>
        <v>-3.397395999999997E-2</v>
      </c>
      <c r="CA22" s="8">
        <f>-BZ22*BY22</f>
        <v>1.4930600751723987E-2</v>
      </c>
      <c r="CC22">
        <v>0.51851997000000005</v>
      </c>
      <c r="CD22">
        <v>0.45976197000000002</v>
      </c>
      <c r="CE22" s="8">
        <f>CC22-CC23</f>
        <v>-3.397395999999997E-2</v>
      </c>
      <c r="CF22" s="8">
        <f>-CE22*CD22</f>
        <v>1.5619934778301186E-2</v>
      </c>
      <c r="CG22" s="8"/>
      <c r="CI22">
        <v>0.68030855000000001</v>
      </c>
      <c r="CJ22">
        <v>0.32795372</v>
      </c>
      <c r="CK22" s="8">
        <f t="shared" si="4"/>
        <v>-4.4546120000000022E-2</v>
      </c>
      <c r="CL22" s="8">
        <f t="shared" si="5"/>
        <v>1.4609065765566408E-2</v>
      </c>
      <c r="CO22">
        <v>1</v>
      </c>
      <c r="CP22">
        <v>5.9851170000000002E-2</v>
      </c>
      <c r="CQ22" s="8">
        <f>CO22-CO21</f>
        <v>5.2899310000000033E-2</v>
      </c>
      <c r="CR22" s="8">
        <f>CQ22*CP22</f>
        <v>3.1660855956927021E-3</v>
      </c>
      <c r="CU22">
        <v>0.12886975000000001</v>
      </c>
      <c r="CV22">
        <v>-4.8075930000000003E-2</v>
      </c>
      <c r="CW22" s="8">
        <f t="shared" si="98"/>
        <v>-0.10009387</v>
      </c>
      <c r="CX22" s="8">
        <f t="shared" si="99"/>
        <v>-4.8121058875491007E-3</v>
      </c>
      <c r="DA22">
        <v>0.12886975000000001</v>
      </c>
      <c r="DB22">
        <v>-0.55097346999999997</v>
      </c>
      <c r="DC22" s="8">
        <f t="shared" si="100"/>
        <v>-0.10009387</v>
      </c>
      <c r="DD22" s="8">
        <f t="shared" si="101"/>
        <v>-5.5149066879628894E-2</v>
      </c>
      <c r="DG22">
        <v>1</v>
      </c>
      <c r="DH22">
        <v>0.46573933000000001</v>
      </c>
      <c r="DI22" s="8">
        <f>DG22-DG21</f>
        <v>5.2899310000000033E-2</v>
      </c>
      <c r="DJ22" s="8">
        <f>DI22*DH22</f>
        <v>2.4637289196862314E-2</v>
      </c>
      <c r="DM22">
        <v>0.68030855000000001</v>
      </c>
      <c r="DN22">
        <v>1.06032653</v>
      </c>
      <c r="DO22" s="8">
        <f t="shared" si="10"/>
        <v>-4.4546120000000022E-2</v>
      </c>
      <c r="DP22" s="8">
        <f t="shared" si="11"/>
        <v>4.7233432844563626E-2</v>
      </c>
      <c r="DS22">
        <v>0.51851997000000005</v>
      </c>
      <c r="DT22">
        <v>1.1336033299999999</v>
      </c>
      <c r="DU22" s="8">
        <f>DS22-DS23</f>
        <v>-3.397395999999997E-2</v>
      </c>
      <c r="DV22" s="8">
        <f>-DU22*DT22</f>
        <v>3.8512994189286762E-2</v>
      </c>
      <c r="DY22" s="1">
        <v>0.68030855000000001</v>
      </c>
      <c r="DZ22" s="14">
        <f t="shared" si="60"/>
        <v>3.8527503531741378E-2</v>
      </c>
      <c r="EA22" s="14">
        <f t="shared" si="61"/>
        <v>3.8527503531741378E-2</v>
      </c>
      <c r="EB22" s="14">
        <f t="shared" si="68"/>
        <v>4.4591559000000003E-2</v>
      </c>
      <c r="EC22" s="14">
        <f t="shared" si="69"/>
        <v>-4.0682916887343004E-3</v>
      </c>
      <c r="ED22" s="7">
        <f t="shared" si="70"/>
        <v>1.4798136383440332</v>
      </c>
      <c r="EE22">
        <f t="shared" si="71"/>
        <v>0.9958639295298507</v>
      </c>
      <c r="EG22" s="1">
        <v>0.68030855000000001</v>
      </c>
      <c r="EH22" s="1">
        <v>0.15741611999999999</v>
      </c>
      <c r="EI22" s="8">
        <f t="shared" si="12"/>
        <v>-4.4546120000000022E-2</v>
      </c>
      <c r="EJ22" s="8">
        <f t="shared" si="62"/>
        <v>6.9790925120987723E-3</v>
      </c>
      <c r="EK22">
        <v>0</v>
      </c>
      <c r="EM22" s="1">
        <v>0.68030855000000001</v>
      </c>
      <c r="EN22" s="1">
        <v>0.17148568</v>
      </c>
      <c r="EO22" s="8">
        <f t="shared" si="13"/>
        <v>-4.4546120000000022E-2</v>
      </c>
      <c r="EP22" s="8">
        <f t="shared" si="63"/>
        <v>7.6017128651519579E-3</v>
      </c>
      <c r="EQ22">
        <v>1</v>
      </c>
      <c r="ES22" s="1">
        <v>0.68030855000000001</v>
      </c>
      <c r="ET22" s="1">
        <v>0.19639727000000001</v>
      </c>
      <c r="EU22" s="8">
        <f t="shared" si="14"/>
        <v>-4.4546120000000022E-2</v>
      </c>
      <c r="EV22" s="8">
        <f t="shared" si="64"/>
        <v>8.7073338896527294E-3</v>
      </c>
      <c r="EX22" s="1">
        <v>0.68030855000000001</v>
      </c>
      <c r="EY22" s="1">
        <v>0.2212925</v>
      </c>
      <c r="EZ22" s="8">
        <f t="shared" si="15"/>
        <v>-4.4546120000000022E-2</v>
      </c>
      <c r="FA22" s="8">
        <f t="shared" si="65"/>
        <v>9.8110716344273867E-3</v>
      </c>
      <c r="FC22" s="1">
        <v>0.68030855000000001</v>
      </c>
      <c r="FD22" s="1">
        <v>0.24660070000000001</v>
      </c>
      <c r="FE22" s="8">
        <f t="shared" si="16"/>
        <v>-4.4546120000000022E-2</v>
      </c>
      <c r="FF22" s="8">
        <f t="shared" si="66"/>
        <v>1.0933118532259058E-2</v>
      </c>
      <c r="FH22">
        <v>0.67641331000000005</v>
      </c>
      <c r="FI22">
        <v>0.28200206</v>
      </c>
      <c r="FJ22" s="8">
        <f t="shared" si="17"/>
        <v>-4.4348100000000001E-2</v>
      </c>
      <c r="FK22" s="8">
        <f t="shared" si="67"/>
        <v>1.2447071028331199E-2</v>
      </c>
      <c r="FM22">
        <v>0.67641331000000005</v>
      </c>
      <c r="FN22" s="1">
        <v>0.24939337</v>
      </c>
      <c r="FO22" s="8">
        <f t="shared" si="18"/>
        <v>-4.4348100000000001E-2</v>
      </c>
      <c r="FP22" s="8">
        <f t="shared" si="19"/>
        <v>1.1007781256579769E-2</v>
      </c>
      <c r="FR22" s="1">
        <v>0.68030855000000001</v>
      </c>
      <c r="FS22" s="1">
        <v>0.15741611999999999</v>
      </c>
      <c r="FW22" s="1">
        <v>0.68030855000000001</v>
      </c>
      <c r="FX22" s="1">
        <v>0.40301224000000002</v>
      </c>
      <c r="FY22" s="8">
        <f t="shared" si="20"/>
        <v>-4.4546120000000022E-2</v>
      </c>
      <c r="FZ22" s="8">
        <f t="shared" si="21"/>
        <v>1.7867672678428065E-2</v>
      </c>
      <c r="GC22" s="1">
        <v>0.68030855000000001</v>
      </c>
      <c r="GD22" s="1">
        <v>0.55854037000000001</v>
      </c>
      <c r="GH22" s="1">
        <v>0.68030855000000001</v>
      </c>
      <c r="GI22" s="1">
        <v>0.49640982</v>
      </c>
      <c r="GJ22" s="8">
        <f t="shared" si="22"/>
        <v>-4.4546120000000022E-2</v>
      </c>
      <c r="GK22" s="8">
        <f t="shared" si="23"/>
        <v>2.2008483360498907E-2</v>
      </c>
      <c r="GL22" s="8"/>
      <c r="GM22" s="1">
        <v>0.68030855000000001</v>
      </c>
      <c r="GN22" s="1">
        <v>0.57662413999999995</v>
      </c>
      <c r="GO22" s="8">
        <f t="shared" si="24"/>
        <v>-4.4546120000000022E-2</v>
      </c>
      <c r="GP22" s="8">
        <f t="shared" si="25"/>
        <v>2.5564810120903718E-2</v>
      </c>
      <c r="GR22" s="1">
        <v>0.68030855000000001</v>
      </c>
      <c r="GS22" s="1">
        <v>0.68726960999999998</v>
      </c>
      <c r="GT22" s="8">
        <f t="shared" si="26"/>
        <v>-4.4546120000000022E-2</v>
      </c>
      <c r="GU22" s="8">
        <f t="shared" si="27"/>
        <v>3.047031135657545E-2</v>
      </c>
      <c r="GW22">
        <v>0.68030855000000001</v>
      </c>
      <c r="GX22">
        <v>0.65570691000000003</v>
      </c>
      <c r="GY22" s="8">
        <f t="shared" si="28"/>
        <v>-4.4546120000000022E-2</v>
      </c>
      <c r="GZ22" s="8">
        <f t="shared" si="29"/>
        <v>2.9070969261041527E-2</v>
      </c>
      <c r="HB22">
        <v>0.68030855000000001</v>
      </c>
      <c r="HC22">
        <v>0.65570691000000003</v>
      </c>
      <c r="HD22" s="8">
        <f t="shared" si="30"/>
        <v>-4.4546120000000022E-2</v>
      </c>
      <c r="HE22" s="8">
        <f t="shared" si="31"/>
        <v>2.9070969261041527E-2</v>
      </c>
      <c r="HH22">
        <v>0.63202974000000001</v>
      </c>
      <c r="HI22" s="1">
        <v>0.28032583</v>
      </c>
      <c r="HJ22" s="1"/>
      <c r="HK22" t="s">
        <v>89</v>
      </c>
    </row>
    <row r="23" spans="3:219" x14ac:dyDescent="0.3">
      <c r="C23">
        <v>16</v>
      </c>
      <c r="D23" s="7">
        <v>1.2941</v>
      </c>
      <c r="E23" s="7">
        <v>1.143</v>
      </c>
      <c r="F23" s="19">
        <v>1.204</v>
      </c>
      <c r="G23" s="7"/>
      <c r="J23" s="8">
        <v>0.22896362000000001</v>
      </c>
      <c r="K23" s="8">
        <v>2.222294E-2</v>
      </c>
      <c r="L23" s="8">
        <f t="shared" si="102"/>
        <v>-0.12124652999999999</v>
      </c>
      <c r="M23" s="8">
        <f t="shared" si="103"/>
        <v>-2.6944543613981998E-3</v>
      </c>
      <c r="N23" s="1"/>
      <c r="P23" s="8"/>
      <c r="Q23" s="8"/>
      <c r="R23" s="8"/>
      <c r="S23" s="8"/>
      <c r="V23">
        <v>0.72485467000000003</v>
      </c>
      <c r="W23">
        <v>0.32623669</v>
      </c>
      <c r="X23" s="8">
        <f t="shared" ref="X23:X28" si="106">V23-V24</f>
        <v>-4.4573109999999971E-2</v>
      </c>
      <c r="Y23" s="8">
        <f t="shared" ref="Y23:Y28" si="107">-X23*W23</f>
        <v>1.4541383869405891E-2</v>
      </c>
      <c r="AB23">
        <v>0.55249393000000002</v>
      </c>
      <c r="AC23">
        <v>0.50759273000000005</v>
      </c>
      <c r="AD23" s="8">
        <f t="shared" ref="AD23:AD28" si="108">AB23-AB24</f>
        <v>-3.4017340000000007E-2</v>
      </c>
      <c r="AE23" s="8">
        <f t="shared" ref="AE23:AE28" si="109">-AD23*AC23</f>
        <v>1.7266954477938204E-2</v>
      </c>
      <c r="AH23">
        <v>0.55249393000000002</v>
      </c>
      <c r="AI23">
        <v>0.46435325999999999</v>
      </c>
      <c r="AJ23" s="8">
        <f t="shared" ref="AJ23:AJ35" si="110">AH23-AH24</f>
        <v>-3.4017340000000007E-2</v>
      </c>
      <c r="AK23" s="8">
        <f t="shared" ref="AK23:AK35" si="111">-AJ23*AI23</f>
        <v>1.5796062725528404E-2</v>
      </c>
      <c r="AN23">
        <v>0.72485467000000003</v>
      </c>
      <c r="AO23">
        <v>0.3022145</v>
      </c>
      <c r="AP23" s="8">
        <f t="shared" ref="AP23:AP28" si="112">AN23-AN24</f>
        <v>-4.4573109999999971E-2</v>
      </c>
      <c r="AQ23" s="8">
        <f t="shared" ref="AQ23:AQ28" si="113">-AP23*AO23</f>
        <v>1.3470640152094992E-2</v>
      </c>
      <c r="AV23" s="8"/>
      <c r="AW23" s="8"/>
      <c r="AZ23">
        <v>0.22896362000000001</v>
      </c>
      <c r="BA23">
        <v>2.6926240000000001E-2</v>
      </c>
      <c r="BB23" s="8">
        <f t="shared" si="104"/>
        <v>-0.12124652999999999</v>
      </c>
      <c r="BC23" s="8">
        <f t="shared" si="105"/>
        <v>-3.2647131659471998E-3</v>
      </c>
      <c r="BF23">
        <v>0.22896362000000001</v>
      </c>
      <c r="BG23">
        <v>5.6790199999999999E-2</v>
      </c>
      <c r="BH23" s="8">
        <f t="shared" si="96"/>
        <v>-0.12124652999999999</v>
      </c>
      <c r="BI23" s="8">
        <f t="shared" si="97"/>
        <v>6.8856146880059994E-3</v>
      </c>
      <c r="BN23" s="8"/>
      <c r="BO23" s="8"/>
      <c r="BR23">
        <v>0.72485467000000003</v>
      </c>
      <c r="BS23">
        <v>0.29602391</v>
      </c>
      <c r="BT23" s="8">
        <f t="shared" si="2"/>
        <v>-4.4573109999999971E-2</v>
      </c>
      <c r="BU23" s="8">
        <f t="shared" si="3"/>
        <v>1.3194706303060091E-2</v>
      </c>
      <c r="BX23">
        <v>0.55249393000000002</v>
      </c>
      <c r="BY23">
        <v>0.41327028999999998</v>
      </c>
      <c r="BZ23" s="8">
        <f t="shared" ref="BZ23:BZ35" si="114">BX23-BX24</f>
        <v>-3.4017340000000007E-2</v>
      </c>
      <c r="CA23" s="8">
        <f t="shared" ref="CA23:CA35" si="115">-BZ23*BY23</f>
        <v>1.4058355966828603E-2</v>
      </c>
      <c r="CC23">
        <v>0.55249393000000002</v>
      </c>
      <c r="CD23">
        <v>0.43297151</v>
      </c>
      <c r="CE23" s="8">
        <f t="shared" ref="CE23:CE35" si="116">CC23-CC24</f>
        <v>-3.4017340000000007E-2</v>
      </c>
      <c r="CF23" s="8">
        <f t="shared" ref="CF23:CF35" si="117">-CE23*CD23</f>
        <v>1.4728539065983403E-2</v>
      </c>
      <c r="CG23" s="8"/>
      <c r="CI23">
        <v>0.72485467000000003</v>
      </c>
      <c r="CJ23">
        <v>0.28982838</v>
      </c>
      <c r="CK23" s="8">
        <f t="shared" si="4"/>
        <v>-4.4573109999999971E-2</v>
      </c>
      <c r="CL23" s="8">
        <f t="shared" si="5"/>
        <v>1.2918552262861791E-2</v>
      </c>
      <c r="CQ23" s="8"/>
      <c r="CR23" s="8"/>
      <c r="CU23">
        <v>0.22896362000000001</v>
      </c>
      <c r="CV23">
        <v>1.2912750000000001E-2</v>
      </c>
      <c r="CW23" s="8">
        <f t="shared" si="98"/>
        <v>-0.12124652999999999</v>
      </c>
      <c r="CX23" s="8">
        <f t="shared" si="99"/>
        <v>1.5656261302575E-3</v>
      </c>
      <c r="DA23">
        <v>0.22896362000000001</v>
      </c>
      <c r="DB23">
        <v>-0.45200117000000001</v>
      </c>
      <c r="DC23" s="8">
        <f t="shared" si="100"/>
        <v>-0.12124652999999999</v>
      </c>
      <c r="DD23" s="8">
        <f t="shared" si="101"/>
        <v>-5.4803573418440096E-2</v>
      </c>
      <c r="DI23" s="8"/>
      <c r="DJ23" s="8"/>
      <c r="DM23">
        <v>0.72485467000000003</v>
      </c>
      <c r="DN23">
        <v>1.0376639299999999</v>
      </c>
      <c r="DO23" s="8">
        <f t="shared" si="10"/>
        <v>-4.4573109999999971E-2</v>
      </c>
      <c r="DP23" s="8">
        <f t="shared" si="11"/>
        <v>4.6251908494922264E-2</v>
      </c>
      <c r="DS23">
        <v>0.55249393000000002</v>
      </c>
      <c r="DT23">
        <v>1.13035496</v>
      </c>
      <c r="DU23" s="8">
        <f t="shared" ref="DU23:DU35" si="118">DS23-DS24</f>
        <v>-3.4017340000000007E-2</v>
      </c>
      <c r="DV23" s="8">
        <f t="shared" ref="DV23:DV35" si="119">-DU23*DT23</f>
        <v>3.8451668995006412E-2</v>
      </c>
      <c r="DY23" s="1">
        <v>0.72485467199999998</v>
      </c>
      <c r="DZ23" s="14">
        <f t="shared" si="60"/>
        <v>3.4178286734964779E-2</v>
      </c>
      <c r="EA23" s="14">
        <f t="shared" si="61"/>
        <v>3.4178286734964779E-2</v>
      </c>
      <c r="EB23" s="14">
        <f t="shared" si="68"/>
        <v>4.4546121999999966E-2</v>
      </c>
      <c r="EC23" s="14">
        <f t="shared" si="69"/>
        <v>-4.3492167967765991E-3</v>
      </c>
      <c r="ED23" s="7">
        <f t="shared" si="70"/>
        <v>1.4734707771249071</v>
      </c>
      <c r="EE23">
        <f t="shared" si="71"/>
        <v>0.99526760600048136</v>
      </c>
      <c r="EG23" s="1">
        <v>0.72485467000000003</v>
      </c>
      <c r="EH23" s="1">
        <v>0.13228897000000001</v>
      </c>
      <c r="EI23" s="8">
        <f t="shared" si="12"/>
        <v>-4.4573109999999971E-2</v>
      </c>
      <c r="EJ23" s="8">
        <f t="shared" si="62"/>
        <v>5.8650693915746318E-3</v>
      </c>
      <c r="EK23">
        <v>0</v>
      </c>
      <c r="EM23" s="1">
        <v>0.72485467000000003</v>
      </c>
      <c r="EN23" s="1">
        <v>0.14324049</v>
      </c>
      <c r="EO23" s="8">
        <f t="shared" si="13"/>
        <v>-4.4573109999999971E-2</v>
      </c>
      <c r="EP23" s="8">
        <f t="shared" si="63"/>
        <v>6.3496409404841586E-3</v>
      </c>
      <c r="EQ23">
        <v>1</v>
      </c>
      <c r="ES23" s="1">
        <v>0.72485467000000003</v>
      </c>
      <c r="ET23" s="1">
        <v>0.16530202999999999</v>
      </c>
      <c r="EU23" s="8">
        <f t="shared" si="14"/>
        <v>-4.4573109999999971E-2</v>
      </c>
      <c r="EV23" s="8">
        <f t="shared" si="64"/>
        <v>7.3287128663723925E-3</v>
      </c>
      <c r="EX23" s="1">
        <v>0.72485467000000003</v>
      </c>
      <c r="EY23" s="1">
        <v>0.18743035999999999</v>
      </c>
      <c r="EZ23" s="8">
        <f t="shared" si="15"/>
        <v>-4.4573109999999971E-2</v>
      </c>
      <c r="FA23" s="8">
        <f t="shared" si="65"/>
        <v>8.3097787176649278E-3</v>
      </c>
      <c r="FC23" s="1">
        <v>0.72485467000000003</v>
      </c>
      <c r="FD23" s="1">
        <v>0.2101643</v>
      </c>
      <c r="FE23" s="8">
        <f t="shared" si="16"/>
        <v>-4.4573109999999971E-2</v>
      </c>
      <c r="FF23" s="8">
        <f t="shared" si="66"/>
        <v>9.3176944618414397E-3</v>
      </c>
      <c r="FH23">
        <v>0.72076141000000005</v>
      </c>
      <c r="FI23">
        <v>0.24564013000000001</v>
      </c>
      <c r="FJ23" s="8">
        <f t="shared" si="17"/>
        <v>-4.4354339999999937E-2</v>
      </c>
      <c r="FK23" s="8">
        <f t="shared" si="67"/>
        <v>1.0837073586201843E-2</v>
      </c>
      <c r="FM23">
        <v>0.72076141000000005</v>
      </c>
      <c r="FN23" s="1">
        <v>0.22481351999999999</v>
      </c>
      <c r="FO23" s="8">
        <f t="shared" si="18"/>
        <v>-4.4354339999999937E-2</v>
      </c>
      <c r="FP23" s="8">
        <f t="shared" si="19"/>
        <v>9.9182517914033815E-3</v>
      </c>
      <c r="FR23" s="1">
        <v>0.72485467000000003</v>
      </c>
      <c r="FS23" s="1">
        <v>0.13228897000000001</v>
      </c>
      <c r="FW23" s="1">
        <v>0.72485467000000003</v>
      </c>
      <c r="FX23" s="1">
        <v>0.36184625999999998</v>
      </c>
      <c r="FY23" s="8">
        <f t="shared" si="20"/>
        <v>-4.4573109999999971E-2</v>
      </c>
      <c r="FZ23" s="8">
        <f t="shared" si="21"/>
        <v>1.6042557622013051E-2</v>
      </c>
      <c r="GC23" s="1">
        <v>0.72485467000000003</v>
      </c>
      <c r="GD23" s="1">
        <v>0.52273360000000002</v>
      </c>
      <c r="GH23" s="1">
        <v>0.72485467000000003</v>
      </c>
      <c r="GI23" s="1">
        <v>0.44353109000000002</v>
      </c>
      <c r="GJ23" s="8">
        <f t="shared" si="22"/>
        <v>-4.4573109999999971E-2</v>
      </c>
      <c r="GK23" s="8">
        <f t="shared" si="23"/>
        <v>1.9664077966369632E-2</v>
      </c>
      <c r="GL23" s="8"/>
      <c r="GM23" s="1">
        <v>0.72485467000000003</v>
      </c>
      <c r="GN23" s="1">
        <v>0.53777008000000004</v>
      </c>
      <c r="GO23" s="8">
        <f t="shared" si="24"/>
        <v>-4.4573109999999971E-2</v>
      </c>
      <c r="GP23" s="8">
        <f t="shared" si="25"/>
        <v>2.3842190591646766E-2</v>
      </c>
      <c r="GR23" s="1">
        <v>0.72485467000000003</v>
      </c>
      <c r="GS23" s="1">
        <v>0.64858136</v>
      </c>
      <c r="GT23" s="8">
        <f t="shared" si="26"/>
        <v>-4.4573109999999971E-2</v>
      </c>
      <c r="GU23" s="8">
        <f t="shared" si="27"/>
        <v>2.8755040442765917E-2</v>
      </c>
      <c r="GW23">
        <v>0.72485467000000003</v>
      </c>
      <c r="GX23">
        <v>0.62247613000000002</v>
      </c>
      <c r="GY23" s="8">
        <f t="shared" si="28"/>
        <v>-4.4573109999999971E-2</v>
      </c>
      <c r="GZ23" s="8">
        <f t="shared" si="29"/>
        <v>2.7597657590416127E-2</v>
      </c>
      <c r="HB23">
        <v>0.72485467000000003</v>
      </c>
      <c r="HC23">
        <v>0.62247613000000002</v>
      </c>
      <c r="HD23" s="8">
        <f t="shared" si="30"/>
        <v>-4.4573109999999971E-2</v>
      </c>
      <c r="HE23" s="8">
        <f t="shared" si="31"/>
        <v>2.7597657590416127E-2</v>
      </c>
      <c r="HH23">
        <v>0.67641331000000005</v>
      </c>
      <c r="HI23" s="1">
        <v>0.24939337</v>
      </c>
      <c r="HJ23" s="1"/>
      <c r="HK23" t="s">
        <v>90</v>
      </c>
    </row>
    <row r="24" spans="3:219" x14ac:dyDescent="0.3">
      <c r="C24">
        <v>17</v>
      </c>
      <c r="D24" s="7">
        <v>1.1200000000000001</v>
      </c>
      <c r="E24" s="7"/>
      <c r="G24" s="7"/>
      <c r="J24" s="8">
        <v>0.35021015</v>
      </c>
      <c r="K24" s="8">
        <v>3.0728289999999998E-2</v>
      </c>
      <c r="L24" s="8">
        <f t="shared" si="102"/>
        <v>-0.11002647999999998</v>
      </c>
      <c r="M24" s="8">
        <f t="shared" si="103"/>
        <v>-3.3809255851191991E-3</v>
      </c>
      <c r="N24" s="1"/>
      <c r="P24" s="8">
        <v>0</v>
      </c>
      <c r="Q24" s="8">
        <v>-0.88572629999999997</v>
      </c>
      <c r="R24" s="8">
        <f>P24-P25</f>
        <v>-3.7975479999999999E-2</v>
      </c>
      <c r="S24" s="8">
        <f>R24*Q24</f>
        <v>3.3635881391124001E-2</v>
      </c>
      <c r="V24">
        <v>0.76942778000000001</v>
      </c>
      <c r="W24">
        <v>0.28578086000000003</v>
      </c>
      <c r="X24" s="8">
        <f t="shared" si="106"/>
        <v>-4.7559169999999984E-2</v>
      </c>
      <c r="Y24" s="8">
        <f t="shared" si="107"/>
        <v>1.3591500503486197E-2</v>
      </c>
      <c r="AB24">
        <v>0.58651127000000003</v>
      </c>
      <c r="AC24">
        <v>0.47180976000000002</v>
      </c>
      <c r="AD24" s="8">
        <f t="shared" si="108"/>
        <v>-3.3933729999999995E-2</v>
      </c>
      <c r="AE24" s="8">
        <f t="shared" si="109"/>
        <v>1.6010265007204798E-2</v>
      </c>
      <c r="AH24">
        <v>0.58651127000000003</v>
      </c>
      <c r="AI24">
        <v>0.43487278000000001</v>
      </c>
      <c r="AJ24" s="8">
        <f t="shared" si="110"/>
        <v>-3.3933729999999995E-2</v>
      </c>
      <c r="AK24" s="8">
        <f t="shared" si="111"/>
        <v>1.4756855500869399E-2</v>
      </c>
      <c r="AN24">
        <v>0.76942778000000001</v>
      </c>
      <c r="AO24">
        <v>0.26316241000000001</v>
      </c>
      <c r="AP24" s="8">
        <f t="shared" si="112"/>
        <v>-4.7559169999999984E-2</v>
      </c>
      <c r="AQ24" s="8">
        <f t="shared" si="113"/>
        <v>1.2515785794799696E-2</v>
      </c>
      <c r="AT24">
        <v>0</v>
      </c>
      <c r="AU24">
        <v>-0.68638144999999995</v>
      </c>
      <c r="AV24" s="8">
        <f>AT24-AT25</f>
        <v>-3.7975479999999999E-2</v>
      </c>
      <c r="AW24" s="8">
        <f>AV24*AU24</f>
        <v>2.6065665026845996E-2</v>
      </c>
      <c r="AZ24">
        <v>0.35021015</v>
      </c>
      <c r="BA24">
        <v>4.264975E-2</v>
      </c>
      <c r="BB24" s="8">
        <f t="shared" si="104"/>
        <v>-0.11002647999999998</v>
      </c>
      <c r="BC24" s="8">
        <f t="shared" si="105"/>
        <v>-4.6926018653799997E-3</v>
      </c>
      <c r="BF24">
        <v>0.35021015</v>
      </c>
      <c r="BG24">
        <v>7.6550010000000002E-2</v>
      </c>
      <c r="BH24" s="8">
        <f t="shared" si="96"/>
        <v>-0.11002647999999998</v>
      </c>
      <c r="BI24" s="8">
        <f t="shared" si="97"/>
        <v>8.4225281442647983E-3</v>
      </c>
      <c r="BL24">
        <v>0</v>
      </c>
      <c r="BM24">
        <v>-1.0007781</v>
      </c>
      <c r="BN24" s="8">
        <f>BL24-BL25</f>
        <v>-3.7975479999999999E-2</v>
      </c>
      <c r="BO24" s="8">
        <f>-BN24*BM24</f>
        <v>-3.8005028720988002E-2</v>
      </c>
      <c r="BR24">
        <v>0.76942778000000001</v>
      </c>
      <c r="BS24">
        <v>0.26621918</v>
      </c>
      <c r="BT24" s="8">
        <f t="shared" si="2"/>
        <v>-4.7559169999999984E-2</v>
      </c>
      <c r="BU24" s="8">
        <f t="shared" si="3"/>
        <v>1.2661163238880595E-2</v>
      </c>
      <c r="BX24">
        <v>0.58651127000000003</v>
      </c>
      <c r="BY24">
        <v>0.38742832999999999</v>
      </c>
      <c r="BZ24" s="8">
        <f t="shared" si="114"/>
        <v>-3.3933729999999995E-2</v>
      </c>
      <c r="CA24" s="8">
        <f t="shared" si="115"/>
        <v>1.3146888344570899E-2</v>
      </c>
      <c r="CC24">
        <v>0.58651127000000003</v>
      </c>
      <c r="CD24">
        <v>0.40516933999999999</v>
      </c>
      <c r="CE24" s="8">
        <f t="shared" si="116"/>
        <v>-3.3933729999999995E-2</v>
      </c>
      <c r="CF24" s="8">
        <f t="shared" si="117"/>
        <v>1.3748906987838198E-2</v>
      </c>
      <c r="CG24" s="8"/>
      <c r="CI24">
        <v>0.76942778000000001</v>
      </c>
      <c r="CJ24">
        <v>0.25147233000000002</v>
      </c>
      <c r="CK24" s="8">
        <f t="shared" si="4"/>
        <v>-4.7559169999999984E-2</v>
      </c>
      <c r="CL24" s="8">
        <f t="shared" si="5"/>
        <v>1.1959815292766096E-2</v>
      </c>
      <c r="CO24">
        <v>0</v>
      </c>
      <c r="CP24">
        <v>-0.74322502000000001</v>
      </c>
      <c r="CQ24" s="8">
        <f>CO24-CO25</f>
        <v>-3.7975479999999999E-2</v>
      </c>
      <c r="CR24" s="8">
        <f>-CQ24*CP24</f>
        <v>-2.8224326882509601E-2</v>
      </c>
      <c r="CU24">
        <v>0.35021015</v>
      </c>
      <c r="CV24">
        <v>3.3055260000000003E-2</v>
      </c>
      <c r="CW24" s="8">
        <f t="shared" si="98"/>
        <v>-0.11002647999999998</v>
      </c>
      <c r="CX24" s="8">
        <f t="shared" si="99"/>
        <v>3.6369539032847999E-3</v>
      </c>
      <c r="DA24">
        <v>0.35021015</v>
      </c>
      <c r="DB24">
        <v>-0.40718362000000002</v>
      </c>
      <c r="DC24" s="8">
        <f t="shared" si="100"/>
        <v>-0.11002647999999998</v>
      </c>
      <c r="DD24" s="8">
        <f t="shared" si="101"/>
        <v>-4.4800980422257594E-2</v>
      </c>
      <c r="DG24">
        <v>0</v>
      </c>
      <c r="DH24">
        <v>-1.65355111</v>
      </c>
      <c r="DI24" s="8">
        <f>DG24-DG25</f>
        <v>-3.7975479999999999E-2</v>
      </c>
      <c r="DJ24" s="8">
        <f>-DI24*DH24</f>
        <v>-6.2794397106782793E-2</v>
      </c>
      <c r="DM24">
        <v>0.76942778000000001</v>
      </c>
      <c r="DN24">
        <v>1.0078288799999999</v>
      </c>
      <c r="DO24" s="8">
        <f t="shared" si="10"/>
        <v>-4.7559169999999984E-2</v>
      </c>
      <c r="DP24" s="8">
        <f t="shared" si="11"/>
        <v>4.7931505034829583E-2</v>
      </c>
      <c r="DS24">
        <v>0.58651127000000003</v>
      </c>
      <c r="DT24">
        <v>1.1259911899999999</v>
      </c>
      <c r="DU24" s="8">
        <f t="shared" si="118"/>
        <v>-3.3933729999999995E-2</v>
      </c>
      <c r="DV24" s="8">
        <f t="shared" si="119"/>
        <v>3.8209081023838694E-2</v>
      </c>
      <c r="DY24" s="1">
        <v>0.76942777500000004</v>
      </c>
      <c r="DZ24" s="14">
        <f t="shared" si="60"/>
        <v>2.9555306027599593E-2</v>
      </c>
      <c r="EA24" s="14">
        <f t="shared" si="61"/>
        <v>2.9555306027599593E-2</v>
      </c>
      <c r="EB24" s="14">
        <f t="shared" si="68"/>
        <v>4.4573103000000058E-2</v>
      </c>
      <c r="EC24" s="14">
        <f t="shared" si="69"/>
        <v>-4.622980707365186E-3</v>
      </c>
      <c r="ED24" s="7">
        <f t="shared" si="70"/>
        <v>1.4674490202645945</v>
      </c>
      <c r="EE24">
        <f t="shared" si="71"/>
        <v>0.99466441861709776</v>
      </c>
      <c r="EG24" s="1">
        <v>0.76942778000000001</v>
      </c>
      <c r="EH24" s="1">
        <v>0.10539129999999999</v>
      </c>
      <c r="EI24" s="8">
        <f t="shared" si="12"/>
        <v>-4.7559169999999984E-2</v>
      </c>
      <c r="EJ24" s="8">
        <f t="shared" si="62"/>
        <v>4.9823461760432966E-3</v>
      </c>
      <c r="EK24">
        <v>0</v>
      </c>
      <c r="EM24" s="1">
        <v>0.76942778000000001</v>
      </c>
      <c r="EN24" s="1">
        <v>0.11382858999999999</v>
      </c>
      <c r="EO24" s="8">
        <f t="shared" si="13"/>
        <v>-4.7559169999999984E-2</v>
      </c>
      <c r="EP24" s="8">
        <f t="shared" si="63"/>
        <v>5.3803972713212462E-3</v>
      </c>
      <c r="EQ24">
        <v>1</v>
      </c>
      <c r="ES24" s="1">
        <v>0.76942778000000001</v>
      </c>
      <c r="ET24" s="1">
        <v>0.13309666000000001</v>
      </c>
      <c r="EU24" s="8">
        <f t="shared" si="14"/>
        <v>-4.7559169999999984E-2</v>
      </c>
      <c r="EV24" s="8">
        <f t="shared" si="64"/>
        <v>6.2921098325491275E-3</v>
      </c>
      <c r="EX24" s="1">
        <v>0.76942778000000001</v>
      </c>
      <c r="EY24" s="1">
        <v>0.15254156999999999</v>
      </c>
      <c r="EZ24" s="8">
        <f t="shared" si="15"/>
        <v>-4.7559169999999984E-2</v>
      </c>
      <c r="FA24" s="8">
        <f t="shared" si="65"/>
        <v>7.2113628731891605E-3</v>
      </c>
      <c r="FC24" s="1">
        <v>0.76942778000000001</v>
      </c>
      <c r="FD24" s="1">
        <v>0.17282133999999999</v>
      </c>
      <c r="FE24" s="8">
        <f t="shared" si="16"/>
        <v>-4.7559169999999984E-2</v>
      </c>
      <c r="FF24" s="8">
        <f t="shared" si="66"/>
        <v>8.1700837022380245E-3</v>
      </c>
      <c r="FH24">
        <v>0.76511574999999998</v>
      </c>
      <c r="FI24">
        <v>0.20408419</v>
      </c>
      <c r="FJ24" s="8">
        <f t="shared" si="17"/>
        <v>-5.4786420000000002E-2</v>
      </c>
      <c r="FK24" s="8">
        <f t="shared" si="67"/>
        <v>1.1114173076335646E-2</v>
      </c>
      <c r="FM24">
        <v>0.76511574999999998</v>
      </c>
      <c r="FN24" s="1">
        <v>0.19013603000000001</v>
      </c>
      <c r="FO24" s="8">
        <f t="shared" si="18"/>
        <v>-5.4786420000000002E-2</v>
      </c>
      <c r="FP24" s="8">
        <f t="shared" si="19"/>
        <v>1.0354573499629476E-2</v>
      </c>
      <c r="FR24" s="1">
        <v>0.76942778000000001</v>
      </c>
      <c r="FS24" s="1">
        <v>0.10539129999999999</v>
      </c>
      <c r="FW24" s="1">
        <v>0.76942778000000001</v>
      </c>
      <c r="FX24" s="1">
        <v>0.31953833999999998</v>
      </c>
      <c r="FY24" s="8">
        <f t="shared" si="20"/>
        <v>-4.7559169999999984E-2</v>
      </c>
      <c r="FZ24" s="8">
        <f t="shared" si="21"/>
        <v>1.5106091550234438E-2</v>
      </c>
      <c r="GC24" s="1">
        <v>0.76942778000000001</v>
      </c>
      <c r="GD24" s="1">
        <v>0.48401145000000001</v>
      </c>
      <c r="GH24" s="1">
        <v>0.76942778000000001</v>
      </c>
      <c r="GI24" s="1">
        <v>0.39055751999999999</v>
      </c>
      <c r="GJ24" s="8">
        <f t="shared" si="22"/>
        <v>-4.7559169999999984E-2</v>
      </c>
      <c r="GK24" s="8">
        <f t="shared" si="23"/>
        <v>1.8463504732335149E-2</v>
      </c>
      <c r="GL24" s="8"/>
      <c r="GM24" s="1">
        <v>0.76942778000000001</v>
      </c>
      <c r="GN24" s="1">
        <v>0.49656851000000002</v>
      </c>
      <c r="GO24" s="8">
        <f t="shared" si="24"/>
        <v>-4.7559169999999984E-2</v>
      </c>
      <c r="GP24" s="8">
        <f t="shared" si="25"/>
        <v>2.3475146591246315E-2</v>
      </c>
      <c r="GR24" s="1">
        <v>0.76942778000000001</v>
      </c>
      <c r="GS24" s="1">
        <v>0.60810167000000004</v>
      </c>
      <c r="GT24" s="8">
        <f t="shared" si="26"/>
        <v>-4.7559169999999984E-2</v>
      </c>
      <c r="GU24" s="8">
        <f t="shared" si="27"/>
        <v>2.874784759434643E-2</v>
      </c>
      <c r="GW24">
        <v>0.76942778000000001</v>
      </c>
      <c r="GX24">
        <v>0.58758555000000001</v>
      </c>
      <c r="GY24" s="8">
        <f t="shared" si="28"/>
        <v>-4.7559169999999984E-2</v>
      </c>
      <c r="GZ24" s="8">
        <f t="shared" si="29"/>
        <v>2.777795338078947E-2</v>
      </c>
      <c r="HB24">
        <v>0.76942778000000001</v>
      </c>
      <c r="HC24">
        <v>0.58758555000000001</v>
      </c>
      <c r="HD24" s="8">
        <f t="shared" si="30"/>
        <v>-4.7559169999999984E-2</v>
      </c>
      <c r="HE24" s="8">
        <f t="shared" si="31"/>
        <v>2.777795338078947E-2</v>
      </c>
      <c r="HH24">
        <v>0.72076141000000005</v>
      </c>
      <c r="HI24" s="1">
        <v>0.22481351999999999</v>
      </c>
      <c r="HJ24" s="1"/>
      <c r="HK24" t="s">
        <v>91</v>
      </c>
    </row>
    <row r="25" spans="3:219" x14ac:dyDescent="0.3">
      <c r="C25">
        <v>18</v>
      </c>
      <c r="D25" s="7">
        <v>0.97950000000000004</v>
      </c>
      <c r="E25" s="7">
        <v>1.220330367684286</v>
      </c>
      <c r="G25" s="7">
        <v>1.0711486781958088</v>
      </c>
      <c r="J25" s="8">
        <v>0.46023662999999998</v>
      </c>
      <c r="K25" s="8">
        <v>3.8404800000000003E-2</v>
      </c>
      <c r="L25" s="8">
        <f t="shared" si="102"/>
        <v>-8.7365670000000006E-2</v>
      </c>
      <c r="M25" s="8">
        <f t="shared" si="103"/>
        <v>-3.3552610832160005E-3</v>
      </c>
      <c r="N25" s="1"/>
      <c r="P25" s="8">
        <v>3.7975479999999999E-2</v>
      </c>
      <c r="Q25" s="8">
        <v>-0.12403889999999999</v>
      </c>
      <c r="R25" s="8">
        <f t="shared" ref="R25:R34" si="120">P25-P26</f>
        <v>-5.7532530000000005E-2</v>
      </c>
      <c r="S25" s="8">
        <f t="shared" ref="S25:S38" si="121">R25*Q25</f>
        <v>7.1362717354170003E-3</v>
      </c>
      <c r="V25">
        <v>0.81698694999999999</v>
      </c>
      <c r="W25">
        <v>0.24253089999999999</v>
      </c>
      <c r="X25" s="8">
        <f t="shared" si="106"/>
        <v>-5.1333570000000051E-2</v>
      </c>
      <c r="Y25" s="8">
        <f t="shared" si="107"/>
        <v>1.2449976932313011E-2</v>
      </c>
      <c r="AB25">
        <v>0.62044500000000002</v>
      </c>
      <c r="AC25">
        <v>0.43576262999999998</v>
      </c>
      <c r="AD25" s="8">
        <f t="shared" si="108"/>
        <v>-3.4012519999999991E-2</v>
      </c>
      <c r="AE25" s="8">
        <f t="shared" si="109"/>
        <v>1.4821385168127595E-2</v>
      </c>
      <c r="AH25">
        <v>0.62044500000000002</v>
      </c>
      <c r="AI25">
        <v>0.40455244000000001</v>
      </c>
      <c r="AJ25" s="8">
        <f t="shared" si="110"/>
        <v>-3.4012519999999991E-2</v>
      </c>
      <c r="AK25" s="8">
        <f t="shared" si="111"/>
        <v>1.3759847956548797E-2</v>
      </c>
      <c r="AN25">
        <v>0.81698694999999999</v>
      </c>
      <c r="AO25">
        <v>0.22137129999999999</v>
      </c>
      <c r="AP25" s="8">
        <f t="shared" si="112"/>
        <v>-5.1333570000000051E-2</v>
      </c>
      <c r="AQ25" s="8">
        <f t="shared" si="113"/>
        <v>1.136377912454101E-2</v>
      </c>
      <c r="AT25">
        <v>3.7975479999999999E-2</v>
      </c>
      <c r="AU25">
        <v>-0.23495489999999999</v>
      </c>
      <c r="AV25" s="8">
        <f t="shared" ref="AV25:AV34" si="122">AT25-AT26</f>
        <v>-5.7532530000000005E-2</v>
      </c>
      <c r="AW25" s="8">
        <f t="shared" ref="AW25:AW38" si="123">AV25*AU25</f>
        <v>1.3517549832897002E-2</v>
      </c>
      <c r="AZ25">
        <v>0.46023662999999998</v>
      </c>
      <c r="BA25">
        <v>4.5577840000000001E-2</v>
      </c>
      <c r="BB25" s="8">
        <f t="shared" si="104"/>
        <v>-8.7365670000000006E-2</v>
      </c>
      <c r="BC25" s="8">
        <f t="shared" si="105"/>
        <v>-3.9819385287528002E-3</v>
      </c>
      <c r="BF25">
        <v>0.46023662999999998</v>
      </c>
      <c r="BG25">
        <v>0.11455487</v>
      </c>
      <c r="BH25" s="8">
        <f t="shared" si="96"/>
        <v>-8.7365670000000006E-2</v>
      </c>
      <c r="BI25" s="8">
        <f t="shared" si="97"/>
        <v>1.0008162969312902E-2</v>
      </c>
      <c r="BL25">
        <v>3.7975479999999999E-2</v>
      </c>
      <c r="BM25">
        <v>-0.23251769</v>
      </c>
      <c r="BN25" s="8">
        <f t="shared" ref="BN25:BN34" si="124">BL25-BL26</f>
        <v>-5.7532530000000005E-2</v>
      </c>
      <c r="BO25" s="8">
        <f t="shared" ref="BO25:BO34" si="125">-BN25*BM25</f>
        <v>-1.33773309754557E-2</v>
      </c>
      <c r="BR25">
        <v>0.81698694999999999</v>
      </c>
      <c r="BS25">
        <v>0.22410031</v>
      </c>
      <c r="BT25" s="8">
        <f t="shared" si="2"/>
        <v>-5.1333570000000051E-2</v>
      </c>
      <c r="BU25" s="8">
        <f t="shared" si="3"/>
        <v>1.150386895040671E-2</v>
      </c>
      <c r="BX25">
        <v>0.62044500000000002</v>
      </c>
      <c r="BY25">
        <v>0.36190639000000002</v>
      </c>
      <c r="BZ25" s="8">
        <f t="shared" si="114"/>
        <v>-3.4012519999999991E-2</v>
      </c>
      <c r="CA25" s="8">
        <f t="shared" si="115"/>
        <v>1.2309348328002798E-2</v>
      </c>
      <c r="CC25">
        <v>0.62044500000000002</v>
      </c>
      <c r="CD25">
        <v>0.37661614999999998</v>
      </c>
      <c r="CE25" s="8">
        <f t="shared" si="116"/>
        <v>-3.4012519999999991E-2</v>
      </c>
      <c r="CF25" s="8">
        <f t="shared" si="117"/>
        <v>1.2809664334197996E-2</v>
      </c>
      <c r="CG25" s="8"/>
      <c r="CI25">
        <v>0.81698694999999999</v>
      </c>
      <c r="CJ25">
        <v>0.21041288999999999</v>
      </c>
      <c r="CK25" s="8">
        <f t="shared" si="4"/>
        <v>-5.1333570000000051E-2</v>
      </c>
      <c r="CL25" s="8">
        <f t="shared" si="5"/>
        <v>1.080124481771731E-2</v>
      </c>
      <c r="CO25">
        <v>3.7975479999999999E-2</v>
      </c>
      <c r="CP25">
        <v>-0.28277680999999999</v>
      </c>
      <c r="CQ25" s="8">
        <f t="shared" ref="CQ25:CQ34" si="126">CO25-CO26</f>
        <v>-5.7532530000000005E-2</v>
      </c>
      <c r="CR25" s="8">
        <f t="shared" ref="CR25:CR34" si="127">-CQ25*CP25</f>
        <v>-1.6268865304629301E-2</v>
      </c>
      <c r="CU25">
        <v>0.46023662999999998</v>
      </c>
      <c r="CV25">
        <v>4.2089069999999999E-2</v>
      </c>
      <c r="CW25" s="8">
        <f t="shared" si="98"/>
        <v>-8.7365670000000006E-2</v>
      </c>
      <c r="CX25" s="8">
        <f t="shared" si="99"/>
        <v>3.6771398002269002E-3</v>
      </c>
      <c r="DA25">
        <v>0.46023662999999998</v>
      </c>
      <c r="DB25">
        <v>-0.37308013000000001</v>
      </c>
      <c r="DC25" s="8">
        <f t="shared" si="100"/>
        <v>-8.7365670000000006E-2</v>
      </c>
      <c r="DD25" s="8">
        <f t="shared" si="101"/>
        <v>-3.2594395521137104E-2</v>
      </c>
      <c r="DG25">
        <v>3.7975479999999999E-2</v>
      </c>
      <c r="DH25">
        <v>-0.94000216999999997</v>
      </c>
      <c r="DI25" s="8">
        <f t="shared" ref="DI25:DI34" si="128">DG25-DG26</f>
        <v>-5.7532530000000005E-2</v>
      </c>
      <c r="DJ25" s="8">
        <f t="shared" ref="DJ25:DJ34" si="129">-DI25*DH25</f>
        <v>-5.4080703045590102E-2</v>
      </c>
      <c r="DM25">
        <v>0.81698694999999999</v>
      </c>
      <c r="DN25">
        <v>0.96610454000000001</v>
      </c>
      <c r="DO25" s="8">
        <f t="shared" si="10"/>
        <v>-5.1333570000000051E-2</v>
      </c>
      <c r="DP25" s="8">
        <f t="shared" si="11"/>
        <v>4.9593595031407853E-2</v>
      </c>
      <c r="DS25">
        <v>0.62044500000000002</v>
      </c>
      <c r="DT25">
        <v>1.1204893899999999</v>
      </c>
      <c r="DU25" s="8">
        <f t="shared" si="118"/>
        <v>-3.4012519999999991E-2</v>
      </c>
      <c r="DV25" s="8">
        <f t="shared" si="119"/>
        <v>3.8110667787162787E-2</v>
      </c>
      <c r="DY25" s="1">
        <v>0.81698695099999996</v>
      </c>
      <c r="DZ25" s="14">
        <f t="shared" si="60"/>
        <v>2.4330434096358041E-2</v>
      </c>
      <c r="EA25" s="14">
        <f t="shared" si="61"/>
        <v>2.4330434096358041E-2</v>
      </c>
      <c r="EB25" s="14">
        <f t="shared" si="68"/>
        <v>4.7559175999999925E-2</v>
      </c>
      <c r="EC25" s="14">
        <f t="shared" si="69"/>
        <v>-5.2248719312415516E-3</v>
      </c>
      <c r="ED25" s="7">
        <f t="shared" si="70"/>
        <v>1.4613746950818907</v>
      </c>
      <c r="EE25">
        <f t="shared" si="71"/>
        <v>0.9940194239969008</v>
      </c>
      <c r="EG25" s="1">
        <v>0.81698694999999999</v>
      </c>
      <c r="EH25" s="1">
        <v>7.2735820000000007E-2</v>
      </c>
      <c r="EI25" s="8">
        <f t="shared" si="12"/>
        <v>-5.1333570000000051E-2</v>
      </c>
      <c r="EJ25" s="8">
        <f t="shared" si="62"/>
        <v>3.7087061818547574E-3</v>
      </c>
      <c r="EK25">
        <v>0</v>
      </c>
      <c r="EM25" s="1">
        <v>0.81698694999999999</v>
      </c>
      <c r="EN25" s="1">
        <v>7.9843629999999999E-2</v>
      </c>
      <c r="EO25" s="8">
        <f t="shared" si="13"/>
        <v>-5.1333570000000051E-2</v>
      </c>
      <c r="EP25" s="8">
        <f t="shared" si="63"/>
        <v>4.0705042464047169E-3</v>
      </c>
      <c r="EQ25">
        <v>1</v>
      </c>
      <c r="ES25" s="1">
        <v>0.81698694999999999</v>
      </c>
      <c r="ET25" s="1">
        <v>9.7021040000000003E-2</v>
      </c>
      <c r="EU25" s="8">
        <f t="shared" si="14"/>
        <v>-5.1333570000000051E-2</v>
      </c>
      <c r="EV25" s="8">
        <f t="shared" si="64"/>
        <v>4.9469784051101324E-3</v>
      </c>
      <c r="EX25" s="1">
        <v>0.81698694999999999</v>
      </c>
      <c r="EY25" s="1">
        <v>0.11457409</v>
      </c>
      <c r="EZ25" s="8">
        <f t="shared" si="15"/>
        <v>-5.1333570000000051E-2</v>
      </c>
      <c r="FA25" s="8">
        <f t="shared" si="65"/>
        <v>5.841985913727009E-3</v>
      </c>
      <c r="FC25" s="1">
        <v>0.81698694999999999</v>
      </c>
      <c r="FD25" s="1">
        <v>0.13329448999999999</v>
      </c>
      <c r="FE25" s="8">
        <f t="shared" si="16"/>
        <v>-5.1333570000000051E-2</v>
      </c>
      <c r="FF25" s="8">
        <f t="shared" si="66"/>
        <v>6.796515101777598E-3</v>
      </c>
      <c r="FH25">
        <v>0.81990216999999999</v>
      </c>
      <c r="FI25">
        <v>0.18866635000000001</v>
      </c>
      <c r="FJ25" s="8">
        <f t="shared" si="17"/>
        <v>-6.1856750000000016E-2</v>
      </c>
      <c r="FK25" s="8">
        <f t="shared" si="67"/>
        <v>1.1591887727628182E-2</v>
      </c>
      <c r="FM25">
        <v>0.81990216999999999</v>
      </c>
      <c r="FN25" s="1">
        <v>0.20531708000000001</v>
      </c>
      <c r="FO25" s="8">
        <f t="shared" si="18"/>
        <v>-6.1856750000000016E-2</v>
      </c>
      <c r="FP25" s="8">
        <f t="shared" si="19"/>
        <v>1.2614928628896745E-2</v>
      </c>
      <c r="FR25" s="1">
        <v>0.81698694999999999</v>
      </c>
      <c r="FS25" s="1">
        <v>7.2735820000000007E-2</v>
      </c>
      <c r="FW25" s="1">
        <v>0.81698694999999999</v>
      </c>
      <c r="FX25" s="1">
        <v>0.27705814000000001</v>
      </c>
      <c r="FY25" s="8">
        <f t="shared" si="20"/>
        <v>-5.1333570000000051E-2</v>
      </c>
      <c r="FZ25" s="8">
        <f t="shared" si="21"/>
        <v>1.4126839245796372E-2</v>
      </c>
      <c r="GC25" s="1">
        <v>0.81698694999999999</v>
      </c>
      <c r="GD25" s="1">
        <v>0.44728830000000003</v>
      </c>
      <c r="GH25" s="1">
        <v>0.81698694999999999</v>
      </c>
      <c r="GI25" s="1">
        <v>0.33549833000000001</v>
      </c>
      <c r="GJ25" s="8">
        <f t="shared" si="22"/>
        <v>-5.1333570000000051E-2</v>
      </c>
      <c r="GK25" s="8">
        <f t="shared" si="23"/>
        <v>1.7106629587360769E-2</v>
      </c>
      <c r="GL25" s="8"/>
      <c r="GM25" s="1">
        <v>0.81698694999999999</v>
      </c>
      <c r="GN25" s="1">
        <v>0.45636341000000002</v>
      </c>
      <c r="GO25" s="8">
        <f t="shared" si="24"/>
        <v>-5.1333570000000051E-2</v>
      </c>
      <c r="GP25" s="8">
        <f t="shared" si="25"/>
        <v>2.3269385013316917E-2</v>
      </c>
      <c r="GR25" s="1">
        <v>0.81698694999999999</v>
      </c>
      <c r="GS25" s="1">
        <v>0.56763967999999998</v>
      </c>
      <c r="GT25" s="8">
        <f t="shared" si="26"/>
        <v>-5.1333570000000051E-2</v>
      </c>
      <c r="GU25" s="8">
        <f t="shared" si="27"/>
        <v>2.8943219314528326E-2</v>
      </c>
      <c r="GW25">
        <v>0.81698694999999999</v>
      </c>
      <c r="GX25">
        <v>0.55614399000000003</v>
      </c>
      <c r="GY25" s="8">
        <f t="shared" si="28"/>
        <v>-5.1333570000000051E-2</v>
      </c>
      <c r="GZ25" s="8">
        <f t="shared" si="29"/>
        <v>2.8357068824059042E-2</v>
      </c>
      <c r="HB25">
        <v>0.81698694999999999</v>
      </c>
      <c r="HC25">
        <v>0.55614399000000003</v>
      </c>
      <c r="HD25" s="8">
        <f t="shared" si="30"/>
        <v>-5.1333570000000051E-2</v>
      </c>
      <c r="HE25" s="8">
        <f t="shared" si="31"/>
        <v>2.8357068824059042E-2</v>
      </c>
      <c r="HH25">
        <v>0.76511574999999998</v>
      </c>
      <c r="HI25" s="1">
        <v>0.19013603000000001</v>
      </c>
      <c r="HJ25" s="1"/>
      <c r="HK25" t="s">
        <v>92</v>
      </c>
    </row>
    <row r="26" spans="3:219" x14ac:dyDescent="0.3">
      <c r="C26">
        <v>19</v>
      </c>
      <c r="D26" s="7">
        <v>0.89829999999999999</v>
      </c>
      <c r="E26" s="7"/>
      <c r="J26" s="8">
        <v>0.54760229999999999</v>
      </c>
      <c r="K26" s="8">
        <v>4.1225129999999999E-2</v>
      </c>
      <c r="L26" s="8">
        <f t="shared" si="102"/>
        <v>-9.3306349999999982E-2</v>
      </c>
      <c r="M26" s="8">
        <f t="shared" si="103"/>
        <v>-3.846566408575499E-3</v>
      </c>
      <c r="N26" s="1"/>
      <c r="P26" s="8">
        <v>9.5508010000000004E-2</v>
      </c>
      <c r="Q26" s="8">
        <v>-9.0859410000000002E-2</v>
      </c>
      <c r="R26" s="8">
        <f t="shared" si="120"/>
        <v>-7.4251270000000008E-2</v>
      </c>
      <c r="S26" s="8">
        <f t="shared" si="121"/>
        <v>6.746426583950701E-3</v>
      </c>
      <c r="V26">
        <v>0.86832052000000004</v>
      </c>
      <c r="W26">
        <v>0.19663430000000001</v>
      </c>
      <c r="X26" s="8">
        <f t="shared" si="106"/>
        <v>-5.0256140000000005E-2</v>
      </c>
      <c r="Y26" s="8">
        <f t="shared" si="107"/>
        <v>9.882080909602001E-3</v>
      </c>
      <c r="AB26">
        <v>0.65445752000000001</v>
      </c>
      <c r="AC26">
        <v>0.39970685</v>
      </c>
      <c r="AD26" s="8">
        <f t="shared" si="108"/>
        <v>-3.394558999999997E-2</v>
      </c>
      <c r="AE26" s="8">
        <f t="shared" si="109"/>
        <v>1.3568284850291488E-2</v>
      </c>
      <c r="AH26">
        <v>0.65445752000000001</v>
      </c>
      <c r="AI26">
        <v>0.37362464000000001</v>
      </c>
      <c r="AJ26" s="8">
        <f t="shared" si="110"/>
        <v>-3.394558999999997E-2</v>
      </c>
      <c r="AK26" s="8">
        <f t="shared" si="111"/>
        <v>1.2682908843337589E-2</v>
      </c>
      <c r="AN26">
        <v>0.86832052000000004</v>
      </c>
      <c r="AO26">
        <v>0.17644867</v>
      </c>
      <c r="AP26" s="8">
        <f t="shared" si="112"/>
        <v>-5.0256140000000005E-2</v>
      </c>
      <c r="AQ26" s="8">
        <f t="shared" si="113"/>
        <v>8.8676290623338015E-3</v>
      </c>
      <c r="AT26">
        <v>9.5508010000000004E-2</v>
      </c>
      <c r="AU26">
        <v>-9.2634259999999996E-2</v>
      </c>
      <c r="AV26" s="8">
        <f t="shared" si="122"/>
        <v>-7.4251270000000008E-2</v>
      </c>
      <c r="AW26" s="8">
        <f t="shared" si="123"/>
        <v>6.8782114505102007E-3</v>
      </c>
      <c r="AZ26">
        <v>0.54760229999999999</v>
      </c>
      <c r="BA26">
        <v>4.1044030000000002E-2</v>
      </c>
      <c r="BB26" s="8">
        <f t="shared" si="104"/>
        <v>-9.3306349999999982E-2</v>
      </c>
      <c r="BC26" s="8">
        <f t="shared" si="105"/>
        <v>-3.8296686285904996E-3</v>
      </c>
      <c r="BF26">
        <v>0.54760229999999999</v>
      </c>
      <c r="BG26">
        <v>0.11574342</v>
      </c>
      <c r="BH26" s="8">
        <f t="shared" si="96"/>
        <v>-9.3306349999999982E-2</v>
      </c>
      <c r="BI26" s="8">
        <f t="shared" si="97"/>
        <v>1.0799596056716997E-2</v>
      </c>
      <c r="BL26">
        <v>9.5508010000000004E-2</v>
      </c>
      <c r="BM26">
        <v>-8.5608799999999999E-2</v>
      </c>
      <c r="BN26" s="8">
        <f t="shared" si="124"/>
        <v>-7.4251270000000008E-2</v>
      </c>
      <c r="BO26" s="8">
        <f t="shared" si="125"/>
        <v>-6.3565621231760003E-3</v>
      </c>
      <c r="BR26">
        <v>0.86832052000000004</v>
      </c>
      <c r="BS26">
        <v>0.18162724999999999</v>
      </c>
      <c r="BT26" s="8">
        <f t="shared" si="2"/>
        <v>-5.0256140000000005E-2</v>
      </c>
      <c r="BU26" s="8">
        <f t="shared" si="3"/>
        <v>9.1278845038150012E-3</v>
      </c>
      <c r="BX26">
        <v>0.65445752000000001</v>
      </c>
      <c r="BY26">
        <v>0.33666560000000001</v>
      </c>
      <c r="BZ26" s="8">
        <f t="shared" si="114"/>
        <v>-3.394558999999997E-2</v>
      </c>
      <c r="CA26" s="8">
        <f t="shared" si="115"/>
        <v>1.142831242470399E-2</v>
      </c>
      <c r="CC26">
        <v>0.65445752000000001</v>
      </c>
      <c r="CD26">
        <v>0.34751323000000001</v>
      </c>
      <c r="CE26" s="8">
        <f t="shared" si="116"/>
        <v>-3.394558999999997E-2</v>
      </c>
      <c r="CF26" s="8">
        <f t="shared" si="117"/>
        <v>1.179654162515569E-2</v>
      </c>
      <c r="CG26" s="8"/>
      <c r="CI26">
        <v>0.86832052000000004</v>
      </c>
      <c r="CJ26">
        <v>0.16669590000000001</v>
      </c>
      <c r="CK26" s="8">
        <f t="shared" si="4"/>
        <v>-5.0256140000000005E-2</v>
      </c>
      <c r="CL26" s="8">
        <f t="shared" si="5"/>
        <v>8.3774924878260004E-3</v>
      </c>
      <c r="CO26">
        <v>9.5508010000000004E-2</v>
      </c>
      <c r="CP26">
        <v>-0.10796988</v>
      </c>
      <c r="CQ26" s="8">
        <f t="shared" si="126"/>
        <v>-7.4251270000000008E-2</v>
      </c>
      <c r="CR26" s="8">
        <f t="shared" si="127"/>
        <v>-8.0169007117476005E-3</v>
      </c>
      <c r="CU26">
        <v>0.54760229999999999</v>
      </c>
      <c r="CV26">
        <v>4.8335320000000001E-2</v>
      </c>
      <c r="CW26" s="8">
        <f t="shared" si="98"/>
        <v>-9.3306349999999982E-2</v>
      </c>
      <c r="CX26" s="8">
        <f t="shared" si="99"/>
        <v>4.5099922852819994E-3</v>
      </c>
      <c r="DA26">
        <v>0.54760229999999999</v>
      </c>
      <c r="DB26">
        <v>-0.34013496999999998</v>
      </c>
      <c r="DC26" s="8">
        <f t="shared" si="100"/>
        <v>-9.3306349999999982E-2</v>
      </c>
      <c r="DD26" s="8">
        <f t="shared" si="101"/>
        <v>-3.1736752558059494E-2</v>
      </c>
      <c r="DG26">
        <v>9.5508010000000004E-2</v>
      </c>
      <c r="DH26">
        <v>-0.66362589999999999</v>
      </c>
      <c r="DI26" s="8">
        <f t="shared" si="128"/>
        <v>-7.4251270000000008E-2</v>
      </c>
      <c r="DJ26" s="8">
        <f t="shared" si="129"/>
        <v>-4.9275065879893006E-2</v>
      </c>
      <c r="DM26">
        <v>0.86832052000000004</v>
      </c>
      <c r="DN26">
        <v>0.90765792000000001</v>
      </c>
      <c r="DO26" s="8">
        <f t="shared" si="10"/>
        <v>-5.0256140000000005E-2</v>
      </c>
      <c r="DP26" s="8">
        <f t="shared" si="11"/>
        <v>4.5615383499628806E-2</v>
      </c>
      <c r="DS26">
        <v>0.65445752000000001</v>
      </c>
      <c r="DT26">
        <v>1.1137005</v>
      </c>
      <c r="DU26" s="8">
        <f t="shared" si="118"/>
        <v>-3.394558999999997E-2</v>
      </c>
      <c r="DV26" s="8">
        <f t="shared" si="119"/>
        <v>3.7805220555794966E-2</v>
      </c>
      <c r="DY26" s="1">
        <v>0.86832052299999996</v>
      </c>
      <c r="DZ26" s="14">
        <f t="shared" si="60"/>
        <v>1.8350048679812436E-2</v>
      </c>
      <c r="EA26" s="14">
        <f t="shared" si="61"/>
        <v>1.8350048679812436E-2</v>
      </c>
      <c r="EB26" s="14">
        <f t="shared" si="68"/>
        <v>5.1333571999999994E-2</v>
      </c>
      <c r="EC26" s="14">
        <f t="shared" si="69"/>
        <v>-5.9803854165456048E-3</v>
      </c>
      <c r="ED26" s="7">
        <f t="shared" si="70"/>
        <v>1.4548186650550252</v>
      </c>
      <c r="EE26">
        <f t="shared" si="71"/>
        <v>0.99328212613057343</v>
      </c>
      <c r="EG26" s="1">
        <v>0.86832052000000004</v>
      </c>
      <c r="EH26" s="1">
        <v>3.4703499999999998E-2</v>
      </c>
      <c r="EI26" s="8">
        <f t="shared" si="12"/>
        <v>-5.0256140000000005E-2</v>
      </c>
      <c r="EJ26" s="8">
        <f t="shared" si="62"/>
        <v>1.7308946975271521E-3</v>
      </c>
      <c r="EK26">
        <v>0</v>
      </c>
      <c r="EM26" s="1">
        <v>0.86832052000000004</v>
      </c>
      <c r="EN26" s="1">
        <v>4.0518199999999997E-2</v>
      </c>
      <c r="EO26" s="8">
        <f t="shared" si="13"/>
        <v>-5.0256140000000005E-2</v>
      </c>
      <c r="EP26" s="8">
        <f t="shared" si="63"/>
        <v>2.0206047222246395E-3</v>
      </c>
      <c r="EQ26">
        <v>1</v>
      </c>
      <c r="ES26" s="1">
        <v>0.86832052000000004</v>
      </c>
      <c r="ET26" s="1">
        <v>5.492499E-2</v>
      </c>
      <c r="EU26" s="8">
        <f t="shared" si="14"/>
        <v>-5.0256140000000005E-2</v>
      </c>
      <c r="EV26" s="8">
        <f t="shared" si="64"/>
        <v>2.7394750948097988E-3</v>
      </c>
      <c r="EX26" s="1">
        <v>0.86832052000000004</v>
      </c>
      <c r="EY26" s="1">
        <v>6.9978180000000001E-2</v>
      </c>
      <c r="EZ26" s="8">
        <f t="shared" si="15"/>
        <v>-5.0256140000000005E-2</v>
      </c>
      <c r="FA26" s="8">
        <f t="shared" si="65"/>
        <v>3.4902779461610674E-3</v>
      </c>
      <c r="FC26" s="1">
        <v>0.86832052000000004</v>
      </c>
      <c r="FD26" s="1">
        <v>8.664463E-2</v>
      </c>
      <c r="FE26" s="8">
        <f t="shared" si="16"/>
        <v>-5.0256140000000005E-2</v>
      </c>
      <c r="FF26" s="8">
        <f t="shared" si="66"/>
        <v>4.3215448192891782E-3</v>
      </c>
      <c r="FH26">
        <v>0.88175892</v>
      </c>
      <c r="FI26">
        <v>0.11697680000000001</v>
      </c>
      <c r="FJ26" s="8">
        <f t="shared" si="17"/>
        <v>-5.1058469999999967E-2</v>
      </c>
      <c r="FK26" s="8">
        <f t="shared" si="67"/>
        <v>5.9275574867968103E-3</v>
      </c>
      <c r="FM26">
        <v>0.88175892</v>
      </c>
      <c r="FN26" s="1">
        <v>0.14450455000000001</v>
      </c>
      <c r="FO26" s="8">
        <f t="shared" si="18"/>
        <v>-5.1058469999999967E-2</v>
      </c>
      <c r="FP26" s="8">
        <f t="shared" si="19"/>
        <v>7.322469303560228E-3</v>
      </c>
      <c r="FR26" s="1">
        <v>0.86832052000000004</v>
      </c>
      <c r="FS26" s="1">
        <v>3.4703499999999998E-2</v>
      </c>
      <c r="FW26" s="1">
        <v>0.86832052000000004</v>
      </c>
      <c r="FX26" s="1">
        <v>0.22721874</v>
      </c>
      <c r="FY26" s="8">
        <f t="shared" si="20"/>
        <v>-5.0256140000000005E-2</v>
      </c>
      <c r="FZ26" s="8">
        <f t="shared" si="21"/>
        <v>1.1332912018810802E-2</v>
      </c>
      <c r="GC26" s="1">
        <v>0.86832052000000004</v>
      </c>
      <c r="GD26" s="1">
        <v>0.40042172999999998</v>
      </c>
      <c r="GH26" s="1">
        <v>0.86832052000000004</v>
      </c>
      <c r="GI26" s="1">
        <v>0.27451889000000002</v>
      </c>
      <c r="GJ26" s="8">
        <f t="shared" si="22"/>
        <v>-5.0256140000000005E-2</v>
      </c>
      <c r="GK26" s="8">
        <f t="shared" si="23"/>
        <v>1.3692085555406215E-2</v>
      </c>
      <c r="GL26" s="8"/>
      <c r="GM26" s="1">
        <v>0.86832052000000004</v>
      </c>
      <c r="GN26" s="1">
        <v>0.40649420000000003</v>
      </c>
      <c r="GO26" s="8">
        <f t="shared" si="24"/>
        <v>-5.0256140000000005E-2</v>
      </c>
      <c r="GP26" s="8">
        <f t="shared" si="25"/>
        <v>2.0274573324175996E-2</v>
      </c>
      <c r="GR26" s="1">
        <v>0.86832052000000004</v>
      </c>
      <c r="GS26" s="1">
        <v>0.51694640999999997</v>
      </c>
      <c r="GT26" s="8">
        <f t="shared" si="26"/>
        <v>-5.0256140000000005E-2</v>
      </c>
      <c r="GU26" s="8">
        <f t="shared" si="27"/>
        <v>2.5783560735219709E-2</v>
      </c>
      <c r="GW26">
        <v>0.86832052000000004</v>
      </c>
      <c r="GX26">
        <v>0.51584456999999995</v>
      </c>
      <c r="GY26" s="8">
        <f t="shared" si="28"/>
        <v>-5.0256140000000005E-2</v>
      </c>
      <c r="GZ26" s="8">
        <f t="shared" si="29"/>
        <v>2.5728604635301158E-2</v>
      </c>
      <c r="HB26">
        <v>0.86832052000000004</v>
      </c>
      <c r="HC26">
        <v>0.51584456999999995</v>
      </c>
      <c r="HD26" s="8">
        <f t="shared" si="30"/>
        <v>-5.0256140000000005E-2</v>
      </c>
      <c r="HE26" s="8">
        <f t="shared" si="31"/>
        <v>2.5728604635301158E-2</v>
      </c>
      <c r="HH26">
        <v>0.81990216999999999</v>
      </c>
      <c r="HI26" s="1">
        <v>0.20531708000000001</v>
      </c>
      <c r="HJ26" s="1"/>
      <c r="HK26" t="s">
        <v>93</v>
      </c>
    </row>
    <row r="27" spans="3:219" x14ac:dyDescent="0.3">
      <c r="C27">
        <v>20</v>
      </c>
      <c r="D27" s="7">
        <v>0.86680000000000001</v>
      </c>
      <c r="E27" s="7">
        <v>1.2906221746860163</v>
      </c>
      <c r="F27">
        <v>1.385</v>
      </c>
      <c r="J27" s="8">
        <v>0.64090864999999997</v>
      </c>
      <c r="K27" s="8">
        <v>4.3461960000000001E-2</v>
      </c>
      <c r="L27" s="8">
        <f t="shared" si="102"/>
        <v>-0.10072543</v>
      </c>
      <c r="M27" s="8">
        <f t="shared" si="103"/>
        <v>-4.3777246096428002E-3</v>
      </c>
      <c r="N27" s="1"/>
      <c r="P27" s="8">
        <v>0.16975928000000001</v>
      </c>
      <c r="Q27" s="8">
        <v>-1.0063809999999999E-2</v>
      </c>
      <c r="R27" s="8">
        <f t="shared" si="120"/>
        <v>-8.997252E-2</v>
      </c>
      <c r="S27" s="8">
        <f t="shared" si="121"/>
        <v>9.0546634650119997E-4</v>
      </c>
      <c r="V27">
        <v>0.91857666000000004</v>
      </c>
      <c r="W27">
        <v>0.14829199000000001</v>
      </c>
      <c r="X27" s="8">
        <f t="shared" si="106"/>
        <v>-4.5076049999999923E-2</v>
      </c>
      <c r="Y27" s="8">
        <f t="shared" si="107"/>
        <v>6.6844171558394895E-3</v>
      </c>
      <c r="AB27">
        <v>0.68840310999999998</v>
      </c>
      <c r="AC27">
        <v>0.36387120000000001</v>
      </c>
      <c r="AD27" s="8">
        <f t="shared" si="108"/>
        <v>-3.3987560000000028E-2</v>
      </c>
      <c r="AE27" s="8">
        <f t="shared" si="109"/>
        <v>1.236709424227201E-2</v>
      </c>
      <c r="AH27">
        <v>0.68840310999999998</v>
      </c>
      <c r="AI27">
        <v>0.34227360000000001</v>
      </c>
      <c r="AJ27" s="8">
        <f t="shared" si="110"/>
        <v>-3.3987560000000028E-2</v>
      </c>
      <c r="AK27" s="8">
        <f t="shared" si="111"/>
        <v>1.1633044516416009E-2</v>
      </c>
      <c r="AN27">
        <v>0.91857666000000004</v>
      </c>
      <c r="AO27">
        <v>0.13104615999999999</v>
      </c>
      <c r="AP27" s="8">
        <f t="shared" si="112"/>
        <v>-4.5076049999999923E-2</v>
      </c>
      <c r="AQ27" s="8">
        <f t="shared" si="113"/>
        <v>5.9070432604679899E-3</v>
      </c>
      <c r="AT27">
        <v>0.16975928000000001</v>
      </c>
      <c r="AU27">
        <v>-1.404861E-2</v>
      </c>
      <c r="AV27" s="8">
        <f t="shared" si="122"/>
        <v>-8.997252E-2</v>
      </c>
      <c r="AW27" s="8">
        <f t="shared" si="123"/>
        <v>1.2639888441972E-3</v>
      </c>
      <c r="AZ27">
        <v>0.64090864999999997</v>
      </c>
      <c r="BA27">
        <v>3.6660650000000003E-2</v>
      </c>
      <c r="BB27" s="8">
        <f t="shared" si="104"/>
        <v>-0.10072543</v>
      </c>
      <c r="BC27" s="8">
        <f t="shared" si="105"/>
        <v>-3.6926597353295005E-3</v>
      </c>
      <c r="BF27">
        <v>0.64090864999999997</v>
      </c>
      <c r="BG27">
        <v>8.8073509999999994E-2</v>
      </c>
      <c r="BH27" s="8">
        <f t="shared" si="96"/>
        <v>-0.10072543</v>
      </c>
      <c r="BI27" s="8">
        <f t="shared" si="97"/>
        <v>8.8712421663592993E-3</v>
      </c>
      <c r="BL27">
        <v>0.16975928000000001</v>
      </c>
      <c r="BM27">
        <v>1.213616E-2</v>
      </c>
      <c r="BN27" s="8">
        <f t="shared" si="124"/>
        <v>-8.997252E-2</v>
      </c>
      <c r="BO27" s="8">
        <f t="shared" si="125"/>
        <v>1.0919208983232E-3</v>
      </c>
      <c r="BR27">
        <v>0.91857666000000004</v>
      </c>
      <c r="BS27">
        <v>0.13598731999999999</v>
      </c>
      <c r="BT27" s="8">
        <f t="shared" si="2"/>
        <v>-4.5076049999999923E-2</v>
      </c>
      <c r="BU27" s="8">
        <f t="shared" si="3"/>
        <v>6.129771235685989E-3</v>
      </c>
      <c r="BX27">
        <v>0.68840310999999998</v>
      </c>
      <c r="BY27">
        <v>0.31387633999999998</v>
      </c>
      <c r="BZ27" s="8">
        <f t="shared" si="114"/>
        <v>-3.3987560000000028E-2</v>
      </c>
      <c r="CA27" s="8">
        <f t="shared" si="115"/>
        <v>1.0667890938330407E-2</v>
      </c>
      <c r="CC27">
        <v>0.68840310999999998</v>
      </c>
      <c r="CD27">
        <v>0.31803114999999998</v>
      </c>
      <c r="CE27" s="8">
        <f t="shared" si="116"/>
        <v>-3.3987560000000028E-2</v>
      </c>
      <c r="CF27" s="8">
        <f t="shared" si="117"/>
        <v>1.0809102792494009E-2</v>
      </c>
      <c r="CG27" s="8"/>
      <c r="CI27">
        <v>0.91857666000000004</v>
      </c>
      <c r="CJ27">
        <v>0.12225435</v>
      </c>
      <c r="CK27" s="8">
        <f t="shared" si="4"/>
        <v>-4.5076049999999923E-2</v>
      </c>
      <c r="CL27" s="8">
        <f t="shared" si="5"/>
        <v>5.5107431933174907E-3</v>
      </c>
      <c r="CO27">
        <v>0.16975928000000001</v>
      </c>
      <c r="CP27">
        <v>-2.4866840000000001E-2</v>
      </c>
      <c r="CQ27" s="8">
        <f t="shared" si="126"/>
        <v>-8.997252E-2</v>
      </c>
      <c r="CR27" s="8">
        <f t="shared" si="127"/>
        <v>-2.2373322592368003E-3</v>
      </c>
      <c r="CU27">
        <v>0.64090864999999997</v>
      </c>
      <c r="CV27">
        <v>5.1167520000000001E-2</v>
      </c>
      <c r="CW27" s="8">
        <f t="shared" si="98"/>
        <v>-0.10072543</v>
      </c>
      <c r="CX27" s="8">
        <f t="shared" si="99"/>
        <v>5.1538704540336003E-3</v>
      </c>
      <c r="DA27">
        <v>0.64090864999999997</v>
      </c>
      <c r="DB27">
        <v>-0.30354933000000001</v>
      </c>
      <c r="DC27" s="8">
        <f t="shared" si="100"/>
        <v>-0.10072543</v>
      </c>
      <c r="DD27" s="8">
        <f t="shared" si="101"/>
        <v>-3.0575136790461904E-2</v>
      </c>
      <c r="DG27">
        <v>0.16975928000000001</v>
      </c>
      <c r="DH27">
        <v>-0.53320177999999996</v>
      </c>
      <c r="DI27" s="8">
        <f t="shared" si="128"/>
        <v>-8.997252E-2</v>
      </c>
      <c r="DJ27" s="8">
        <f t="shared" si="129"/>
        <v>-4.7973507815085595E-2</v>
      </c>
      <c r="DM27">
        <v>0.91857666000000004</v>
      </c>
      <c r="DN27">
        <v>0.82289102000000003</v>
      </c>
      <c r="DO27" s="8">
        <f t="shared" si="10"/>
        <v>-4.5076049999999923E-2</v>
      </c>
      <c r="DP27" s="8">
        <f t="shared" si="11"/>
        <v>3.7092676762070939E-2</v>
      </c>
      <c r="DS27">
        <v>0.68840310999999998</v>
      </c>
      <c r="DT27">
        <v>1.1052961400000001</v>
      </c>
      <c r="DU27" s="8">
        <f t="shared" si="118"/>
        <v>-3.3987560000000028E-2</v>
      </c>
      <c r="DV27" s="8">
        <f t="shared" si="119"/>
        <v>3.7566318876018433E-2</v>
      </c>
      <c r="DY27" s="1">
        <v>0.91857666199999999</v>
      </c>
      <c r="DZ27" s="14">
        <f t="shared" si="60"/>
        <v>1.2138871339052334E-2</v>
      </c>
      <c r="EA27" s="14">
        <f t="shared" si="61"/>
        <v>1.2138871339052334E-2</v>
      </c>
      <c r="EB27" s="14">
        <f t="shared" si="68"/>
        <v>5.0256139000000033E-2</v>
      </c>
      <c r="EC27" s="14">
        <f t="shared" si="69"/>
        <v>-6.2111773407601024E-3</v>
      </c>
      <c r="ED27" s="7">
        <f t="shared" si="70"/>
        <v>1.4478294660556796</v>
      </c>
      <c r="EE27">
        <f t="shared" si="71"/>
        <v>0.9924490974491248</v>
      </c>
      <c r="EG27" s="1">
        <v>0.91857666000000004</v>
      </c>
      <c r="EH27" s="1">
        <v>-9.6163299999999993E-3</v>
      </c>
      <c r="EI27" s="8">
        <f t="shared" si="12"/>
        <v>-4.5076049999999923E-2</v>
      </c>
      <c r="EJ27" s="8">
        <f t="shared" si="62"/>
        <v>-4.2981123696555888E-4</v>
      </c>
      <c r="EK27">
        <v>0</v>
      </c>
      <c r="EM27" s="1">
        <v>0.91857666000000004</v>
      </c>
      <c r="EN27" s="1">
        <v>-4.4555799999999998E-3</v>
      </c>
      <c r="EO27" s="8">
        <f t="shared" si="13"/>
        <v>-4.5076049999999923E-2</v>
      </c>
      <c r="EP27" s="8">
        <f t="shared" si="63"/>
        <v>-1.991161574671755E-4</v>
      </c>
      <c r="EQ27">
        <v>1</v>
      </c>
      <c r="ES27" s="1">
        <v>0.91857666000000004</v>
      </c>
      <c r="ET27" s="1">
        <v>7.2649999999999998E-3</v>
      </c>
      <c r="EU27" s="8">
        <f t="shared" si="14"/>
        <v>-4.5076049999999923E-2</v>
      </c>
      <c r="EV27" s="8">
        <f t="shared" si="64"/>
        <v>3.247162520997912E-4</v>
      </c>
      <c r="EX27" s="1">
        <v>0.91857666000000004</v>
      </c>
      <c r="EY27" s="1">
        <v>2.012574E-2</v>
      </c>
      <c r="EZ27" s="8">
        <f t="shared" si="15"/>
        <v>-4.5076049999999923E-2</v>
      </c>
      <c r="FA27" s="8">
        <f t="shared" si="65"/>
        <v>8.9953955451271199E-4</v>
      </c>
      <c r="FC27" s="1">
        <v>0.91857666000000004</v>
      </c>
      <c r="FD27" s="1">
        <v>3.5417839999999999E-2</v>
      </c>
      <c r="FE27" s="8">
        <f t="shared" si="16"/>
        <v>-4.5076049999999923E-2</v>
      </c>
      <c r="FF27" s="8">
        <f t="shared" si="66"/>
        <v>1.5830348606015235E-3</v>
      </c>
      <c r="FH27">
        <v>0.93281738999999997</v>
      </c>
      <c r="FI27">
        <v>6.7794999999999994E-2</v>
      </c>
      <c r="FJ27" s="8">
        <f t="shared" si="17"/>
        <v>-3.9666370000000062E-2</v>
      </c>
      <c r="FK27" s="8">
        <f t="shared" si="67"/>
        <v>2.6665066968366855E-3</v>
      </c>
      <c r="FM27">
        <v>0.93281738999999997</v>
      </c>
      <c r="FN27" s="1">
        <v>0.12707238000000001</v>
      </c>
      <c r="FO27" s="8">
        <f t="shared" si="18"/>
        <v>-3.9666370000000062E-2</v>
      </c>
      <c r="FP27" s="8">
        <f t="shared" si="19"/>
        <v>4.9979991482111694E-3</v>
      </c>
      <c r="FR27" s="1">
        <v>0.91857666000000004</v>
      </c>
      <c r="FS27" s="1">
        <v>-9.6163299999999993E-3</v>
      </c>
      <c r="FW27" s="1">
        <v>0.91857666000000004</v>
      </c>
      <c r="FX27" s="1">
        <v>0.17749653000000001</v>
      </c>
      <c r="FY27" s="8">
        <f t="shared" si="20"/>
        <v>-4.5076049999999923E-2</v>
      </c>
      <c r="FZ27" s="8">
        <f t="shared" si="21"/>
        <v>7.9333803141525341E-3</v>
      </c>
      <c r="GC27" s="1">
        <v>0.91857666000000004</v>
      </c>
      <c r="GD27" s="1">
        <v>0.35561104999999998</v>
      </c>
      <c r="GH27" s="1">
        <v>0.91857666000000004</v>
      </c>
      <c r="GI27" s="1">
        <v>0.21481705000000001</v>
      </c>
      <c r="GJ27" s="8">
        <f t="shared" si="22"/>
        <v>-4.5076049999999923E-2</v>
      </c>
      <c r="GK27" s="8">
        <f t="shared" si="23"/>
        <v>9.6014573108236002E-3</v>
      </c>
      <c r="GL27" s="8"/>
      <c r="GM27" s="1">
        <v>0.91857666000000004</v>
      </c>
      <c r="GN27" s="1">
        <v>0.35883715999999999</v>
      </c>
      <c r="GO27" s="8">
        <f t="shared" si="24"/>
        <v>-4.5076049999999923E-2</v>
      </c>
      <c r="GP27" s="8">
        <f t="shared" si="25"/>
        <v>1.603857642248219E-2</v>
      </c>
      <c r="GR27" s="1">
        <v>0.91857666000000004</v>
      </c>
      <c r="GS27" s="1">
        <v>0.46986586000000002</v>
      </c>
      <c r="GT27" s="8">
        <f t="shared" si="26"/>
        <v>-4.5076049999999923E-2</v>
      </c>
      <c r="GU27" s="8">
        <f t="shared" si="27"/>
        <v>2.1001112326062658E-2</v>
      </c>
      <c r="GW27">
        <v>0.91857666000000004</v>
      </c>
      <c r="GX27">
        <v>0.48171582000000002</v>
      </c>
      <c r="GY27" s="8">
        <f t="shared" si="28"/>
        <v>-4.5076049999999923E-2</v>
      </c>
      <c r="GZ27" s="8">
        <f t="shared" si="29"/>
        <v>2.1530757831738152E-2</v>
      </c>
      <c r="HB27">
        <v>0.91857666000000004</v>
      </c>
      <c r="HC27">
        <v>0.48171582000000002</v>
      </c>
      <c r="HD27" s="8">
        <f t="shared" si="30"/>
        <v>-4.5076049999999923E-2</v>
      </c>
      <c r="HE27" s="8">
        <f t="shared" si="31"/>
        <v>2.1530757831738152E-2</v>
      </c>
      <c r="HH27">
        <v>0.88175892</v>
      </c>
      <c r="HI27" s="1">
        <v>0.14450455000000001</v>
      </c>
      <c r="HJ27" s="1"/>
      <c r="HK27" t="s">
        <v>94</v>
      </c>
    </row>
    <row r="28" spans="3:219" x14ac:dyDescent="0.3">
      <c r="J28" s="8">
        <v>0.74163407999999997</v>
      </c>
      <c r="K28" s="8">
        <v>4.3517199999999999E-2</v>
      </c>
      <c r="L28" s="8">
        <f t="shared" si="102"/>
        <v>-9.8536280000000032E-2</v>
      </c>
      <c r="M28" s="8">
        <f t="shared" si="103"/>
        <v>-4.2880230040160013E-3</v>
      </c>
      <c r="N28" s="1"/>
      <c r="P28" s="8">
        <v>0.25973180000000001</v>
      </c>
      <c r="Q28" s="8">
        <v>1.7145090000000002E-2</v>
      </c>
      <c r="R28" s="8">
        <f t="shared" si="120"/>
        <v>-8.131455999999998E-2</v>
      </c>
      <c r="S28" s="8">
        <f t="shared" si="121"/>
        <v>-1.3941454495103999E-3</v>
      </c>
      <c r="V28">
        <v>0.96365270999999997</v>
      </c>
      <c r="W28">
        <v>0.11824098</v>
      </c>
      <c r="X28" s="8">
        <f t="shared" si="106"/>
        <v>-3.6347290000000032E-2</v>
      </c>
      <c r="Y28" s="8">
        <f t="shared" si="107"/>
        <v>4.2977391899442037E-3</v>
      </c>
      <c r="AB28">
        <v>0.72239067000000001</v>
      </c>
      <c r="AC28">
        <v>0.32832382999999998</v>
      </c>
      <c r="AD28" s="8">
        <f t="shared" si="108"/>
        <v>-3.3974639999999945E-2</v>
      </c>
      <c r="AE28" s="8">
        <f t="shared" si="109"/>
        <v>1.1154683927671181E-2</v>
      </c>
      <c r="AH28">
        <v>0.72239067000000001</v>
      </c>
      <c r="AI28">
        <v>0.31064248</v>
      </c>
      <c r="AJ28" s="8">
        <f t="shared" si="110"/>
        <v>-3.3974639999999945E-2</v>
      </c>
      <c r="AK28" s="8">
        <f t="shared" si="111"/>
        <v>1.0553966426707183E-2</v>
      </c>
      <c r="AN28">
        <v>0.96365270999999997</v>
      </c>
      <c r="AO28">
        <v>8.8107710000000006E-2</v>
      </c>
      <c r="AP28" s="8">
        <f t="shared" si="112"/>
        <v>-3.6347290000000032E-2</v>
      </c>
      <c r="AQ28" s="8">
        <f t="shared" si="113"/>
        <v>3.2024764866059032E-3</v>
      </c>
      <c r="AT28">
        <v>0.25973180000000001</v>
      </c>
      <c r="AU28">
        <v>2.3446040000000001E-2</v>
      </c>
      <c r="AV28" s="8">
        <f t="shared" si="122"/>
        <v>-8.131455999999998E-2</v>
      </c>
      <c r="AW28" s="8">
        <f t="shared" si="123"/>
        <v>-1.9065044263423996E-3</v>
      </c>
      <c r="AZ28">
        <v>0.74163407999999997</v>
      </c>
      <c r="BA28">
        <v>3.2685890000000002E-2</v>
      </c>
      <c r="BB28" s="8">
        <f t="shared" si="104"/>
        <v>-9.8536280000000032E-2</v>
      </c>
      <c r="BC28" s="8">
        <f t="shared" si="105"/>
        <v>-3.2207460090892012E-3</v>
      </c>
      <c r="BF28">
        <v>0.74163407999999997</v>
      </c>
      <c r="BG28">
        <v>8.0410460000000003E-2</v>
      </c>
      <c r="BH28" s="8">
        <f t="shared" si="96"/>
        <v>-9.8536280000000032E-2</v>
      </c>
      <c r="BI28" s="8">
        <f t="shared" si="97"/>
        <v>7.9233476014888022E-3</v>
      </c>
      <c r="BL28">
        <v>0.25973180000000001</v>
      </c>
      <c r="BM28">
        <v>3.8251790000000001E-2</v>
      </c>
      <c r="BN28" s="8">
        <f t="shared" si="124"/>
        <v>-8.131455999999998E-2</v>
      </c>
      <c r="BO28" s="8">
        <f t="shared" si="125"/>
        <v>3.1104274730623994E-3</v>
      </c>
      <c r="BR28">
        <v>0.96365270999999997</v>
      </c>
      <c r="BS28">
        <v>9.8727590000000004E-2</v>
      </c>
      <c r="BT28" s="8">
        <f t="shared" si="2"/>
        <v>-3.6347290000000032E-2</v>
      </c>
      <c r="BU28" s="8">
        <f t="shared" si="3"/>
        <v>3.5884803447311033E-3</v>
      </c>
      <c r="BX28">
        <v>0.72239067000000001</v>
      </c>
      <c r="BY28">
        <v>0.28928691000000001</v>
      </c>
      <c r="BZ28" s="8">
        <f t="shared" si="114"/>
        <v>-3.3974639999999945E-2</v>
      </c>
      <c r="CA28" s="8">
        <f t="shared" si="115"/>
        <v>9.8284186239623837E-3</v>
      </c>
      <c r="CC28">
        <v>0.72239067000000001</v>
      </c>
      <c r="CD28">
        <v>0.28823161000000003</v>
      </c>
      <c r="CE28" s="8">
        <f t="shared" si="116"/>
        <v>-3.3974639999999945E-2</v>
      </c>
      <c r="CF28" s="8">
        <f t="shared" si="117"/>
        <v>9.7925651863703857E-3</v>
      </c>
      <c r="CG28" s="8"/>
      <c r="CI28">
        <v>0.96365270999999997</v>
      </c>
      <c r="CJ28">
        <v>8.0258679999999999E-2</v>
      </c>
      <c r="CK28" s="8">
        <f t="shared" si="4"/>
        <v>-3.6347290000000032E-2</v>
      </c>
      <c r="CL28" s="8">
        <f t="shared" si="5"/>
        <v>2.9171855169772025E-3</v>
      </c>
      <c r="CO28">
        <v>0.25973180000000001</v>
      </c>
      <c r="CP28">
        <v>1.262428E-2</v>
      </c>
      <c r="CQ28" s="8">
        <f t="shared" si="126"/>
        <v>-8.131455999999998E-2</v>
      </c>
      <c r="CR28" s="8">
        <f t="shared" si="127"/>
        <v>1.0265377735167998E-3</v>
      </c>
      <c r="CU28">
        <v>0.74163407999999997</v>
      </c>
      <c r="CV28">
        <v>5.0706679999999997E-2</v>
      </c>
      <c r="CW28" s="8">
        <f t="shared" si="98"/>
        <v>-9.8536280000000032E-2</v>
      </c>
      <c r="CX28" s="8">
        <f t="shared" si="99"/>
        <v>4.9964476183504015E-3</v>
      </c>
      <c r="DA28">
        <v>0.74163407999999997</v>
      </c>
      <c r="DB28">
        <v>-0.26058511000000001</v>
      </c>
      <c r="DC28" s="8">
        <f t="shared" si="100"/>
        <v>-9.8536280000000032E-2</v>
      </c>
      <c r="DD28" s="8">
        <f t="shared" si="101"/>
        <v>-2.5677087362790809E-2</v>
      </c>
      <c r="DG28">
        <v>0.25973180000000001</v>
      </c>
      <c r="DH28">
        <v>-0.46642339999999999</v>
      </c>
      <c r="DI28" s="8">
        <f t="shared" si="128"/>
        <v>-8.131455999999998E-2</v>
      </c>
      <c r="DJ28" s="8">
        <f t="shared" si="129"/>
        <v>-3.7927013544703993E-2</v>
      </c>
      <c r="DM28">
        <v>0.96365270999999997</v>
      </c>
      <c r="DN28">
        <v>0.70096643999999997</v>
      </c>
      <c r="DO28" s="8">
        <f t="shared" si="10"/>
        <v>-3.6347290000000032E-2</v>
      </c>
      <c r="DP28" s="8">
        <f t="shared" si="11"/>
        <v>2.547823047494762E-2</v>
      </c>
      <c r="DS28">
        <v>0.72239067000000001</v>
      </c>
      <c r="DT28">
        <v>1.0946897600000001</v>
      </c>
      <c r="DU28" s="8">
        <f t="shared" si="118"/>
        <v>-3.3974639999999945E-2</v>
      </c>
      <c r="DV28" s="8">
        <f t="shared" si="119"/>
        <v>3.7191690507686344E-2</v>
      </c>
      <c r="DY28" s="1">
        <v>0.96365270999999997</v>
      </c>
      <c r="DZ28" s="14">
        <f t="shared" si="60"/>
        <v>6.2479519489863798E-3</v>
      </c>
      <c r="EA28" s="14">
        <f t="shared" si="61"/>
        <v>6.2479519489863798E-3</v>
      </c>
      <c r="EB28" s="14">
        <f t="shared" si="68"/>
        <v>4.507604799999998E-2</v>
      </c>
      <c r="EC28" s="14">
        <f t="shared" si="69"/>
        <v>-5.890919390065954E-3</v>
      </c>
      <c r="ED28" s="7">
        <f t="shared" si="70"/>
        <v>1.4408443619900533</v>
      </c>
      <c r="EE28">
        <f t="shared" si="71"/>
        <v>0.99156811957217028</v>
      </c>
      <c r="EG28" s="1">
        <v>0.96365270999999997</v>
      </c>
      <c r="EH28" s="1">
        <v>-5.5650739999999997E-2</v>
      </c>
      <c r="EI28" s="8">
        <f t="shared" si="12"/>
        <v>-3.6347290000000032E-2</v>
      </c>
      <c r="EJ28" s="8">
        <f t="shared" si="62"/>
        <v>-2.0039720229140835E-3</v>
      </c>
      <c r="EK28">
        <v>0</v>
      </c>
      <c r="EM28" s="1">
        <v>0.96365270999999997</v>
      </c>
      <c r="EN28" s="1">
        <v>-5.0232239999999997E-2</v>
      </c>
      <c r="EO28" s="8">
        <f t="shared" si="13"/>
        <v>-3.6347290000000032E-2</v>
      </c>
      <c r="EP28" s="8">
        <f t="shared" si="63"/>
        <v>-1.8085774240015344E-3</v>
      </c>
      <c r="EQ28">
        <v>1</v>
      </c>
      <c r="ES28" s="1">
        <v>0.96365270999999997</v>
      </c>
      <c r="ET28" s="1">
        <v>-4.0399829999999998E-2</v>
      </c>
      <c r="EU28" s="8">
        <f t="shared" si="14"/>
        <v>-3.6347290000000032E-2</v>
      </c>
      <c r="EV28" s="8">
        <f t="shared" si="64"/>
        <v>-1.4547898024444073E-3</v>
      </c>
      <c r="EX28" s="1">
        <v>0.96365270999999997</v>
      </c>
      <c r="EY28" s="1">
        <v>-2.8535959999999999E-2</v>
      </c>
      <c r="EZ28" s="8">
        <f t="shared" si="15"/>
        <v>-3.6347290000000032E-2</v>
      </c>
      <c r="FA28" s="8">
        <f t="shared" si="65"/>
        <v>-1.0275742153113394E-3</v>
      </c>
      <c r="FC28" s="1">
        <v>0.96365270999999997</v>
      </c>
      <c r="FD28" s="1">
        <v>-1.299644E-2</v>
      </c>
      <c r="FE28" s="8">
        <f t="shared" si="16"/>
        <v>-3.6347290000000032E-2</v>
      </c>
      <c r="FF28" s="8">
        <f t="shared" si="66"/>
        <v>-4.6799920643429921E-4</v>
      </c>
      <c r="FH28">
        <v>0.97248376000000003</v>
      </c>
      <c r="FI28">
        <v>2.8693059999999999E-2</v>
      </c>
      <c r="FJ28" s="8">
        <f t="shared" si="17"/>
        <v>-2.751623999999997E-2</v>
      </c>
      <c r="FK28" s="8">
        <f t="shared" si="67"/>
        <v>7.8219426915060323E-4</v>
      </c>
      <c r="FM28">
        <v>0.97248376000000003</v>
      </c>
      <c r="FN28" s="1">
        <v>0.10243037000000001</v>
      </c>
      <c r="FO28" s="8">
        <f t="shared" si="18"/>
        <v>-2.751623999999997E-2</v>
      </c>
      <c r="FP28" s="8">
        <f t="shared" si="19"/>
        <v>2.7923284724939018E-3</v>
      </c>
      <c r="FR28" s="1">
        <v>0.96365270999999997</v>
      </c>
      <c r="FS28" s="1">
        <v>-5.5650739999999997E-2</v>
      </c>
      <c r="FW28" s="1">
        <v>0.96365270999999997</v>
      </c>
      <c r="FX28" s="1">
        <v>0.13408442000000001</v>
      </c>
      <c r="FY28" s="8">
        <f t="shared" si="20"/>
        <v>-3.6347290000000032E-2</v>
      </c>
      <c r="FZ28" s="8">
        <f t="shared" si="21"/>
        <v>4.8283531609581761E-3</v>
      </c>
      <c r="GC28" s="1">
        <v>0.96365270999999997</v>
      </c>
      <c r="GD28" s="1">
        <v>0.31513017999999998</v>
      </c>
      <c r="GH28" s="1">
        <v>0.96365270999999997</v>
      </c>
      <c r="GI28" s="1">
        <v>0.16284731999999999</v>
      </c>
      <c r="GJ28" s="8">
        <f t="shared" si="22"/>
        <v>-3.6347290000000032E-2</v>
      </c>
      <c r="GK28" s="8">
        <f t="shared" si="23"/>
        <v>5.8640994403046046E-3</v>
      </c>
      <c r="GL28" s="8"/>
      <c r="GM28" s="1">
        <v>0.96365270999999997</v>
      </c>
      <c r="GN28" s="1">
        <v>0.31591897000000002</v>
      </c>
      <c r="GO28" s="8">
        <f t="shared" si="24"/>
        <v>-3.6347290000000032E-2</v>
      </c>
      <c r="GP28" s="8">
        <f t="shared" si="25"/>
        <v>1.1376178958048603E-2</v>
      </c>
      <c r="GR28" s="1">
        <v>0.96365270999999997</v>
      </c>
      <c r="GS28" s="1">
        <v>0.42428294999999999</v>
      </c>
      <c r="GT28" s="8">
        <f t="shared" si="26"/>
        <v>-3.6347290000000032E-2</v>
      </c>
      <c r="GU28" s="8">
        <f t="shared" si="27"/>
        <v>1.5278344216077898E-2</v>
      </c>
      <c r="GW28">
        <v>0.96365270999999997</v>
      </c>
      <c r="GX28">
        <v>0.44811188000000002</v>
      </c>
      <c r="GY28" s="8">
        <f t="shared" si="28"/>
        <v>-3.6347290000000032E-2</v>
      </c>
      <c r="GZ28" s="8">
        <f t="shared" si="29"/>
        <v>1.6136419222016328E-2</v>
      </c>
      <c r="HB28">
        <v>0.96365270999999997</v>
      </c>
      <c r="HC28">
        <v>0.44811188000000002</v>
      </c>
      <c r="HD28" s="8">
        <f t="shared" si="30"/>
        <v>-3.6347290000000032E-2</v>
      </c>
      <c r="HE28" s="8">
        <f t="shared" si="31"/>
        <v>1.6136419222016328E-2</v>
      </c>
      <c r="HH28">
        <v>0.93281738999999997</v>
      </c>
      <c r="HI28" s="1">
        <v>0.12707238000000001</v>
      </c>
      <c r="HJ28" s="1"/>
      <c r="HK28" t="s">
        <v>95</v>
      </c>
    </row>
    <row r="29" spans="3:219" x14ac:dyDescent="0.3">
      <c r="J29" s="8">
        <v>0.84017036</v>
      </c>
      <c r="K29" s="8">
        <v>4.5352749999999997E-2</v>
      </c>
      <c r="L29" s="8">
        <f t="shared" si="102"/>
        <v>-8.8333850000000047E-2</v>
      </c>
      <c r="M29" s="8">
        <f t="shared" si="103"/>
        <v>-4.0061830155875017E-3</v>
      </c>
      <c r="N29" s="1"/>
      <c r="P29" s="8">
        <v>0.34104635999999999</v>
      </c>
      <c r="Q29" s="8">
        <v>2.773198E-2</v>
      </c>
      <c r="R29" s="8">
        <f t="shared" si="120"/>
        <v>-6.4737150000000021E-2</v>
      </c>
      <c r="S29" s="8">
        <f t="shared" si="121"/>
        <v>-1.7952893490570006E-3</v>
      </c>
      <c r="V29">
        <v>1</v>
      </c>
      <c r="W29">
        <v>3.2954650000000002E-2</v>
      </c>
      <c r="X29" s="8">
        <f>V29-V28</f>
        <v>3.6347290000000032E-2</v>
      </c>
      <c r="Y29" s="8">
        <f>X29*W29</f>
        <v>1.1978122203985012E-3</v>
      </c>
      <c r="AB29">
        <v>0.75636530999999996</v>
      </c>
      <c r="AC29">
        <v>0.29329044999999998</v>
      </c>
      <c r="AD29" s="8">
        <f t="shared" ref="AD29:AD35" si="130">AB29-AB30</f>
        <v>-3.3963390000000038E-2</v>
      </c>
      <c r="AE29" s="8">
        <f t="shared" ref="AE29:AE35" si="131">-AD29*AC29</f>
        <v>9.9611379366255099E-3</v>
      </c>
      <c r="AH29">
        <v>0.75636530999999996</v>
      </c>
      <c r="AI29">
        <v>0.27883644000000002</v>
      </c>
      <c r="AJ29" s="8">
        <f t="shared" si="110"/>
        <v>-3.3963390000000038E-2</v>
      </c>
      <c r="AK29" s="8">
        <f t="shared" si="111"/>
        <v>9.4702307579316112E-3</v>
      </c>
      <c r="AN29">
        <v>1</v>
      </c>
      <c r="AO29">
        <v>4.3030369999999998E-2</v>
      </c>
      <c r="AP29" s="8">
        <f>AN29-AN28</f>
        <v>3.6347290000000032E-2</v>
      </c>
      <c r="AQ29" s="8">
        <f>AP29*AO29</f>
        <v>1.5640373371973012E-3</v>
      </c>
      <c r="AT29">
        <v>0.34104635999999999</v>
      </c>
      <c r="AU29">
        <v>3.8393679999999999E-2</v>
      </c>
      <c r="AV29" s="8">
        <f t="shared" si="122"/>
        <v>-6.4737150000000021E-2</v>
      </c>
      <c r="AW29" s="8">
        <f t="shared" si="123"/>
        <v>-2.4854974212120007E-3</v>
      </c>
      <c r="AZ29">
        <v>0.84017036</v>
      </c>
      <c r="BA29">
        <v>3.1697009999999998E-2</v>
      </c>
      <c r="BB29" s="8">
        <f t="shared" si="104"/>
        <v>-8.8333850000000047E-2</v>
      </c>
      <c r="BC29" s="8">
        <f t="shared" si="105"/>
        <v>-2.7999189267885012E-3</v>
      </c>
      <c r="BF29">
        <v>0.84017036</v>
      </c>
      <c r="BG29">
        <v>2.5385709999999999E-2</v>
      </c>
      <c r="BH29" s="8">
        <f t="shared" si="96"/>
        <v>-8.8333850000000047E-2</v>
      </c>
      <c r="BI29" s="8">
        <f t="shared" si="97"/>
        <v>2.2424174992835013E-3</v>
      </c>
      <c r="BL29">
        <v>0.34104635999999999</v>
      </c>
      <c r="BM29">
        <v>9.5270450000000007E-2</v>
      </c>
      <c r="BN29" s="8">
        <f t="shared" si="124"/>
        <v>-6.4737150000000021E-2</v>
      </c>
      <c r="BO29" s="8">
        <f t="shared" si="125"/>
        <v>6.1675374122175022E-3</v>
      </c>
      <c r="BR29">
        <v>1</v>
      </c>
      <c r="BS29">
        <v>6.1227049999999998E-2</v>
      </c>
      <c r="BT29" s="8">
        <f>BR29-BR28</f>
        <v>3.6347290000000032E-2</v>
      </c>
      <c r="BU29" s="8">
        <f>BT29*BS29</f>
        <v>2.2254373421945017E-3</v>
      </c>
      <c r="BX29">
        <v>0.75636530999999996</v>
      </c>
      <c r="BY29">
        <v>0.26149802</v>
      </c>
      <c r="BZ29" s="8">
        <f t="shared" si="114"/>
        <v>-3.3963390000000038E-2</v>
      </c>
      <c r="CA29" s="8">
        <f t="shared" si="115"/>
        <v>8.8813592374878091E-3</v>
      </c>
      <c r="CC29">
        <v>0.75636530999999996</v>
      </c>
      <c r="CD29">
        <v>0.25818824000000001</v>
      </c>
      <c r="CE29" s="8">
        <f t="shared" si="116"/>
        <v>-3.3963390000000038E-2</v>
      </c>
      <c r="CF29" s="8">
        <f t="shared" si="117"/>
        <v>8.7689478885336104E-3</v>
      </c>
      <c r="CG29" s="8"/>
      <c r="CI29">
        <v>1</v>
      </c>
      <c r="CJ29">
        <v>3.180554E-2</v>
      </c>
      <c r="CK29" s="8">
        <f>CI29-CI28</f>
        <v>3.6347290000000032E-2</v>
      </c>
      <c r="CL29" s="8">
        <f>CK29*CJ29</f>
        <v>1.156045185986601E-3</v>
      </c>
      <c r="CO29">
        <v>0.34104635999999999</v>
      </c>
      <c r="CP29">
        <v>2.7587070000000002E-2</v>
      </c>
      <c r="CQ29" s="8">
        <f t="shared" si="126"/>
        <v>-6.4737150000000021E-2</v>
      </c>
      <c r="CR29" s="8">
        <f t="shared" si="127"/>
        <v>1.7859082886505008E-3</v>
      </c>
      <c r="CU29">
        <v>0.84017036</v>
      </c>
      <c r="CV29">
        <v>5.19383E-2</v>
      </c>
      <c r="CW29" s="8">
        <f t="shared" si="98"/>
        <v>-8.8333850000000047E-2</v>
      </c>
      <c r="CX29" s="8">
        <f t="shared" si="99"/>
        <v>4.5879100014550025E-3</v>
      </c>
      <c r="DA29">
        <v>0.84017036</v>
      </c>
      <c r="DB29">
        <v>-0.20471814999999999</v>
      </c>
      <c r="DC29" s="8">
        <f t="shared" si="100"/>
        <v>-8.8333850000000047E-2</v>
      </c>
      <c r="DD29" s="8">
        <f t="shared" si="101"/>
        <v>-1.8083542354377508E-2</v>
      </c>
      <c r="DG29">
        <v>0.34104635999999999</v>
      </c>
      <c r="DH29">
        <v>-0.42555499000000002</v>
      </c>
      <c r="DI29" s="8">
        <f t="shared" si="128"/>
        <v>-6.4737150000000021E-2</v>
      </c>
      <c r="DJ29" s="8">
        <f t="shared" si="129"/>
        <v>-2.7549217220878511E-2</v>
      </c>
      <c r="DM29">
        <v>1</v>
      </c>
      <c r="DN29">
        <v>0.46126391999999999</v>
      </c>
      <c r="DO29" s="8">
        <f>DM29-DM28</f>
        <v>3.6347290000000032E-2</v>
      </c>
      <c r="DP29" s="8">
        <f>DO29*DN29</f>
        <v>1.6765693466776813E-2</v>
      </c>
      <c r="DS29">
        <v>0.75636530999999996</v>
      </c>
      <c r="DT29">
        <v>1.0809199300000001</v>
      </c>
      <c r="DU29" s="8">
        <f t="shared" si="118"/>
        <v>-3.3963390000000038E-2</v>
      </c>
      <c r="DV29" s="8">
        <f t="shared" si="119"/>
        <v>3.6711705141362745E-2</v>
      </c>
      <c r="DY29" s="1">
        <v>1</v>
      </c>
      <c r="DZ29" s="14">
        <f t="shared" si="60"/>
        <v>1.2599999999999777E-3</v>
      </c>
      <c r="EA29" s="14">
        <f t="shared" si="61"/>
        <v>1.2599999999999777E-3</v>
      </c>
      <c r="EB29" s="14">
        <f t="shared" si="68"/>
        <v>3.6347290000000032E-2</v>
      </c>
      <c r="EC29" s="14">
        <f t="shared" si="69"/>
        <v>-4.9879519489864025E-3</v>
      </c>
      <c r="ED29" s="7">
        <f t="shared" si="70"/>
        <v>1.4344178036925648</v>
      </c>
      <c r="EE29">
        <f t="shared" si="71"/>
        <v>0.99071485389263281</v>
      </c>
      <c r="EG29" s="1">
        <v>1</v>
      </c>
      <c r="EH29" s="1">
        <v>-0.17390649</v>
      </c>
      <c r="EI29" s="8">
        <f>EG29-EG28</f>
        <v>3.6347290000000032E-2</v>
      </c>
      <c r="EJ29" s="8">
        <f t="shared" si="62"/>
        <v>6.2623388648447966E-3</v>
      </c>
      <c r="EK29">
        <v>0</v>
      </c>
      <c r="EM29" s="1">
        <v>1</v>
      </c>
      <c r="EN29" s="1">
        <v>-0.16397259</v>
      </c>
      <c r="EO29" s="8">
        <f>EM29-EM28</f>
        <v>3.6347290000000032E-2</v>
      </c>
      <c r="EP29" s="8">
        <f t="shared" si="63"/>
        <v>5.9037217564721148E-3</v>
      </c>
      <c r="EQ29">
        <v>1</v>
      </c>
      <c r="ES29" s="1">
        <v>1</v>
      </c>
      <c r="ET29" s="1">
        <v>-0.15115820999999999</v>
      </c>
      <c r="EU29" s="8">
        <f>ES29-ES28</f>
        <v>3.6347290000000032E-2</v>
      </c>
      <c r="EV29" s="8">
        <f t="shared" si="64"/>
        <v>5.4431777285791419E-3</v>
      </c>
      <c r="EX29" s="1">
        <v>1</v>
      </c>
      <c r="EY29" s="1">
        <v>-0.13366204000000001</v>
      </c>
      <c r="EZ29" s="8">
        <f>EX29-EX28</f>
        <v>3.6347290000000032E-2</v>
      </c>
      <c r="FA29" s="8">
        <f t="shared" si="65"/>
        <v>4.8131440514177469E-3</v>
      </c>
      <c r="FC29" s="1">
        <v>1</v>
      </c>
      <c r="FD29" s="1">
        <v>-0.10901524</v>
      </c>
      <c r="FE29" s="8">
        <f>FC29-FC28</f>
        <v>3.6347290000000032E-2</v>
      </c>
      <c r="FF29" s="8">
        <f t="shared" si="66"/>
        <v>3.9256175793806383E-3</v>
      </c>
      <c r="FH29">
        <v>1</v>
      </c>
      <c r="FI29">
        <v>-7.9377760000000006E-2</v>
      </c>
      <c r="FJ29" s="8">
        <f>FH29-FH28</f>
        <v>2.751623999999997E-2</v>
      </c>
      <c r="FK29" s="8">
        <f t="shared" si="67"/>
        <v>2.1638974067829716E-3</v>
      </c>
      <c r="FM29">
        <v>1</v>
      </c>
      <c r="FN29" s="1">
        <v>6.6425079999999997E-2</v>
      </c>
      <c r="FO29" s="8">
        <f>FM29-FM28</f>
        <v>2.751623999999997E-2</v>
      </c>
      <c r="FP29" s="8">
        <f t="shared" si="19"/>
        <v>-1.8107976133031648E-3</v>
      </c>
      <c r="FR29" s="1">
        <v>1</v>
      </c>
      <c r="FS29" s="1">
        <v>-0.17390649</v>
      </c>
      <c r="FW29" s="1">
        <v>1</v>
      </c>
      <c r="FX29" s="1">
        <v>9.5902829999999994E-2</v>
      </c>
      <c r="FY29" s="8">
        <f>FW29-FW28</f>
        <v>3.6347290000000032E-2</v>
      </c>
      <c r="FZ29" s="8">
        <f t="shared" si="21"/>
        <v>-3.4534422467936846E-3</v>
      </c>
      <c r="GC29" s="1">
        <v>1</v>
      </c>
      <c r="GD29" s="1">
        <v>0.29954122999999999</v>
      </c>
      <c r="GH29" s="1">
        <v>1</v>
      </c>
      <c r="GI29" s="1">
        <v>0.11861458</v>
      </c>
      <c r="GJ29" s="8">
        <f>GH29-GH28</f>
        <v>3.6347290000000032E-2</v>
      </c>
      <c r="GK29" s="8">
        <f t="shared" si="23"/>
        <v>-4.2712879448676263E-3</v>
      </c>
      <c r="GL29" s="8"/>
      <c r="GM29" s="1">
        <v>1</v>
      </c>
      <c r="GN29" s="1">
        <v>0.29998799999999998</v>
      </c>
      <c r="GO29" s="8">
        <f>GM29-GM28</f>
        <v>3.6347290000000032E-2</v>
      </c>
      <c r="GP29" s="8">
        <f t="shared" si="25"/>
        <v>-1.0802509506040061E-2</v>
      </c>
      <c r="GR29" s="1">
        <v>1</v>
      </c>
      <c r="GS29" s="1">
        <v>0.41729384000000003</v>
      </c>
      <c r="GT29" s="8">
        <f>GR29-GR28</f>
        <v>3.6347290000000032E-2</v>
      </c>
      <c r="GU29" s="8">
        <f t="shared" si="27"/>
        <v>-1.5026669978172329E-2</v>
      </c>
      <c r="GW29">
        <v>1</v>
      </c>
      <c r="GX29">
        <v>0.44941428999999999</v>
      </c>
      <c r="GY29" s="8">
        <f>GW29-GW28</f>
        <v>3.6347290000000032E-2</v>
      </c>
      <c r="GZ29" s="8">
        <f t="shared" si="29"/>
        <v>-1.6183321132429446E-2</v>
      </c>
      <c r="HB29">
        <v>1</v>
      </c>
      <c r="HC29">
        <v>0.44941428999999999</v>
      </c>
      <c r="HD29" s="8">
        <f>HB29-HB28</f>
        <v>3.6347290000000032E-2</v>
      </c>
      <c r="HE29" s="8">
        <f t="shared" si="31"/>
        <v>-1.6183321132429446E-2</v>
      </c>
      <c r="HH29">
        <v>0.97248376000000003</v>
      </c>
      <c r="HI29" s="1">
        <v>0.10243037000000001</v>
      </c>
      <c r="HJ29" s="1"/>
      <c r="HK29" t="s">
        <v>96</v>
      </c>
    </row>
    <row r="30" spans="3:219" x14ac:dyDescent="0.3">
      <c r="J30" s="8">
        <v>0.92850421000000005</v>
      </c>
      <c r="K30" s="8">
        <v>6.1218309999999998E-2</v>
      </c>
      <c r="L30" s="8">
        <f t="shared" si="102"/>
        <v>-7.1495789999999948E-2</v>
      </c>
      <c r="M30" s="8">
        <f t="shared" si="103"/>
        <v>-4.3768514359148964E-3</v>
      </c>
      <c r="N30" s="1"/>
      <c r="P30" s="8">
        <v>0.40578351000000001</v>
      </c>
      <c r="Q30" s="8">
        <v>3.034475E-2</v>
      </c>
      <c r="R30" s="8">
        <f t="shared" si="120"/>
        <v>-6.4756549999999968E-2</v>
      </c>
      <c r="S30" s="8">
        <f t="shared" si="121"/>
        <v>-1.9650213206124992E-3</v>
      </c>
      <c r="AB30">
        <v>0.7903287</v>
      </c>
      <c r="AC30">
        <v>0.25846650999999998</v>
      </c>
      <c r="AD30" s="8">
        <f t="shared" si="130"/>
        <v>-3.3959599999999979E-2</v>
      </c>
      <c r="AE30" s="8">
        <f t="shared" si="131"/>
        <v>8.7774192929959936E-3</v>
      </c>
      <c r="AH30">
        <v>0.7903287</v>
      </c>
      <c r="AI30">
        <v>0.24692040000000001</v>
      </c>
      <c r="AJ30" s="8">
        <f t="shared" si="110"/>
        <v>-3.3959599999999979E-2</v>
      </c>
      <c r="AK30" s="8">
        <f t="shared" si="111"/>
        <v>8.3853180158399952E-3</v>
      </c>
      <c r="AT30">
        <v>0.40578351000000001</v>
      </c>
      <c r="AU30">
        <v>3.6773599999999997E-2</v>
      </c>
      <c r="AV30" s="8">
        <f t="shared" si="122"/>
        <v>-6.4756549999999968E-2</v>
      </c>
      <c r="AW30" s="8">
        <f t="shared" si="123"/>
        <v>-2.3813314670799988E-3</v>
      </c>
      <c r="AZ30">
        <v>0.92850421000000005</v>
      </c>
      <c r="BA30">
        <v>4.0274259999999999E-2</v>
      </c>
      <c r="BB30" s="8">
        <f t="shared" si="104"/>
        <v>-7.1495789999999948E-2</v>
      </c>
      <c r="BC30" s="8">
        <f>BB30*BA30</f>
        <v>-2.8794400353653977E-3</v>
      </c>
      <c r="BF30">
        <v>0.92850421000000005</v>
      </c>
      <c r="BG30">
        <v>6.4887059999999996E-2</v>
      </c>
      <c r="BH30" s="8">
        <f t="shared" si="96"/>
        <v>-7.1495789999999948E-2</v>
      </c>
      <c r="BI30" s="8">
        <f t="shared" si="97"/>
        <v>4.6391516154773967E-3</v>
      </c>
      <c r="BL30">
        <v>0.40578351000000001</v>
      </c>
      <c r="BM30">
        <v>0.10594065</v>
      </c>
      <c r="BN30" s="8">
        <f t="shared" si="124"/>
        <v>-6.4756549999999968E-2</v>
      </c>
      <c r="BO30" s="8">
        <f t="shared" si="125"/>
        <v>6.8603509987574963E-3</v>
      </c>
      <c r="BX30">
        <v>0.7903287</v>
      </c>
      <c r="BY30">
        <v>0.24196085000000001</v>
      </c>
      <c r="BZ30" s="8">
        <f t="shared" si="114"/>
        <v>-3.3959599999999979E-2</v>
      </c>
      <c r="CA30" s="8">
        <f t="shared" si="115"/>
        <v>8.2168936816599952E-3</v>
      </c>
      <c r="CC30">
        <v>0.7903287</v>
      </c>
      <c r="CD30">
        <v>0.22800674000000001</v>
      </c>
      <c r="CE30" s="8">
        <f t="shared" si="116"/>
        <v>-3.3959599999999979E-2</v>
      </c>
      <c r="CF30" s="8">
        <f t="shared" si="117"/>
        <v>7.7430176877039958E-3</v>
      </c>
      <c r="CG30" s="8"/>
      <c r="CO30">
        <v>0.40578351000000001</v>
      </c>
      <c r="CP30">
        <v>3.551762E-2</v>
      </c>
      <c r="CQ30" s="8">
        <f t="shared" si="126"/>
        <v>-6.4756549999999968E-2</v>
      </c>
      <c r="CR30" s="8">
        <f t="shared" si="127"/>
        <v>2.2999985354109987E-3</v>
      </c>
      <c r="CU30">
        <v>0.92850421000000005</v>
      </c>
      <c r="CV30">
        <v>6.2607469999999998E-2</v>
      </c>
      <c r="CW30" s="8">
        <f t="shared" si="98"/>
        <v>-7.1495789999999948E-2</v>
      </c>
      <c r="CX30" s="8">
        <f t="shared" si="99"/>
        <v>4.4761705275512967E-3</v>
      </c>
      <c r="DA30">
        <v>0.92850421000000005</v>
      </c>
      <c r="DB30">
        <v>-0.12398378</v>
      </c>
      <c r="DC30" s="8">
        <f t="shared" si="100"/>
        <v>-7.1495789999999948E-2</v>
      </c>
      <c r="DD30" s="8">
        <f t="shared" si="101"/>
        <v>-8.8643182982861939E-3</v>
      </c>
      <c r="DG30">
        <v>0.40578351000000001</v>
      </c>
      <c r="DH30">
        <v>-0.39563435000000002</v>
      </c>
      <c r="DI30" s="8">
        <f t="shared" si="128"/>
        <v>-6.4756549999999968E-2</v>
      </c>
      <c r="DJ30" s="8">
        <f t="shared" si="129"/>
        <v>-2.5619915567492491E-2</v>
      </c>
      <c r="DS30">
        <v>0.7903287</v>
      </c>
      <c r="DT30">
        <v>1.0624782699999999</v>
      </c>
      <c r="DU30" s="8">
        <f t="shared" si="118"/>
        <v>-3.3959599999999979E-2</v>
      </c>
      <c r="DV30" s="8">
        <f t="shared" si="119"/>
        <v>3.6081337057891974E-2</v>
      </c>
      <c r="DY30"/>
      <c r="EA30" s="3" t="s">
        <v>36</v>
      </c>
      <c r="EB30" s="14">
        <f t="shared" si="68"/>
        <v>-1</v>
      </c>
      <c r="EC30" s="14" t="e">
        <f t="shared" si="69"/>
        <v>#VALUE!</v>
      </c>
      <c r="ED30" s="7"/>
      <c r="EE30">
        <v>0.99071500000000001</v>
      </c>
      <c r="HH30">
        <v>1</v>
      </c>
      <c r="HI30" s="1">
        <v>6.6425079999999997E-2</v>
      </c>
      <c r="HJ30" s="1"/>
      <c r="HK30" t="s">
        <v>97</v>
      </c>
    </row>
    <row r="31" spans="3:219" x14ac:dyDescent="0.3">
      <c r="J31" s="8">
        <v>1</v>
      </c>
      <c r="K31" s="8">
        <v>2.8565799999999999E-2</v>
      </c>
      <c r="L31" s="8">
        <f>J30-J31</f>
        <v>-7.1495789999999948E-2</v>
      </c>
      <c r="M31" s="8">
        <f>L31*K31</f>
        <v>-2.0423344379819986E-3</v>
      </c>
      <c r="N31" s="1"/>
      <c r="P31" s="8">
        <v>0.47054005999999998</v>
      </c>
      <c r="Q31" s="8">
        <v>3.6626270000000002E-2</v>
      </c>
      <c r="R31" s="8">
        <f t="shared" si="120"/>
        <v>-6.4766339999999978E-2</v>
      </c>
      <c r="S31" s="8">
        <f t="shared" si="121"/>
        <v>-2.3721494557517992E-3</v>
      </c>
      <c r="V31">
        <v>0</v>
      </c>
      <c r="W31">
        <v>-1.0992484199999999</v>
      </c>
      <c r="X31" s="8">
        <f>V31-V32</f>
        <v>-2.606255E-2</v>
      </c>
      <c r="Y31" s="8">
        <f>X31*W31</f>
        <v>2.8649216908670998E-2</v>
      </c>
      <c r="AB31">
        <v>0.82428829999999997</v>
      </c>
      <c r="AC31">
        <v>0.22474823999999999</v>
      </c>
      <c r="AD31" s="8">
        <f t="shared" si="130"/>
        <v>-3.6290050000000074E-2</v>
      </c>
      <c r="AE31" s="8">
        <f t="shared" si="131"/>
        <v>8.1561248670120167E-3</v>
      </c>
      <c r="AH31">
        <v>0.82428829999999997</v>
      </c>
      <c r="AI31">
        <v>0.21490751999999999</v>
      </c>
      <c r="AJ31" s="8">
        <f t="shared" si="110"/>
        <v>-3.6290050000000074E-2</v>
      </c>
      <c r="AK31" s="8">
        <f t="shared" si="111"/>
        <v>7.7990046461760155E-3</v>
      </c>
      <c r="AN31">
        <v>0</v>
      </c>
      <c r="AO31">
        <v>-0.86428994000000003</v>
      </c>
      <c r="AP31" s="8">
        <f>AN31-AN32</f>
        <v>-2.606255E-2</v>
      </c>
      <c r="AQ31" s="8">
        <f>AP31*AO31</f>
        <v>2.2525599775747002E-2</v>
      </c>
      <c r="AT31">
        <v>0.47054005999999998</v>
      </c>
      <c r="AU31">
        <v>3.6425880000000001E-2</v>
      </c>
      <c r="AV31" s="8">
        <f t="shared" si="122"/>
        <v>-6.4766339999999978E-2</v>
      </c>
      <c r="AW31" s="8">
        <f t="shared" si="123"/>
        <v>-2.3591709288791991E-3</v>
      </c>
      <c r="AZ31">
        <v>1</v>
      </c>
      <c r="BA31">
        <v>4.282619E-2</v>
      </c>
      <c r="BB31" s="8">
        <f>AZ30-AZ31</f>
        <v>-7.1495789999999948E-2</v>
      </c>
      <c r="BC31" s="8">
        <f>BB31*BA31</f>
        <v>-3.0618922867400979E-3</v>
      </c>
      <c r="BF31">
        <v>1</v>
      </c>
      <c r="BG31">
        <v>-9.4580639999999994E-2</v>
      </c>
      <c r="BH31" s="8">
        <f>BF30-BF31</f>
        <v>-7.1495789999999948E-2</v>
      </c>
      <c r="BI31" s="8">
        <f t="shared" si="97"/>
        <v>-6.7621175755055943E-3</v>
      </c>
      <c r="BL31">
        <v>0.47054005999999998</v>
      </c>
      <c r="BM31">
        <v>0.10424687000000001</v>
      </c>
      <c r="BN31" s="8">
        <f t="shared" si="124"/>
        <v>-6.4766339999999978E-2</v>
      </c>
      <c r="BO31" s="8">
        <f t="shared" si="125"/>
        <v>6.7516882263557983E-3</v>
      </c>
      <c r="BR31">
        <v>0</v>
      </c>
      <c r="BS31">
        <v>-1.18954614</v>
      </c>
      <c r="BT31" s="8">
        <f t="shared" ref="BT31:BT52" si="132">BR31-BR32</f>
        <v>-2.606255E-2</v>
      </c>
      <c r="BU31" s="8">
        <f t="shared" ref="BU31:BU52" si="133">-BT31*BS31</f>
        <v>-3.1002605751057E-2</v>
      </c>
      <c r="BX31">
        <v>0.82428829999999997</v>
      </c>
      <c r="BY31">
        <v>0.21965246999999999</v>
      </c>
      <c r="BZ31" s="8">
        <f t="shared" si="114"/>
        <v>-3.6290050000000074E-2</v>
      </c>
      <c r="CA31" s="8">
        <f t="shared" si="115"/>
        <v>7.9711991189235151E-3</v>
      </c>
      <c r="CC31">
        <v>0.82428829999999997</v>
      </c>
      <c r="CD31">
        <v>0.19776685999999999</v>
      </c>
      <c r="CE31" s="8">
        <f t="shared" si="116"/>
        <v>-3.6290050000000074E-2</v>
      </c>
      <c r="CF31" s="8">
        <f t="shared" si="117"/>
        <v>7.1769692377430146E-3</v>
      </c>
      <c r="CG31" s="8"/>
      <c r="CI31">
        <v>0</v>
      </c>
      <c r="CJ31">
        <v>-0.91346601000000005</v>
      </c>
      <c r="CK31" s="8">
        <f t="shared" ref="CK31:CK52" si="134">CI31-CI32</f>
        <v>-2.606255E-2</v>
      </c>
      <c r="CL31" s="8">
        <f t="shared" ref="CL31:CL52" si="135">-CK31*CJ31</f>
        <v>-2.38072535589255E-2</v>
      </c>
      <c r="CO31">
        <v>0.47054005999999998</v>
      </c>
      <c r="CP31">
        <v>4.1870449999999997E-2</v>
      </c>
      <c r="CQ31" s="8">
        <f t="shared" si="126"/>
        <v>-6.4766339999999978E-2</v>
      </c>
      <c r="CR31" s="8">
        <f t="shared" si="127"/>
        <v>2.7117958006529987E-3</v>
      </c>
      <c r="CU31">
        <v>1</v>
      </c>
      <c r="CV31">
        <v>4.6473739999999999E-2</v>
      </c>
      <c r="CW31" s="8">
        <f>CU30-CU31</f>
        <v>-7.1495789999999948E-2</v>
      </c>
      <c r="CX31" s="8">
        <f t="shared" si="99"/>
        <v>3.3226767555545977E-3</v>
      </c>
      <c r="DA31">
        <v>1</v>
      </c>
      <c r="DB31">
        <v>-5.3186909999999997E-2</v>
      </c>
      <c r="DC31" s="8">
        <f>DA30-DA31</f>
        <v>-7.1495789999999948E-2</v>
      </c>
      <c r="DD31" s="8">
        <f t="shared" si="101"/>
        <v>-3.802640148108897E-3</v>
      </c>
      <c r="DG31">
        <v>0.47054005999999998</v>
      </c>
      <c r="DH31">
        <v>-0.36808348000000002</v>
      </c>
      <c r="DI31" s="8">
        <f t="shared" si="128"/>
        <v>-6.4766339999999978E-2</v>
      </c>
      <c r="DJ31" s="8">
        <f t="shared" si="129"/>
        <v>-2.3839419814063192E-2</v>
      </c>
      <c r="DM31">
        <v>0</v>
      </c>
      <c r="DN31">
        <v>-2.05430885</v>
      </c>
      <c r="DO31" s="8">
        <f t="shared" ref="DO31:DO52" si="136">DM31-DM32</f>
        <v>-2.606255E-2</v>
      </c>
      <c r="DP31" s="8">
        <f t="shared" ref="DP31:DP52" si="137">-DO31*DN31</f>
        <v>-5.3540527118567501E-2</v>
      </c>
      <c r="DS31">
        <v>0.82428829999999997</v>
      </c>
      <c r="DT31">
        <v>1.03712279</v>
      </c>
      <c r="DU31" s="8">
        <f t="shared" si="118"/>
        <v>-3.6290050000000074E-2</v>
      </c>
      <c r="DV31" s="8">
        <f t="shared" si="119"/>
        <v>3.7637237905239575E-2</v>
      </c>
      <c r="DY31" s="1">
        <v>0</v>
      </c>
      <c r="DZ31" s="14">
        <f>5*($EC$5/100)*(0.2969*SQRT(DY31)-0.126*DY31-0.3516*DY31^2+0.2843*DY31^3-0.1015*DY31^4)</f>
        <v>0</v>
      </c>
      <c r="EA31" s="14">
        <f>-DZ31</f>
        <v>0</v>
      </c>
      <c r="EB31" s="14">
        <f t="shared" si="68"/>
        <v>0</v>
      </c>
      <c r="EC31" s="14" t="e">
        <f t="shared" si="69"/>
        <v>#VALUE!</v>
      </c>
      <c r="ED31" s="7"/>
      <c r="EG31" s="1">
        <v>0</v>
      </c>
      <c r="EH31" s="1">
        <v>-0.90695488000000002</v>
      </c>
      <c r="EI31" s="8">
        <f t="shared" ref="EI31:EI52" si="138">EG31-EG32</f>
        <v>-2.606255E-2</v>
      </c>
      <c r="EJ31" s="8">
        <f>-EI31*EH31*$EE32*COS(EK7*(PI()/180))</f>
        <v>1.652757833901226E-2</v>
      </c>
      <c r="EK31">
        <v>0</v>
      </c>
      <c r="EM31" s="1">
        <v>0</v>
      </c>
      <c r="EN31" s="1">
        <v>-1.16700633</v>
      </c>
      <c r="EO31" s="8">
        <f t="shared" ref="EO31:EO52" si="139">EM31-EM32</f>
        <v>-2.606255E-2</v>
      </c>
      <c r="EP31" s="8">
        <f>-EO31*EN31*$EE32*COS(EQ7*(PI()/180))</f>
        <v>2.1263296932236435E-2</v>
      </c>
      <c r="EQ31">
        <v>1</v>
      </c>
      <c r="ES31" s="1">
        <v>0</v>
      </c>
      <c r="ET31" s="1">
        <v>-1.3328135000000001</v>
      </c>
      <c r="EU31" s="8">
        <f t="shared" ref="EU31:EU52" si="140">ES31-ES32</f>
        <v>-2.606255E-2</v>
      </c>
      <c r="EV31" s="8">
        <f>-EU31*ET31*$EE32</f>
        <v>2.4288065501718362E-2</v>
      </c>
      <c r="EX31" s="1">
        <v>0</v>
      </c>
      <c r="EY31" s="1">
        <v>-1.48094791</v>
      </c>
      <c r="EZ31" s="8">
        <f t="shared" ref="EZ31:EZ52" si="141">EX31-EX32</f>
        <v>-2.606255E-2</v>
      </c>
      <c r="FA31" s="8">
        <f>-EZ31*EY31*$EE32</f>
        <v>2.6987541649835411E-2</v>
      </c>
      <c r="FC31" s="1">
        <v>0</v>
      </c>
      <c r="FD31" s="1">
        <v>-1.60754146</v>
      </c>
      <c r="FE31" s="8">
        <f t="shared" ref="FE31:FE52" si="142">FC31-FC32</f>
        <v>-2.606255E-2</v>
      </c>
      <c r="FF31" s="8">
        <f>-FE31*FD31*$EE32</f>
        <v>2.9294475391499236E-2</v>
      </c>
      <c r="FH31">
        <v>0</v>
      </c>
      <c r="FI31">
        <v>-0.41584713000000001</v>
      </c>
      <c r="FJ31" s="8">
        <f t="shared" ref="FJ31:FJ52" si="143">FH31-FH32</f>
        <v>0</v>
      </c>
      <c r="FK31" s="8">
        <f>-FJ31*FI31*$EE32</f>
        <v>0</v>
      </c>
      <c r="FM31">
        <v>0</v>
      </c>
      <c r="FN31" s="1">
        <v>-2.22096772</v>
      </c>
      <c r="FO31" s="8">
        <f t="shared" ref="FO31:FO52" si="144">FM31-FM32</f>
        <v>-2.521733E-2</v>
      </c>
      <c r="FP31" s="8">
        <f>FO31*FN31*$EE32</f>
        <v>-3.9160478082167056E-2</v>
      </c>
      <c r="FR31" s="1">
        <v>0</v>
      </c>
      <c r="FS31" s="1">
        <v>-0.90695488000000002</v>
      </c>
      <c r="FW31" s="1">
        <v>0</v>
      </c>
      <c r="FX31" s="1">
        <v>-1.8947153400000001</v>
      </c>
      <c r="FY31" s="8">
        <f t="shared" ref="FY31:FY52" si="145">FW31-FW32</f>
        <v>-2.606255E-2</v>
      </c>
      <c r="FZ31" s="8">
        <f t="shared" ref="FZ31:FZ53" si="146">-FY31*FX31*$EE32</f>
        <v>3.452768919659846E-2</v>
      </c>
      <c r="GC31" s="1">
        <v>0</v>
      </c>
      <c r="GD31" s="1">
        <v>-1.98729391</v>
      </c>
      <c r="GH31" s="1">
        <v>0</v>
      </c>
      <c r="GI31" s="1">
        <v>-1.9424110299999999</v>
      </c>
      <c r="GJ31" s="8">
        <f t="shared" ref="GJ31:GJ52" si="147">GH31-GH32</f>
        <v>-2.606255E-2</v>
      </c>
      <c r="GK31" s="8">
        <f t="shared" ref="GK31:GK53" si="148">-GJ31*GI31*$EE32</f>
        <v>3.5396855094805259E-2</v>
      </c>
      <c r="GL31" s="8"/>
      <c r="GM31" s="1">
        <v>0</v>
      </c>
      <c r="GN31" s="1">
        <v>-1.99300458</v>
      </c>
      <c r="GO31" s="8">
        <f t="shared" ref="GO31:GO52" si="149">GM31-GM32</f>
        <v>-2.606255E-2</v>
      </c>
      <c r="GP31" s="8">
        <f t="shared" ref="GP31:GP53" si="150">-GO31*GN31*$EE32</f>
        <v>3.6318829141710141E-2</v>
      </c>
      <c r="GR31" s="1">
        <v>0</v>
      </c>
      <c r="GS31" s="1">
        <v>-2.0225251499999999</v>
      </c>
      <c r="GT31" s="8">
        <f t="shared" ref="GT31:GT52" si="151">GR31-GR32</f>
        <v>-2.606255E-2</v>
      </c>
      <c r="GU31" s="8">
        <f t="shared" ref="GU31:GU53" si="152">-GT31*GS31*$EE32</f>
        <v>3.6856787031398427E-2</v>
      </c>
      <c r="GW31">
        <v>0</v>
      </c>
      <c r="GX31">
        <v>-2.0053177099999999</v>
      </c>
      <c r="GY31" s="8">
        <f t="shared" ref="GY31:GY52" si="153">GW31-GW32</f>
        <v>-2.606255E-2</v>
      </c>
      <c r="GZ31" s="8">
        <f t="shared" ref="GZ31:GZ53" si="154">-GY31*GX31*$EE32</f>
        <v>3.6543213204424975E-2</v>
      </c>
      <c r="HB31">
        <v>0</v>
      </c>
      <c r="HC31">
        <v>-2.0053177099999999</v>
      </c>
      <c r="HD31" s="8">
        <f t="shared" ref="HD31:HD52" si="155">HB31-HB32</f>
        <v>-2.606255E-2</v>
      </c>
      <c r="HE31" s="8">
        <f t="shared" ref="HE31:HE53" si="156">-HD31*HC31*$EE32</f>
        <v>3.6543213204424975E-2</v>
      </c>
    </row>
    <row r="32" spans="3:219" x14ac:dyDescent="0.3">
      <c r="J32" s="8">
        <v>0</v>
      </c>
      <c r="K32" s="8">
        <v>0.6462215</v>
      </c>
      <c r="M32" s="1"/>
      <c r="N32" s="1"/>
      <c r="P32" s="8">
        <v>0.53530639999999996</v>
      </c>
      <c r="Q32" s="8">
        <v>4.1834429999999999E-2</v>
      </c>
      <c r="R32" s="8">
        <f t="shared" si="120"/>
        <v>-6.4773760000000014E-2</v>
      </c>
      <c r="S32" s="8">
        <f t="shared" si="121"/>
        <v>-2.7097733285568006E-3</v>
      </c>
      <c r="V32">
        <v>2.606255E-2</v>
      </c>
      <c r="W32">
        <v>-0.22663374</v>
      </c>
      <c r="X32" s="8">
        <f t="shared" ref="X32:X41" si="157">V32-V33</f>
        <v>-3.959457999999999E-2</v>
      </c>
      <c r="Y32" s="8">
        <f t="shared" ref="Y32:Y53" si="158">X32*W32</f>
        <v>8.9734677491291985E-3</v>
      </c>
      <c r="AB32">
        <v>0.86057835000000005</v>
      </c>
      <c r="AC32">
        <v>0.18674878</v>
      </c>
      <c r="AD32" s="8">
        <f t="shared" si="130"/>
        <v>-3.9103669999999924E-2</v>
      </c>
      <c r="AE32" s="8">
        <f t="shared" si="131"/>
        <v>7.3025626660225855E-3</v>
      </c>
      <c r="AH32">
        <v>0.86057835000000005</v>
      </c>
      <c r="AI32">
        <v>0.18036698000000001</v>
      </c>
      <c r="AJ32" s="8">
        <f t="shared" si="110"/>
        <v>-3.9103669999999924E-2</v>
      </c>
      <c r="AK32" s="8">
        <f t="shared" si="111"/>
        <v>7.0530108648165866E-3</v>
      </c>
      <c r="AN32">
        <v>2.606255E-2</v>
      </c>
      <c r="AO32">
        <v>-0.37153662999999998</v>
      </c>
      <c r="AP32" s="8">
        <f t="shared" ref="AP32:AP41" si="159">AN32-AN33</f>
        <v>-3.959457999999999E-2</v>
      </c>
      <c r="AQ32" s="8">
        <f t="shared" ref="AQ32:AQ53" si="160">AP32*AO32</f>
        <v>1.4710836819465396E-2</v>
      </c>
      <c r="AT32">
        <v>0.53530639999999996</v>
      </c>
      <c r="AU32">
        <v>3.5902209999999997E-2</v>
      </c>
      <c r="AV32" s="8">
        <f t="shared" si="122"/>
        <v>-6.4773760000000014E-2</v>
      </c>
      <c r="AW32" s="8">
        <f t="shared" si="123"/>
        <v>-2.3255211340096004E-3</v>
      </c>
      <c r="BC32" s="1"/>
      <c r="BI32" s="1"/>
      <c r="BL32">
        <v>0.53530639999999996</v>
      </c>
      <c r="BM32">
        <v>0.10345310000000001</v>
      </c>
      <c r="BN32" s="8">
        <f t="shared" si="124"/>
        <v>-6.4773760000000014E-2</v>
      </c>
      <c r="BO32" s="8">
        <f t="shared" si="125"/>
        <v>6.7010462706560015E-3</v>
      </c>
      <c r="BR32">
        <v>2.606255E-2</v>
      </c>
      <c r="BS32">
        <v>-0.34495155999999999</v>
      </c>
      <c r="BT32" s="8">
        <f t="shared" si="132"/>
        <v>-3.959457999999999E-2</v>
      </c>
      <c r="BU32" s="8">
        <f t="shared" si="133"/>
        <v>-1.3658212138544797E-2</v>
      </c>
      <c r="BX32">
        <v>0.86057835000000005</v>
      </c>
      <c r="BY32">
        <v>0.18591242999999999</v>
      </c>
      <c r="BZ32" s="8">
        <f t="shared" si="114"/>
        <v>-3.9103669999999924E-2</v>
      </c>
      <c r="CA32" s="8">
        <f t="shared" si="115"/>
        <v>7.2698583116180852E-3</v>
      </c>
      <c r="CC32">
        <v>0.86057835000000005</v>
      </c>
      <c r="CD32">
        <v>0.16533602999999999</v>
      </c>
      <c r="CE32" s="8">
        <f t="shared" si="116"/>
        <v>-3.9103669999999924E-2</v>
      </c>
      <c r="CF32" s="8">
        <f t="shared" si="117"/>
        <v>6.4652455562300868E-3</v>
      </c>
      <c r="CG32" s="8"/>
      <c r="CI32">
        <v>2.606255E-2</v>
      </c>
      <c r="CJ32">
        <v>-0.39951910000000002</v>
      </c>
      <c r="CK32" s="8">
        <f t="shared" si="134"/>
        <v>-3.959457999999999E-2</v>
      </c>
      <c r="CL32" s="8">
        <f t="shared" si="135"/>
        <v>-1.5818790966477998E-2</v>
      </c>
      <c r="CO32">
        <v>0.53530639999999996</v>
      </c>
      <c r="CP32">
        <v>4.6942159999999997E-2</v>
      </c>
      <c r="CQ32" s="8">
        <f t="shared" si="126"/>
        <v>-6.4773760000000014E-2</v>
      </c>
      <c r="CR32" s="8">
        <f t="shared" si="127"/>
        <v>3.0406202057216003E-3</v>
      </c>
      <c r="CX32" s="1"/>
      <c r="DD32" s="1"/>
      <c r="DG32">
        <v>0.53530639999999996</v>
      </c>
      <c r="DH32">
        <v>-0.34074059000000001</v>
      </c>
      <c r="DI32" s="8">
        <f t="shared" si="128"/>
        <v>-6.4773760000000014E-2</v>
      </c>
      <c r="DJ32" s="8">
        <f t="shared" si="129"/>
        <v>-2.2071049198918405E-2</v>
      </c>
      <c r="DM32">
        <v>2.606255E-2</v>
      </c>
      <c r="DN32">
        <v>-1.1820706000000001</v>
      </c>
      <c r="DO32" s="8">
        <f t="shared" si="136"/>
        <v>-3.959457999999999E-2</v>
      </c>
      <c r="DP32" s="8">
        <f t="shared" si="137"/>
        <v>-4.6803588937347991E-2</v>
      </c>
      <c r="DS32">
        <v>0.86057835000000005</v>
      </c>
      <c r="DT32">
        <v>1.00038414</v>
      </c>
      <c r="DU32" s="8">
        <f t="shared" si="118"/>
        <v>-3.9103669999999924E-2</v>
      </c>
      <c r="DV32" s="8">
        <f t="shared" si="119"/>
        <v>3.9118691283793722E-2</v>
      </c>
      <c r="DY32" s="1">
        <v>2.60625466E-2</v>
      </c>
      <c r="DZ32" s="14">
        <f t="shared" ref="DZ32:DZ53" si="161">5*($EC$5/100)*(0.2969*SQRT(DY32)-0.126*DY32-0.3516*DY32^2+0.2843*DY32^3-0.1015*DY32^4)</f>
        <v>2.6648108451597489E-2</v>
      </c>
      <c r="EA32" s="14">
        <f t="shared" ref="EA32:EA53" si="162">-DZ32</f>
        <v>-2.6648108451597489E-2</v>
      </c>
      <c r="EB32" s="14">
        <f t="shared" si="68"/>
        <v>2.60625466E-2</v>
      </c>
      <c r="EC32" s="14">
        <f t="shared" si="69"/>
        <v>-2.6648108451597489E-2</v>
      </c>
      <c r="ED32" s="7">
        <f>-(PI()/2)+ATAN(EC32/EB32)</f>
        <v>-2.367303017772497</v>
      </c>
      <c r="EE32">
        <f>SIN(ED32)</f>
        <v>-0.69920839973092097</v>
      </c>
      <c r="EG32" s="1">
        <v>2.606255E-2</v>
      </c>
      <c r="EH32" s="1">
        <v>0.32921425999999998</v>
      </c>
      <c r="EI32" s="8">
        <f t="shared" si="138"/>
        <v>-3.959457999999999E-2</v>
      </c>
      <c r="EJ32" s="8">
        <f t="shared" ref="EJ32:EJ53" si="163">-EI32*EH32*$EE33*COS(EK8*(PI()/180))</f>
        <v>-1.2368643210193609E-2</v>
      </c>
      <c r="EK32">
        <v>0</v>
      </c>
      <c r="EM32" s="1">
        <v>2.606255E-2</v>
      </c>
      <c r="EN32" s="1">
        <v>0.14334152999999999</v>
      </c>
      <c r="EO32" s="8">
        <f t="shared" si="139"/>
        <v>-3.959457999999999E-2</v>
      </c>
      <c r="EP32" s="8">
        <f t="shared" ref="EP32:EP53" si="164">-EO32*EN32*$EE33*COS(EQ8*(PI()/180))</f>
        <v>-5.3845486959982012E-3</v>
      </c>
      <c r="EQ32">
        <v>1</v>
      </c>
      <c r="ES32" s="1">
        <v>2.606255E-2</v>
      </c>
      <c r="ET32" s="1">
        <v>2.76874E-3</v>
      </c>
      <c r="EU32" s="8">
        <f t="shared" si="140"/>
        <v>-3.959457999999999E-2</v>
      </c>
      <c r="EV32" s="8">
        <f t="shared" ref="EV32:EV53" si="165">-EU32*ET32*$EE33</f>
        <v>-1.0402209552463328E-4</v>
      </c>
      <c r="EX32" s="1">
        <v>2.606255E-2</v>
      </c>
      <c r="EY32" s="1">
        <v>-0.1196434</v>
      </c>
      <c r="EZ32" s="8">
        <f t="shared" si="141"/>
        <v>-3.959457999999999E-2</v>
      </c>
      <c r="FA32" s="8">
        <f t="shared" ref="FA32:FA53" si="166">-EZ32*EY32*$EE33</f>
        <v>4.4950256014258854E-3</v>
      </c>
      <c r="FC32" s="1">
        <v>2.606255E-2</v>
      </c>
      <c r="FD32" s="1">
        <v>-0.22706359000000001</v>
      </c>
      <c r="FE32" s="8">
        <f t="shared" si="142"/>
        <v>-3.959457999999999E-2</v>
      </c>
      <c r="FF32" s="8">
        <f t="shared" ref="FF32:FF53" si="167">-FE32*FD32*$EE33</f>
        <v>8.5308228469073173E-3</v>
      </c>
      <c r="FH32">
        <v>0</v>
      </c>
      <c r="FI32">
        <v>-2.1951128</v>
      </c>
      <c r="FJ32" s="8">
        <f t="shared" si="143"/>
        <v>-2.521733E-2</v>
      </c>
      <c r="FK32" s="8">
        <f t="shared" ref="FK32:FK53" si="168">-FJ32*FI32*$EE33</f>
        <v>5.2524705589878935E-2</v>
      </c>
      <c r="FM32">
        <v>2.521733E-2</v>
      </c>
      <c r="FN32" s="1">
        <v>-0.25973410000000002</v>
      </c>
      <c r="FO32" s="8">
        <f t="shared" si="144"/>
        <v>-3.9320690000000005E-2</v>
      </c>
      <c r="FP32" s="8">
        <f>FO32*FN32*$EE33</f>
        <v>-9.6907587977285662E-3</v>
      </c>
      <c r="FR32" s="1">
        <v>2.606255E-2</v>
      </c>
      <c r="FS32" s="1">
        <v>0.32921425999999998</v>
      </c>
      <c r="FW32" s="1">
        <v>2.606255E-2</v>
      </c>
      <c r="FX32" s="1">
        <v>-0.50966551000000004</v>
      </c>
      <c r="FY32" s="8">
        <f t="shared" si="145"/>
        <v>-3.959457999999999E-2</v>
      </c>
      <c r="FZ32" s="8">
        <f t="shared" si="146"/>
        <v>1.914823145793066E-2</v>
      </c>
      <c r="GC32" s="1">
        <v>2.606255E-2</v>
      </c>
      <c r="GD32" s="1">
        <v>-0.66196832000000005</v>
      </c>
      <c r="GH32" s="1">
        <v>2.606255E-2</v>
      </c>
      <c r="GI32" s="1">
        <v>-0.58130532000000001</v>
      </c>
      <c r="GJ32" s="8">
        <f t="shared" si="147"/>
        <v>-3.959457999999999E-2</v>
      </c>
      <c r="GK32" s="8">
        <f t="shared" si="148"/>
        <v>2.1839752929497719E-2</v>
      </c>
      <c r="GL32" s="8"/>
      <c r="GM32" s="1">
        <v>2.606255E-2</v>
      </c>
      <c r="GN32" s="1">
        <v>-0.67011969000000005</v>
      </c>
      <c r="GO32" s="8">
        <f t="shared" si="149"/>
        <v>-3.959457999999999E-2</v>
      </c>
      <c r="GP32" s="8">
        <f t="shared" si="150"/>
        <v>2.5176525930971361E-2</v>
      </c>
      <c r="GR32" s="1">
        <v>2.606255E-2</v>
      </c>
      <c r="GS32" s="1">
        <v>-0.76855041000000002</v>
      </c>
      <c r="GT32" s="8">
        <f t="shared" si="151"/>
        <v>-3.959457999999999E-2</v>
      </c>
      <c r="GU32" s="8">
        <f t="shared" si="152"/>
        <v>2.8874587055670115E-2</v>
      </c>
      <c r="GW32">
        <v>2.606255E-2</v>
      </c>
      <c r="GX32">
        <v>-0.87042010999999997</v>
      </c>
      <c r="GY32" s="8">
        <f t="shared" si="153"/>
        <v>-3.959457999999999E-2</v>
      </c>
      <c r="GZ32" s="8">
        <f t="shared" si="154"/>
        <v>3.2701851321894362E-2</v>
      </c>
      <c r="HB32">
        <v>2.606255E-2</v>
      </c>
      <c r="HC32">
        <v>-0.87042010999999997</v>
      </c>
      <c r="HD32" s="8">
        <f t="shared" si="155"/>
        <v>-3.959457999999999E-2</v>
      </c>
      <c r="HE32" s="8">
        <f t="shared" si="156"/>
        <v>3.2701851321894362E-2</v>
      </c>
      <c r="HH32">
        <v>0</v>
      </c>
      <c r="HI32" s="1">
        <v>-2.22096772</v>
      </c>
      <c r="HJ32" s="1"/>
      <c r="HK32" t="s">
        <v>98</v>
      </c>
    </row>
    <row r="33" spans="10:219" x14ac:dyDescent="0.3">
      <c r="J33" s="4" t="s">
        <v>17</v>
      </c>
      <c r="K33" s="4">
        <v>24</v>
      </c>
      <c r="L33" s="4" t="s">
        <v>3</v>
      </c>
      <c r="M33" s="7">
        <f>SUM(M7:M31)</f>
        <v>0.56692530807242736</v>
      </c>
      <c r="N33" s="1"/>
      <c r="P33" s="8">
        <v>0.60008015999999997</v>
      </c>
      <c r="Q33" s="8">
        <v>4.5794809999999998E-2</v>
      </c>
      <c r="R33" s="8">
        <f t="shared" si="120"/>
        <v>-6.4741280000000012E-2</v>
      </c>
      <c r="S33" s="8">
        <f t="shared" si="121"/>
        <v>-2.9648146167568007E-3</v>
      </c>
      <c r="V33">
        <v>6.5657129999999994E-2</v>
      </c>
      <c r="W33">
        <v>-0.18902247999999999</v>
      </c>
      <c r="X33" s="8">
        <f t="shared" si="157"/>
        <v>-5.1140550000000007E-2</v>
      </c>
      <c r="Y33" s="8">
        <f t="shared" si="158"/>
        <v>9.6667135895640004E-3</v>
      </c>
      <c r="AB33">
        <v>0.89968201999999997</v>
      </c>
      <c r="AC33">
        <v>0.14916736999999999</v>
      </c>
      <c r="AD33" s="8">
        <f t="shared" si="130"/>
        <v>-3.8321460000000029E-2</v>
      </c>
      <c r="AE33" s="8">
        <f t="shared" si="131"/>
        <v>5.7163114027602045E-3</v>
      </c>
      <c r="AH33">
        <v>0.89968201999999997</v>
      </c>
      <c r="AI33">
        <v>0.14414724000000001</v>
      </c>
      <c r="AJ33" s="8">
        <f t="shared" si="110"/>
        <v>-3.8321460000000029E-2</v>
      </c>
      <c r="AK33" s="8">
        <f t="shared" si="111"/>
        <v>5.5239326917704045E-3</v>
      </c>
      <c r="AN33">
        <v>6.5657129999999994E-2</v>
      </c>
      <c r="AO33">
        <v>-0.2002169</v>
      </c>
      <c r="AP33" s="8">
        <f t="shared" si="159"/>
        <v>-5.1140550000000007E-2</v>
      </c>
      <c r="AQ33" s="8">
        <f t="shared" si="160"/>
        <v>1.0239202385295002E-2</v>
      </c>
      <c r="AT33">
        <v>0.60008015999999997</v>
      </c>
      <c r="AU33">
        <v>3.4869200000000003E-2</v>
      </c>
      <c r="AV33" s="8">
        <f t="shared" si="122"/>
        <v>-6.4741280000000012E-2</v>
      </c>
      <c r="AW33" s="8">
        <f t="shared" si="123"/>
        <v>-2.2574766405760007E-3</v>
      </c>
      <c r="AZ33" s="4" t="s">
        <v>17</v>
      </c>
      <c r="BA33" s="4">
        <v>24</v>
      </c>
      <c r="BB33" s="4" t="s">
        <v>3</v>
      </c>
      <c r="BC33" s="7">
        <f>SUM(BC7:BC31)</f>
        <v>0.50701204977586534</v>
      </c>
      <c r="BF33" s="4" t="s">
        <v>17</v>
      </c>
      <c r="BG33" s="4">
        <v>24</v>
      </c>
      <c r="BH33" s="4" t="s">
        <v>3</v>
      </c>
      <c r="BI33" s="7">
        <f>SUM(BI7:BI31)</f>
        <v>0.45233930434571606</v>
      </c>
      <c r="BL33">
        <v>0.60008015999999997</v>
      </c>
      <c r="BM33">
        <v>9.0602600000000005E-2</v>
      </c>
      <c r="BN33" s="8">
        <f t="shared" si="124"/>
        <v>-6.4741280000000012E-2</v>
      </c>
      <c r="BO33" s="8">
        <f t="shared" si="125"/>
        <v>5.8657282953280014E-3</v>
      </c>
      <c r="BR33">
        <v>6.5657129999999994E-2</v>
      </c>
      <c r="BS33">
        <v>-0.18151708999999999</v>
      </c>
      <c r="BT33" s="8">
        <f t="shared" si="132"/>
        <v>-5.1140550000000007E-2</v>
      </c>
      <c r="BU33" s="8">
        <f t="shared" si="133"/>
        <v>-9.2828838169995015E-3</v>
      </c>
      <c r="BX33">
        <v>0.89968201999999997</v>
      </c>
      <c r="BY33">
        <v>0.15250570999999999</v>
      </c>
      <c r="BZ33" s="8">
        <f t="shared" si="114"/>
        <v>-3.8321460000000029E-2</v>
      </c>
      <c r="CA33" s="8">
        <f t="shared" si="115"/>
        <v>5.8442414655366041E-3</v>
      </c>
      <c r="CC33">
        <v>0.89968201999999997</v>
      </c>
      <c r="CD33">
        <v>0.13103661</v>
      </c>
      <c r="CE33" s="8">
        <f t="shared" si="116"/>
        <v>-3.8321460000000029E-2</v>
      </c>
      <c r="CF33" s="8">
        <f t="shared" si="117"/>
        <v>5.0215142086506041E-3</v>
      </c>
      <c r="CG33" s="8"/>
      <c r="CI33">
        <v>6.5657129999999994E-2</v>
      </c>
      <c r="CJ33">
        <v>-0.19862826</v>
      </c>
      <c r="CK33" s="8">
        <f t="shared" si="134"/>
        <v>-5.1140550000000007E-2</v>
      </c>
      <c r="CL33" s="8">
        <f t="shared" si="135"/>
        <v>-1.0157958461943001E-2</v>
      </c>
      <c r="CO33">
        <v>0.60008015999999997</v>
      </c>
      <c r="CP33">
        <v>5.0495110000000003E-2</v>
      </c>
      <c r="CQ33" s="8">
        <f t="shared" si="126"/>
        <v>-6.4741280000000012E-2</v>
      </c>
      <c r="CR33" s="8">
        <f t="shared" si="127"/>
        <v>3.2691180551408009E-3</v>
      </c>
      <c r="CU33" s="4" t="s">
        <v>17</v>
      </c>
      <c r="CV33" s="4">
        <v>24</v>
      </c>
      <c r="CW33" s="4" t="s">
        <v>3</v>
      </c>
      <c r="CX33" s="7">
        <f>SUM(CX7:CX31)</f>
        <v>0.48651170021260887</v>
      </c>
      <c r="DA33" s="4" t="s">
        <v>17</v>
      </c>
      <c r="DB33" s="4">
        <v>24</v>
      </c>
      <c r="DC33" s="4" t="s">
        <v>3</v>
      </c>
      <c r="DD33" s="7">
        <f>SUM(DD7:DD31)</f>
        <v>0.48516066808581548</v>
      </c>
      <c r="DG33">
        <v>0.60008015999999997</v>
      </c>
      <c r="DH33">
        <v>-0.31245961999999999</v>
      </c>
      <c r="DI33" s="8">
        <f t="shared" si="128"/>
        <v>-6.4741280000000012E-2</v>
      </c>
      <c r="DJ33" s="8">
        <f t="shared" si="129"/>
        <v>-2.0229035747113603E-2</v>
      </c>
      <c r="DM33">
        <v>6.5657129999999994E-2</v>
      </c>
      <c r="DN33">
        <v>-0.83964538</v>
      </c>
      <c r="DO33" s="8">
        <f t="shared" si="136"/>
        <v>-5.1140550000000007E-2</v>
      </c>
      <c r="DP33" s="8">
        <f t="shared" si="137"/>
        <v>-4.2939926538159007E-2</v>
      </c>
      <c r="DS33">
        <v>0.89968201999999997</v>
      </c>
      <c r="DT33">
        <v>0.94669453999999997</v>
      </c>
      <c r="DU33" s="8">
        <f t="shared" si="118"/>
        <v>-3.8321460000000029E-2</v>
      </c>
      <c r="DV33" s="8">
        <f t="shared" si="119"/>
        <v>3.6278716946828424E-2</v>
      </c>
      <c r="DY33" s="1">
        <v>6.5657129800000005E-2</v>
      </c>
      <c r="DZ33" s="14">
        <f t="shared" si="161"/>
        <v>3.9820016425207334E-2</v>
      </c>
      <c r="EA33" s="14">
        <f t="shared" si="162"/>
        <v>-3.9820016425207334E-2</v>
      </c>
      <c r="EB33" s="14">
        <f t="shared" si="68"/>
        <v>3.9594583200000005E-2</v>
      </c>
      <c r="EC33" s="14">
        <f t="shared" si="69"/>
        <v>-1.3171907973609846E-2</v>
      </c>
      <c r="ED33" s="7">
        <f t="shared" ref="ED33:ED53" si="169">-(PI()/2)+ATAN(EC33/EB33)</f>
        <v>-1.8919492617242695</v>
      </c>
      <c r="EE33">
        <f t="shared" ref="EE33:EE54" si="170">SIN(ED33)</f>
        <v>-0.94887211249767367</v>
      </c>
      <c r="EG33" s="1">
        <v>6.5657129999999994E-2</v>
      </c>
      <c r="EH33" s="1">
        <v>0.29557539999999999</v>
      </c>
      <c r="EI33" s="8">
        <f t="shared" si="138"/>
        <v>-5.1140550000000007E-2</v>
      </c>
      <c r="EJ33" s="8">
        <f t="shared" si="163"/>
        <v>-1.4855702222539404E-2</v>
      </c>
      <c r="EK33">
        <v>0</v>
      </c>
      <c r="EM33" s="1">
        <v>6.5657129999999994E-2</v>
      </c>
      <c r="EN33" s="1">
        <v>0.13932268</v>
      </c>
      <c r="EO33" s="8">
        <f t="shared" si="139"/>
        <v>-5.1140550000000007E-2</v>
      </c>
      <c r="EP33" s="8">
        <f t="shared" si="164"/>
        <v>-7.0013303409916612E-3</v>
      </c>
      <c r="EQ33">
        <v>1</v>
      </c>
      <c r="ES33" s="1">
        <v>6.5657129999999994E-2</v>
      </c>
      <c r="ET33" s="1">
        <v>1.5700869999999999E-2</v>
      </c>
      <c r="EU33" s="8">
        <f t="shared" si="140"/>
        <v>-5.1140550000000007E-2</v>
      </c>
      <c r="EV33" s="8">
        <f t="shared" si="165"/>
        <v>-7.8913011487018951E-4</v>
      </c>
      <c r="EX33" s="1">
        <v>6.5657129999999994E-2</v>
      </c>
      <c r="EY33" s="1">
        <v>-9.6263799999999997E-2</v>
      </c>
      <c r="EZ33" s="8">
        <f t="shared" si="141"/>
        <v>-5.1140550000000007E-2</v>
      </c>
      <c r="FA33" s="8">
        <f t="shared" si="166"/>
        <v>4.8382454954305687E-3</v>
      </c>
      <c r="FC33" s="1">
        <v>6.5657129999999994E-2</v>
      </c>
      <c r="FD33" s="1">
        <v>-0.1987062</v>
      </c>
      <c r="FE33" s="8">
        <f t="shared" si="142"/>
        <v>-5.1140550000000007E-2</v>
      </c>
      <c r="FF33" s="8">
        <f t="shared" si="167"/>
        <v>9.9870291538888527E-3</v>
      </c>
      <c r="FH33">
        <v>2.521733E-2</v>
      </c>
      <c r="FI33">
        <v>-0.20745501</v>
      </c>
      <c r="FJ33" s="8">
        <f t="shared" si="143"/>
        <v>-3.9320690000000005E-2</v>
      </c>
      <c r="FK33" s="8">
        <f t="shared" si="168"/>
        <v>8.0168648603809161E-3</v>
      </c>
      <c r="FM33">
        <v>6.4538020000000001E-2</v>
      </c>
      <c r="FN33" s="1">
        <v>-0.28841538999999999</v>
      </c>
      <c r="FO33" s="8">
        <f t="shared" si="144"/>
        <v>-5.0857689999999997E-2</v>
      </c>
      <c r="FP33" s="8">
        <f t="shared" ref="FP33:FP53" si="171">FO33*FN33*$EE34</f>
        <v>-1.4415661179346867E-2</v>
      </c>
      <c r="FR33" s="1">
        <v>6.5657129999999994E-2</v>
      </c>
      <c r="FS33" s="1">
        <v>0.29557539999999999</v>
      </c>
      <c r="FW33" s="1">
        <v>6.5657129999999994E-2</v>
      </c>
      <c r="FX33" s="1">
        <v>-0.49010007</v>
      </c>
      <c r="FY33" s="8">
        <f t="shared" si="145"/>
        <v>-5.1140550000000007E-2</v>
      </c>
      <c r="FZ33" s="8">
        <f t="shared" si="146"/>
        <v>2.4632566509816843E-2</v>
      </c>
      <c r="GC33" s="1">
        <v>6.5657129999999994E-2</v>
      </c>
      <c r="GD33" s="1">
        <v>-0.66102351000000004</v>
      </c>
      <c r="GH33" s="1">
        <v>6.5657129999999994E-2</v>
      </c>
      <c r="GI33" s="1">
        <v>-0.57618809999999998</v>
      </c>
      <c r="GJ33" s="8">
        <f t="shared" si="147"/>
        <v>-5.1140550000000007E-2</v>
      </c>
      <c r="GK33" s="8">
        <f t="shared" si="148"/>
        <v>2.8959374960740157E-2</v>
      </c>
      <c r="GL33" s="8"/>
      <c r="GM33" s="1">
        <v>6.5657129999999994E-2</v>
      </c>
      <c r="GN33" s="1">
        <v>-0.67174354000000003</v>
      </c>
      <c r="GO33" s="8">
        <f t="shared" si="149"/>
        <v>-5.1140550000000007E-2</v>
      </c>
      <c r="GP33" s="8">
        <f t="shared" si="150"/>
        <v>3.3762018084571611E-2</v>
      </c>
      <c r="GR33" s="1">
        <v>6.5657129999999994E-2</v>
      </c>
      <c r="GS33" s="1">
        <v>-0.79275724000000003</v>
      </c>
      <c r="GT33" s="8">
        <f t="shared" si="151"/>
        <v>-5.1140550000000007E-2</v>
      </c>
      <c r="GU33" s="8">
        <f t="shared" si="152"/>
        <v>3.9844200472035914E-2</v>
      </c>
      <c r="GW33">
        <v>6.5657129999999994E-2</v>
      </c>
      <c r="GX33">
        <v>-0.91915930999999995</v>
      </c>
      <c r="GY33" s="8">
        <f t="shared" si="153"/>
        <v>-5.1140550000000007E-2</v>
      </c>
      <c r="GZ33" s="8">
        <f t="shared" si="154"/>
        <v>4.6197203841844697E-2</v>
      </c>
      <c r="HB33">
        <v>6.5657129999999994E-2</v>
      </c>
      <c r="HC33">
        <v>-0.91915930999999995</v>
      </c>
      <c r="HD33" s="8">
        <f t="shared" si="155"/>
        <v>-5.1140550000000007E-2</v>
      </c>
      <c r="HE33" s="8">
        <f t="shared" si="156"/>
        <v>4.6197203841844697E-2</v>
      </c>
      <c r="HH33">
        <v>2.521733E-2</v>
      </c>
      <c r="HI33" s="1">
        <v>-0.25973410000000002</v>
      </c>
      <c r="HJ33" s="1"/>
      <c r="HK33" t="s">
        <v>99</v>
      </c>
    </row>
    <row r="34" spans="10:219" x14ac:dyDescent="0.3">
      <c r="M34" s="1"/>
      <c r="N34" s="1"/>
      <c r="P34" s="8">
        <v>0.66482143999999999</v>
      </c>
      <c r="Q34" s="8">
        <v>4.8459629999999997E-2</v>
      </c>
      <c r="R34" s="8">
        <f t="shared" si="120"/>
        <v>-6.9142319999999979E-2</v>
      </c>
      <c r="S34" s="8">
        <f t="shared" si="121"/>
        <v>-3.3506112445415986E-3</v>
      </c>
      <c r="V34">
        <v>0.11679768</v>
      </c>
      <c r="W34">
        <v>-7.6509549999999996E-2</v>
      </c>
      <c r="X34" s="8">
        <f t="shared" si="157"/>
        <v>-6.1985959999999993E-2</v>
      </c>
      <c r="Y34" s="8">
        <f t="shared" si="158"/>
        <v>4.7425179059179994E-3</v>
      </c>
      <c r="AB34">
        <v>0.93800348</v>
      </c>
      <c r="AC34">
        <v>0.10929174</v>
      </c>
      <c r="AD34" s="8">
        <f t="shared" si="130"/>
        <v>-3.4369529999999981E-2</v>
      </c>
      <c r="AE34" s="8">
        <f t="shared" si="131"/>
        <v>3.756305736682198E-3</v>
      </c>
      <c r="AH34">
        <v>0.93800348</v>
      </c>
      <c r="AI34">
        <v>0.10814332</v>
      </c>
      <c r="AJ34" s="8">
        <f t="shared" si="110"/>
        <v>-3.4369529999999981E-2</v>
      </c>
      <c r="AK34" s="8">
        <f t="shared" si="111"/>
        <v>3.7168350810395981E-3</v>
      </c>
      <c r="AN34">
        <v>0.11679768</v>
      </c>
      <c r="AO34">
        <v>-9.5087400000000002E-2</v>
      </c>
      <c r="AP34" s="8">
        <f t="shared" si="159"/>
        <v>-6.1985959999999993E-2</v>
      </c>
      <c r="AQ34" s="8">
        <f t="shared" si="160"/>
        <v>5.8940837729039991E-3</v>
      </c>
      <c r="AT34">
        <v>0.66482143999999999</v>
      </c>
      <c r="AU34">
        <v>3.310751E-2</v>
      </c>
      <c r="AV34" s="8">
        <f t="shared" si="122"/>
        <v>-6.9142319999999979E-2</v>
      </c>
      <c r="AW34" s="8">
        <f t="shared" si="123"/>
        <v>-2.2891300508231993E-3</v>
      </c>
      <c r="BL34">
        <v>0.66482143999999999</v>
      </c>
      <c r="BM34">
        <v>8.911869E-2</v>
      </c>
      <c r="BN34" s="8">
        <f t="shared" si="124"/>
        <v>-6.9142319999999979E-2</v>
      </c>
      <c r="BO34" s="8">
        <f t="shared" si="125"/>
        <v>6.1618729819607979E-3</v>
      </c>
      <c r="BR34">
        <v>0.11679768</v>
      </c>
      <c r="BS34">
        <v>-6.5552579999999999E-2</v>
      </c>
      <c r="BT34" s="8">
        <f t="shared" si="132"/>
        <v>-6.1985959999999993E-2</v>
      </c>
      <c r="BU34" s="8">
        <f t="shared" si="133"/>
        <v>-4.0633396017767994E-3</v>
      </c>
      <c r="BX34">
        <v>0.93800348</v>
      </c>
      <c r="BY34">
        <v>0.11774908000000001</v>
      </c>
      <c r="BZ34" s="8">
        <f t="shared" si="114"/>
        <v>-3.4369529999999981E-2</v>
      </c>
      <c r="CA34" s="8">
        <f t="shared" si="115"/>
        <v>4.0469805375323983E-3</v>
      </c>
      <c r="CC34">
        <v>0.93800348</v>
      </c>
      <c r="CD34">
        <v>9.6406489999999997E-2</v>
      </c>
      <c r="CE34" s="8">
        <f t="shared" si="116"/>
        <v>-3.4369529999999981E-2</v>
      </c>
      <c r="CF34" s="8">
        <f t="shared" si="117"/>
        <v>3.3134457502496982E-3</v>
      </c>
      <c r="CG34" s="8"/>
      <c r="CI34">
        <v>0.11679768</v>
      </c>
      <c r="CJ34">
        <v>-9.1070449999999997E-2</v>
      </c>
      <c r="CK34" s="8">
        <f t="shared" si="134"/>
        <v>-6.1985959999999993E-2</v>
      </c>
      <c r="CL34" s="8">
        <f t="shared" si="135"/>
        <v>-5.645089270881999E-3</v>
      </c>
      <c r="CO34">
        <v>0.66482143999999999</v>
      </c>
      <c r="CP34">
        <v>5.2558460000000001E-2</v>
      </c>
      <c r="CQ34" s="8">
        <f t="shared" si="126"/>
        <v>-6.9142319999999979E-2</v>
      </c>
      <c r="CR34" s="8">
        <f t="shared" si="127"/>
        <v>3.6340138600271989E-3</v>
      </c>
      <c r="DG34">
        <v>0.66482143999999999</v>
      </c>
      <c r="DH34">
        <v>-0.28247206000000002</v>
      </c>
      <c r="DI34" s="8">
        <f t="shared" si="128"/>
        <v>-6.9142319999999979E-2</v>
      </c>
      <c r="DJ34" s="8">
        <f t="shared" si="129"/>
        <v>-1.9530773563579195E-2</v>
      </c>
      <c r="DM34">
        <v>0.11679768</v>
      </c>
      <c r="DN34">
        <v>-0.66875492000000003</v>
      </c>
      <c r="DO34" s="8">
        <f t="shared" si="136"/>
        <v>-6.1985959999999993E-2</v>
      </c>
      <c r="DP34" s="8">
        <f t="shared" si="137"/>
        <v>-4.1453415720923197E-2</v>
      </c>
      <c r="DS34">
        <v>0.93800348</v>
      </c>
      <c r="DT34">
        <v>0.86604784000000001</v>
      </c>
      <c r="DU34" s="8">
        <f t="shared" si="118"/>
        <v>-3.4369529999999981E-2</v>
      </c>
      <c r="DV34" s="8">
        <f t="shared" si="119"/>
        <v>2.9765657218315183E-2</v>
      </c>
      <c r="DY34" s="1">
        <v>0.116797683</v>
      </c>
      <c r="DZ34" s="14">
        <f t="shared" si="161"/>
        <v>4.9433246699933216E-2</v>
      </c>
      <c r="EA34" s="14">
        <f t="shared" si="162"/>
        <v>-4.9433246699933216E-2</v>
      </c>
      <c r="EB34" s="14">
        <f t="shared" si="68"/>
        <v>5.1140553199999994E-2</v>
      </c>
      <c r="EC34" s="14">
        <f t="shared" si="69"/>
        <v>-9.6132302747258813E-3</v>
      </c>
      <c r="ED34" s="7">
        <f t="shared" si="169"/>
        <v>-1.7566047065434491</v>
      </c>
      <c r="EE34">
        <f t="shared" si="170"/>
        <v>-0.98278723083040553</v>
      </c>
      <c r="EG34" s="1">
        <v>0.11679768</v>
      </c>
      <c r="EH34" s="1">
        <v>0.33941628000000001</v>
      </c>
      <c r="EI34" s="8">
        <f t="shared" si="138"/>
        <v>-6.1985959999999993E-2</v>
      </c>
      <c r="EJ34" s="8">
        <f t="shared" si="163"/>
        <v>-2.0922810167695351E-2</v>
      </c>
      <c r="EK34">
        <v>0</v>
      </c>
      <c r="EM34" s="1">
        <v>0.11679768</v>
      </c>
      <c r="EN34" s="1">
        <v>0.22225566999999999</v>
      </c>
      <c r="EO34" s="8">
        <f t="shared" si="139"/>
        <v>-6.1985959999999993E-2</v>
      </c>
      <c r="EP34" s="8">
        <f t="shared" si="164"/>
        <v>-1.3698532498532395E-2</v>
      </c>
      <c r="EQ34">
        <v>1</v>
      </c>
      <c r="ES34" s="1">
        <v>0.11679768</v>
      </c>
      <c r="ET34" s="1">
        <v>0.12777475999999999</v>
      </c>
      <c r="EU34" s="8">
        <f t="shared" si="140"/>
        <v>-6.1985959999999993E-2</v>
      </c>
      <c r="EV34" s="8">
        <f t="shared" si="165"/>
        <v>-7.8764844388219471E-3</v>
      </c>
      <c r="EX34" s="1">
        <v>0.11679768</v>
      </c>
      <c r="EY34" s="1">
        <v>4.0874500000000001E-2</v>
      </c>
      <c r="EZ34" s="8">
        <f t="shared" si="141"/>
        <v>-6.1985959999999993E-2</v>
      </c>
      <c r="FA34" s="8">
        <f t="shared" si="166"/>
        <v>-2.5196475672865887E-3</v>
      </c>
      <c r="FC34" s="1">
        <v>0.11679768</v>
      </c>
      <c r="FD34" s="1">
        <v>-4.0017120000000003E-2</v>
      </c>
      <c r="FE34" s="8">
        <f t="shared" si="142"/>
        <v>-6.1985959999999993E-2</v>
      </c>
      <c r="FF34" s="8">
        <f t="shared" si="167"/>
        <v>2.466795656407185E-3</v>
      </c>
      <c r="FH34">
        <v>6.4538020000000001E-2</v>
      </c>
      <c r="FI34">
        <v>-0.24475599000000001</v>
      </c>
      <c r="FJ34" s="8">
        <f t="shared" si="143"/>
        <v>-5.0857689999999997E-2</v>
      </c>
      <c r="FK34" s="8">
        <f t="shared" si="168"/>
        <v>1.2378954688695706E-2</v>
      </c>
      <c r="FM34">
        <v>0.11539571</v>
      </c>
      <c r="FN34" s="1">
        <v>-7.9575010000000002E-2</v>
      </c>
      <c r="FO34" s="8">
        <f t="shared" si="144"/>
        <v>-6.1685169999999998E-2</v>
      </c>
      <c r="FP34" s="8">
        <f t="shared" si="171"/>
        <v>-4.8814796324027424E-3</v>
      </c>
      <c r="FR34" s="1">
        <v>0.11679768</v>
      </c>
      <c r="FS34" s="1">
        <v>0.33941628000000001</v>
      </c>
      <c r="FW34" s="1">
        <v>0.11679768</v>
      </c>
      <c r="FX34" s="1">
        <v>-0.27319677999999997</v>
      </c>
      <c r="FY34" s="8">
        <f t="shared" si="145"/>
        <v>-6.1985959999999993E-2</v>
      </c>
      <c r="FZ34" s="8">
        <f t="shared" si="146"/>
        <v>1.6840807890433625E-2</v>
      </c>
      <c r="GC34" s="1">
        <v>0.11679768</v>
      </c>
      <c r="GD34" s="1">
        <v>-0.41904340000000001</v>
      </c>
      <c r="GH34" s="1">
        <v>0.11679768</v>
      </c>
      <c r="GI34" s="1">
        <v>-0.35531791000000001</v>
      </c>
      <c r="GJ34" s="8">
        <f t="shared" si="147"/>
        <v>-6.1985959999999993E-2</v>
      </c>
      <c r="GK34" s="8">
        <f t="shared" si="148"/>
        <v>2.1903042423634663E-2</v>
      </c>
      <c r="GL34" s="8"/>
      <c r="GM34" s="1">
        <v>0.11679768</v>
      </c>
      <c r="GN34" s="1">
        <v>-0.42809710000000001</v>
      </c>
      <c r="GO34" s="8">
        <f t="shared" si="149"/>
        <v>-6.1985959999999993E-2</v>
      </c>
      <c r="GP34" s="8">
        <f t="shared" si="150"/>
        <v>2.6389407003815177E-2</v>
      </c>
      <c r="GR34" s="1">
        <v>0.11679768</v>
      </c>
      <c r="GS34" s="1">
        <v>-0.53475846000000005</v>
      </c>
      <c r="GT34" s="8">
        <f t="shared" si="151"/>
        <v>-6.1985959999999993E-2</v>
      </c>
      <c r="GU34" s="8">
        <f t="shared" si="152"/>
        <v>3.2964387401067233E-2</v>
      </c>
      <c r="GW34">
        <v>0.11679768</v>
      </c>
      <c r="GX34">
        <v>-0.65289346999999998</v>
      </c>
      <c r="GY34" s="8">
        <f t="shared" si="153"/>
        <v>-6.1985959999999993E-2</v>
      </c>
      <c r="GZ34" s="8">
        <f t="shared" si="154"/>
        <v>4.0246643833754522E-2</v>
      </c>
      <c r="HB34">
        <v>0.11679768</v>
      </c>
      <c r="HC34">
        <v>-0.65289346999999998</v>
      </c>
      <c r="HD34" s="8">
        <f t="shared" si="155"/>
        <v>-6.1985959999999993E-2</v>
      </c>
      <c r="HE34" s="8">
        <f t="shared" si="156"/>
        <v>4.0246643833754522E-2</v>
      </c>
      <c r="HH34">
        <v>6.4538020000000001E-2</v>
      </c>
      <c r="HI34" s="1">
        <v>-0.28841538999999999</v>
      </c>
      <c r="HJ34" s="1"/>
      <c r="HK34" t="s">
        <v>100</v>
      </c>
    </row>
    <row r="35" spans="10:219" x14ac:dyDescent="0.3">
      <c r="M35" s="1"/>
      <c r="N35" s="1"/>
      <c r="P35" s="8">
        <v>0.73396375999999997</v>
      </c>
      <c r="Q35" s="8">
        <v>4.921416E-2</v>
      </c>
      <c r="R35" s="8">
        <f>P35-P36</f>
        <v>-7.4648600000000065E-2</v>
      </c>
      <c r="S35" s="8">
        <f t="shared" si="121"/>
        <v>-3.6737681441760032E-3</v>
      </c>
      <c r="V35">
        <v>0.17878363999999999</v>
      </c>
      <c r="W35">
        <v>-2.3654040000000001E-2</v>
      </c>
      <c r="X35" s="8">
        <f t="shared" si="157"/>
        <v>-5.5804640000000016E-2</v>
      </c>
      <c r="Y35" s="8">
        <f t="shared" si="158"/>
        <v>1.3200051867456005E-3</v>
      </c>
      <c r="AB35">
        <v>0.97237300999999998</v>
      </c>
      <c r="AC35">
        <v>8.6550719999999998E-2</v>
      </c>
      <c r="AD35" s="8">
        <f t="shared" si="130"/>
        <v>-2.7626990000000018E-2</v>
      </c>
      <c r="AE35" s="8">
        <f t="shared" si="131"/>
        <v>2.3911358759328015E-3</v>
      </c>
      <c r="AH35">
        <v>0.97237300999999998</v>
      </c>
      <c r="AI35">
        <v>7.4650640000000004E-2</v>
      </c>
      <c r="AJ35" s="8">
        <f t="shared" si="110"/>
        <v>-2.7626990000000018E-2</v>
      </c>
      <c r="AK35" s="8">
        <f t="shared" si="111"/>
        <v>2.0623724847736013E-3</v>
      </c>
      <c r="AN35">
        <v>0.17878363999999999</v>
      </c>
      <c r="AO35">
        <v>-3.0861889999999999E-2</v>
      </c>
      <c r="AP35" s="8">
        <f t="shared" si="159"/>
        <v>-5.5804640000000016E-2</v>
      </c>
      <c r="AQ35" s="8">
        <f t="shared" si="160"/>
        <v>1.7222366611696004E-3</v>
      </c>
      <c r="AT35">
        <v>0.73396375999999997</v>
      </c>
      <c r="AU35">
        <v>3.1861670000000002E-2</v>
      </c>
      <c r="AV35" s="8">
        <f>AT35-AT36</f>
        <v>-7.4648600000000065E-2</v>
      </c>
      <c r="AW35" s="8">
        <f t="shared" si="123"/>
        <v>-2.3784290591620022E-3</v>
      </c>
      <c r="BL35">
        <v>0.73396375999999997</v>
      </c>
      <c r="BM35">
        <v>6.2487540000000001E-2</v>
      </c>
      <c r="BN35" s="8">
        <f>BL35-BL36</f>
        <v>-7.4648600000000065E-2</v>
      </c>
      <c r="BO35" s="8">
        <f>-BN35*BM35</f>
        <v>4.6646073784440039E-3</v>
      </c>
      <c r="BR35">
        <v>0.17878363999999999</v>
      </c>
      <c r="BS35">
        <v>-9.0030800000000001E-3</v>
      </c>
      <c r="BT35" s="8">
        <f t="shared" si="132"/>
        <v>-5.5804640000000016E-2</v>
      </c>
      <c r="BU35" s="8">
        <f t="shared" si="133"/>
        <v>-5.0241363829120012E-4</v>
      </c>
      <c r="BX35">
        <v>0.97237300999999998</v>
      </c>
      <c r="BY35">
        <v>8.940265E-2</v>
      </c>
      <c r="BZ35" s="8">
        <f t="shared" si="114"/>
        <v>-2.7626990000000018E-2</v>
      </c>
      <c r="CA35" s="8">
        <f t="shared" si="115"/>
        <v>2.4699261175235017E-3</v>
      </c>
      <c r="CC35">
        <v>0.97237300999999998</v>
      </c>
      <c r="CD35">
        <v>6.4015530000000001E-2</v>
      </c>
      <c r="CE35" s="8">
        <f t="shared" si="116"/>
        <v>-2.7626990000000018E-2</v>
      </c>
      <c r="CF35" s="8">
        <f t="shared" si="117"/>
        <v>1.7685564071547011E-3</v>
      </c>
      <c r="CG35" s="8"/>
      <c r="CI35">
        <v>0.17878363999999999</v>
      </c>
      <c r="CJ35">
        <v>-2.7666110000000001E-2</v>
      </c>
      <c r="CK35" s="8">
        <f t="shared" si="134"/>
        <v>-5.5804640000000016E-2</v>
      </c>
      <c r="CL35" s="8">
        <f t="shared" si="135"/>
        <v>-1.5438973087504005E-3</v>
      </c>
      <c r="CO35">
        <v>0.73396375999999997</v>
      </c>
      <c r="CP35">
        <v>5.2769320000000002E-2</v>
      </c>
      <c r="CQ35" s="8">
        <f>CO35-CO36</f>
        <v>-7.4648600000000065E-2</v>
      </c>
      <c r="CR35" s="8">
        <f>-CQ35*CP35</f>
        <v>3.9391558609520039E-3</v>
      </c>
      <c r="DG35">
        <v>0.73396375999999997</v>
      </c>
      <c r="DH35">
        <v>-0.24689172000000001</v>
      </c>
      <c r="DI35" s="8">
        <f>DG35-DG36</f>
        <v>-7.4648600000000065E-2</v>
      </c>
      <c r="DJ35" s="8">
        <f>-DI35*DH35</f>
        <v>-1.8430121249592018E-2</v>
      </c>
      <c r="DM35">
        <v>0.17878363999999999</v>
      </c>
      <c r="DN35">
        <v>-0.56919346000000004</v>
      </c>
      <c r="DO35" s="8">
        <f t="shared" si="136"/>
        <v>-5.5804640000000016E-2</v>
      </c>
      <c r="DP35" s="8">
        <f t="shared" si="137"/>
        <v>-3.1763636125654408E-2</v>
      </c>
      <c r="DS35">
        <v>0.97237300999999998</v>
      </c>
      <c r="DT35">
        <v>0.74689470000000002</v>
      </c>
      <c r="DU35" s="8">
        <f t="shared" si="118"/>
        <v>-2.7626990000000018E-2</v>
      </c>
      <c r="DV35" s="8">
        <f t="shared" si="119"/>
        <v>2.0634452407953013E-2</v>
      </c>
      <c r="DY35" s="1">
        <v>0.17878364099999999</v>
      </c>
      <c r="DZ35" s="14">
        <f t="shared" si="161"/>
        <v>5.5976094728309785E-2</v>
      </c>
      <c r="EA35" s="14">
        <f t="shared" si="162"/>
        <v>-5.5976094728309785E-2</v>
      </c>
      <c r="EB35" s="14">
        <f t="shared" si="68"/>
        <v>6.1985957999999994E-2</v>
      </c>
      <c r="EC35" s="14">
        <f t="shared" si="69"/>
        <v>-6.5428480283765689E-3</v>
      </c>
      <c r="ED35" s="7">
        <f t="shared" si="169"/>
        <v>-1.6759606278858505</v>
      </c>
      <c r="EE35">
        <f t="shared" si="170"/>
        <v>-0.99447532939330852</v>
      </c>
      <c r="EG35" s="1">
        <v>0.17878363999999999</v>
      </c>
      <c r="EH35" s="1">
        <v>0.34605771000000002</v>
      </c>
      <c r="EI35" s="8">
        <f t="shared" si="138"/>
        <v>-5.5804640000000016E-2</v>
      </c>
      <c r="EJ35" s="8">
        <f t="shared" si="163"/>
        <v>-1.9284183877653828E-2</v>
      </c>
      <c r="EK35">
        <v>0</v>
      </c>
      <c r="EM35" s="1">
        <v>0.17878363999999999</v>
      </c>
      <c r="EN35" s="1">
        <v>0.25157736000000003</v>
      </c>
      <c r="EO35" s="8">
        <f t="shared" si="139"/>
        <v>-5.5804640000000016E-2</v>
      </c>
      <c r="EP35" s="8">
        <f t="shared" si="164"/>
        <v>-1.401709896369107E-2</v>
      </c>
      <c r="EQ35">
        <v>1</v>
      </c>
      <c r="ES35" s="1">
        <v>0.17878363999999999</v>
      </c>
      <c r="ET35" s="1">
        <v>0.17226379999999999</v>
      </c>
      <c r="EU35" s="8">
        <f t="shared" si="140"/>
        <v>-5.5804640000000016E-2</v>
      </c>
      <c r="EV35" s="8">
        <f t="shared" si="165"/>
        <v>-9.5994589881074552E-3</v>
      </c>
      <c r="EX35" s="1">
        <v>0.17878363999999999</v>
      </c>
      <c r="EY35" s="1">
        <v>9.78903E-2</v>
      </c>
      <c r="EZ35" s="8">
        <f t="shared" si="141"/>
        <v>-5.5804640000000016E-2</v>
      </c>
      <c r="FA35" s="8">
        <f t="shared" si="166"/>
        <v>-5.4549703430641569E-3</v>
      </c>
      <c r="FC35" s="1">
        <v>0.17878363999999999</v>
      </c>
      <c r="FD35" s="1">
        <v>2.7097969999999999E-2</v>
      </c>
      <c r="FE35" s="8">
        <f t="shared" si="142"/>
        <v>-5.5804640000000016E-2</v>
      </c>
      <c r="FF35" s="8">
        <f t="shared" si="167"/>
        <v>-1.5100436172658805E-3</v>
      </c>
      <c r="FH35">
        <v>0.11539571</v>
      </c>
      <c r="FI35">
        <v>-4.4005750000000003E-2</v>
      </c>
      <c r="FJ35" s="8">
        <f t="shared" si="143"/>
        <v>-6.1685169999999998E-2</v>
      </c>
      <c r="FK35" s="8">
        <f t="shared" si="168"/>
        <v>2.7106448301409012E-3</v>
      </c>
      <c r="FM35">
        <v>0.17708088</v>
      </c>
      <c r="FN35" s="1">
        <v>-1.0577069999999999E-2</v>
      </c>
      <c r="FO35" s="8">
        <f t="shared" si="144"/>
        <v>-5.5497390000000008E-2</v>
      </c>
      <c r="FP35" s="8">
        <f t="shared" si="171"/>
        <v>-5.8616564524095272E-4</v>
      </c>
      <c r="FR35" s="1">
        <v>0.17878363999999999</v>
      </c>
      <c r="FS35" s="1">
        <v>0.34605771000000002</v>
      </c>
      <c r="FW35" s="1">
        <v>0.17878363999999999</v>
      </c>
      <c r="FX35" s="1">
        <v>-0.1825254</v>
      </c>
      <c r="FY35" s="8">
        <f t="shared" si="145"/>
        <v>-5.5804640000000016E-2</v>
      </c>
      <c r="FZ35" s="8">
        <f t="shared" si="146"/>
        <v>1.0171290146785968E-2</v>
      </c>
      <c r="GC35" s="1">
        <v>0.17878363999999999</v>
      </c>
      <c r="GD35" s="1">
        <v>-0.32121785000000003</v>
      </c>
      <c r="GH35" s="1">
        <v>0.17878363999999999</v>
      </c>
      <c r="GI35" s="1">
        <v>-0.26704703000000002</v>
      </c>
      <c r="GJ35" s="8">
        <f t="shared" si="147"/>
        <v>-5.5804640000000016E-2</v>
      </c>
      <c r="GK35" s="8">
        <f t="shared" si="148"/>
        <v>1.4881286796070337E-2</v>
      </c>
      <c r="GL35" s="8"/>
      <c r="GM35" s="1">
        <v>0.17878363999999999</v>
      </c>
      <c r="GN35" s="1">
        <v>-0.33040104999999997</v>
      </c>
      <c r="GO35" s="8">
        <f t="shared" si="149"/>
        <v>-5.5804640000000016E-2</v>
      </c>
      <c r="GP35" s="8">
        <f t="shared" si="150"/>
        <v>1.8411711161036969E-2</v>
      </c>
      <c r="GR35" s="1">
        <v>0.17878363999999999</v>
      </c>
      <c r="GS35" s="1">
        <v>-0.43699829000000001</v>
      </c>
      <c r="GT35" s="8">
        <f t="shared" si="151"/>
        <v>-5.5804640000000016E-2</v>
      </c>
      <c r="GU35" s="8">
        <f t="shared" si="152"/>
        <v>2.4351878704220436E-2</v>
      </c>
      <c r="GW35">
        <v>0.17878363999999999</v>
      </c>
      <c r="GX35">
        <v>-0.55939943000000003</v>
      </c>
      <c r="GY35" s="8">
        <f t="shared" si="153"/>
        <v>-5.5804640000000016E-2</v>
      </c>
      <c r="GZ35" s="8">
        <f t="shared" si="154"/>
        <v>3.1172723963222033E-2</v>
      </c>
      <c r="HB35">
        <v>0.17878363999999999</v>
      </c>
      <c r="HC35">
        <v>-0.55939943000000003</v>
      </c>
      <c r="HD35" s="8">
        <f t="shared" si="155"/>
        <v>-5.5804640000000016E-2</v>
      </c>
      <c r="HE35" s="8">
        <f t="shared" si="156"/>
        <v>3.1172723963222033E-2</v>
      </c>
      <c r="HH35">
        <v>0.11539571</v>
      </c>
      <c r="HI35" s="1">
        <v>-7.9575010000000002E-2</v>
      </c>
      <c r="HJ35" s="1"/>
      <c r="HK35" t="s">
        <v>101</v>
      </c>
    </row>
    <row r="36" spans="10:219" x14ac:dyDescent="0.3">
      <c r="M36" s="1"/>
      <c r="N36" s="1"/>
      <c r="P36" s="8">
        <v>0.80861236000000003</v>
      </c>
      <c r="Q36" s="8">
        <v>4.837263E-2</v>
      </c>
      <c r="R36" s="8">
        <f t="shared" ref="R36:R38" si="172">P36-P37</f>
        <v>-7.3024890000000009E-2</v>
      </c>
      <c r="S36" s="8">
        <f t="shared" si="121"/>
        <v>-3.5324059847607002E-3</v>
      </c>
      <c r="V36">
        <v>0.23458828000000001</v>
      </c>
      <c r="W36">
        <v>1.64377E-2</v>
      </c>
      <c r="X36" s="8">
        <f t="shared" si="157"/>
        <v>-4.4532539999999982E-2</v>
      </c>
      <c r="Y36" s="8">
        <f t="shared" si="158"/>
        <v>-7.320125327579997E-4</v>
      </c>
      <c r="AB36">
        <v>1</v>
      </c>
      <c r="AC36">
        <v>1.5922909999999998E-2</v>
      </c>
      <c r="AD36" s="8">
        <f>AB36-AB35</f>
        <v>2.7626990000000018E-2</v>
      </c>
      <c r="AE36" s="8">
        <f>AD36*AC36</f>
        <v>4.3990207534090023E-4</v>
      </c>
      <c r="AH36">
        <v>1</v>
      </c>
      <c r="AI36">
        <v>4.1182410000000003E-2</v>
      </c>
      <c r="AJ36" s="8">
        <f>AH36-AH35</f>
        <v>2.7626990000000018E-2</v>
      </c>
      <c r="AK36" s="8">
        <f>AJ36*AI36</f>
        <v>1.1377460292459009E-3</v>
      </c>
      <c r="AN36">
        <v>0.23458828000000001</v>
      </c>
      <c r="AO36">
        <v>1.098814E-2</v>
      </c>
      <c r="AP36" s="8">
        <f t="shared" si="159"/>
        <v>-4.4532539999999982E-2</v>
      </c>
      <c r="AQ36" s="8">
        <f t="shared" si="160"/>
        <v>-4.8932978407559985E-4</v>
      </c>
      <c r="AT36">
        <v>0.80861236000000003</v>
      </c>
      <c r="AU36">
        <v>3.0570960000000001E-2</v>
      </c>
      <c r="AV36" s="8">
        <f t="shared" ref="AV36:AV38" si="173">AT36-AT37</f>
        <v>-7.3024890000000009E-2</v>
      </c>
      <c r="AW36" s="8">
        <f t="shared" si="123"/>
        <v>-2.2324409911944005E-3</v>
      </c>
      <c r="BL36">
        <v>0.80861236000000003</v>
      </c>
      <c r="BM36">
        <v>6.2807089999999996E-2</v>
      </c>
      <c r="BN36" s="8">
        <f t="shared" ref="BN36:BN38" si="174">BL36-BL37</f>
        <v>-7.3024890000000009E-2</v>
      </c>
      <c r="BO36" s="8">
        <f t="shared" ref="BO36:BO38" si="175">-BN36*BM36</f>
        <v>4.5864808384701002E-3</v>
      </c>
      <c r="BR36">
        <v>0.23458828000000001</v>
      </c>
      <c r="BS36">
        <v>5.1843550000000002E-2</v>
      </c>
      <c r="BT36" s="8">
        <f t="shared" si="132"/>
        <v>-4.4532539999999982E-2</v>
      </c>
      <c r="BU36" s="8">
        <f t="shared" si="133"/>
        <v>2.3087249641169992E-3</v>
      </c>
      <c r="BX36">
        <v>1</v>
      </c>
      <c r="BY36">
        <v>6.4745529999999996E-2</v>
      </c>
      <c r="BZ36" s="8">
        <f>BX36-BX35</f>
        <v>2.7626990000000018E-2</v>
      </c>
      <c r="CA36" s="8">
        <f>BZ36*BY36</f>
        <v>1.7887241098547011E-3</v>
      </c>
      <c r="CC36">
        <v>1</v>
      </c>
      <c r="CD36">
        <v>2.813332E-2</v>
      </c>
      <c r="CE36" s="8">
        <f>CC36-CC35</f>
        <v>2.7626990000000018E-2</v>
      </c>
      <c r="CF36" s="8">
        <f>CE36*CD36</f>
        <v>7.7723895030680046E-4</v>
      </c>
      <c r="CG36" s="8"/>
      <c r="CI36">
        <v>0.23458828000000001</v>
      </c>
      <c r="CJ36">
        <v>1.127596E-2</v>
      </c>
      <c r="CK36" s="8">
        <f t="shared" si="134"/>
        <v>-4.4532539999999982E-2</v>
      </c>
      <c r="CL36" s="8">
        <f t="shared" si="135"/>
        <v>5.0214713973839977E-4</v>
      </c>
      <c r="CO36">
        <v>0.80861236000000003</v>
      </c>
      <c r="CP36">
        <v>5.08551E-2</v>
      </c>
      <c r="CQ36" s="8">
        <f t="shared" ref="CQ36:CQ38" si="176">CO36-CO37</f>
        <v>-7.3024890000000009E-2</v>
      </c>
      <c r="CR36" s="8">
        <f t="shared" ref="CR36:CR38" si="177">-CQ36*CP36</f>
        <v>3.7136880834390006E-3</v>
      </c>
      <c r="DG36">
        <v>0.80861236000000003</v>
      </c>
      <c r="DH36">
        <v>-0.20499118</v>
      </c>
      <c r="DI36" s="8">
        <f t="shared" ref="DI36:DI38" si="178">DG36-DG37</f>
        <v>-7.3024890000000009E-2</v>
      </c>
      <c r="DJ36" s="8">
        <f t="shared" ref="DJ36:DJ38" si="179">-DI36*DH36</f>
        <v>-1.4969458370470201E-2</v>
      </c>
      <c r="DM36">
        <v>0.23458828000000001</v>
      </c>
      <c r="DN36">
        <v>-0.50208273000000003</v>
      </c>
      <c r="DO36" s="8">
        <f t="shared" si="136"/>
        <v>-4.4532539999999982E-2</v>
      </c>
      <c r="DP36" s="8">
        <f t="shared" si="137"/>
        <v>-2.2359019257034193E-2</v>
      </c>
      <c r="DS36">
        <v>1</v>
      </c>
      <c r="DT36">
        <v>0.51487048999999996</v>
      </c>
      <c r="DU36" s="8">
        <f>DS36-DS35</f>
        <v>2.7626990000000018E-2</v>
      </c>
      <c r="DV36" s="8">
        <f>DU36*DT36</f>
        <v>1.4224321878525108E-2</v>
      </c>
      <c r="DY36" s="1">
        <v>0.23458828300000001</v>
      </c>
      <c r="DZ36" s="14">
        <f t="shared" si="161"/>
        <v>5.8954250447668256E-2</v>
      </c>
      <c r="EA36" s="14">
        <f t="shared" si="162"/>
        <v>-5.8954250447668256E-2</v>
      </c>
      <c r="EB36" s="14">
        <f t="shared" si="68"/>
        <v>5.5804642000000015E-2</v>
      </c>
      <c r="EC36" s="14">
        <f t="shared" si="69"/>
        <v>-2.9781557193584718E-3</v>
      </c>
      <c r="ED36" s="7">
        <f t="shared" si="169"/>
        <v>-1.6241132746282241</v>
      </c>
      <c r="EE36">
        <f t="shared" si="170"/>
        <v>-0.99857898821020796</v>
      </c>
      <c r="EG36" s="1">
        <v>0.23458828000000001</v>
      </c>
      <c r="EH36" s="1">
        <v>0.33993246999999999</v>
      </c>
      <c r="EI36" s="8">
        <f t="shared" si="138"/>
        <v>-4.4532539999999982E-2</v>
      </c>
      <c r="EJ36" s="8">
        <f t="shared" si="163"/>
        <v>-1.5134517075469181E-2</v>
      </c>
      <c r="EK36">
        <v>0</v>
      </c>
      <c r="EM36" s="1">
        <v>0.23458828000000001</v>
      </c>
      <c r="EN36" s="1">
        <v>0.26797898999999997</v>
      </c>
      <c r="EO36" s="8">
        <f t="shared" si="139"/>
        <v>-4.4532539999999982E-2</v>
      </c>
      <c r="EP36" s="8">
        <f t="shared" si="164"/>
        <v>-1.1929177852008723E-2</v>
      </c>
      <c r="EQ36">
        <v>1</v>
      </c>
      <c r="ES36" s="1">
        <v>0.23458828000000001</v>
      </c>
      <c r="ET36" s="1">
        <v>0.20473705</v>
      </c>
      <c r="EU36" s="8">
        <f t="shared" si="140"/>
        <v>-4.4532539999999982E-2</v>
      </c>
      <c r="EV36" s="8">
        <f t="shared" si="165"/>
        <v>-9.1153292276144968E-3</v>
      </c>
      <c r="EX36" s="1">
        <v>0.23458828000000001</v>
      </c>
      <c r="EY36" s="1">
        <v>0.14492194</v>
      </c>
      <c r="EZ36" s="8">
        <f t="shared" si="141"/>
        <v>-4.4532539999999982E-2</v>
      </c>
      <c r="FA36" s="8">
        <f t="shared" si="166"/>
        <v>-6.4522332201455207E-3</v>
      </c>
      <c r="FC36" s="1">
        <v>0.23458828000000001</v>
      </c>
      <c r="FD36" s="1">
        <v>8.7244929999999998E-2</v>
      </c>
      <c r="FE36" s="8">
        <f t="shared" si="142"/>
        <v>-4.4532539999999982E-2</v>
      </c>
      <c r="FF36" s="8">
        <f t="shared" si="167"/>
        <v>-3.8843299754010366E-3</v>
      </c>
      <c r="FH36">
        <v>0.17708088</v>
      </c>
      <c r="FI36">
        <v>2.078518E-2</v>
      </c>
      <c r="FJ36" s="8">
        <f t="shared" si="143"/>
        <v>-5.5497390000000008E-2</v>
      </c>
      <c r="FK36" s="8">
        <f t="shared" si="168"/>
        <v>-1.1532535496487748E-3</v>
      </c>
      <c r="FM36">
        <v>0.23257827</v>
      </c>
      <c r="FN36" s="1">
        <v>8.0252370000000003E-2</v>
      </c>
      <c r="FO36" s="8">
        <f t="shared" si="144"/>
        <v>-4.4369819999999977E-2</v>
      </c>
      <c r="FP36" s="8">
        <f t="shared" si="171"/>
        <v>3.5599507087000532E-3</v>
      </c>
      <c r="FR36" s="1">
        <v>0.23458828000000001</v>
      </c>
      <c r="FS36" s="1">
        <v>0.33993246999999999</v>
      </c>
      <c r="FW36" s="1">
        <v>0.23458828000000001</v>
      </c>
      <c r="FX36" s="1">
        <v>-8.141168E-2</v>
      </c>
      <c r="FY36" s="8">
        <f t="shared" si="145"/>
        <v>-4.4532539999999982E-2</v>
      </c>
      <c r="FZ36" s="8">
        <f t="shared" si="146"/>
        <v>3.624621269932328E-3</v>
      </c>
      <c r="GC36" s="1">
        <v>0.23458828000000001</v>
      </c>
      <c r="GD36" s="1">
        <v>-0.19412199999999999</v>
      </c>
      <c r="GH36" s="1">
        <v>0.23458828000000001</v>
      </c>
      <c r="GI36" s="1">
        <v>-0.16110308000000001</v>
      </c>
      <c r="GJ36" s="8">
        <f t="shared" si="147"/>
        <v>-4.4532539999999982E-2</v>
      </c>
      <c r="GK36" s="8">
        <f t="shared" si="148"/>
        <v>7.1726520128267777E-3</v>
      </c>
      <c r="GL36" s="8"/>
      <c r="GM36" s="1">
        <v>0.23458828000000001</v>
      </c>
      <c r="GN36" s="1">
        <v>-0.20241788999999999</v>
      </c>
      <c r="GO36" s="8">
        <f t="shared" si="149"/>
        <v>-4.4532539999999982E-2</v>
      </c>
      <c r="GP36" s="8">
        <f t="shared" si="150"/>
        <v>9.0120752883225391E-3</v>
      </c>
      <c r="GR36" s="1">
        <v>0.23458828000000001</v>
      </c>
      <c r="GS36" s="1">
        <v>-0.29157482000000001</v>
      </c>
      <c r="GT36" s="8">
        <f t="shared" si="151"/>
        <v>-4.4532539999999982E-2</v>
      </c>
      <c r="GU36" s="8">
        <f t="shared" si="152"/>
        <v>1.2981531573217627E-2</v>
      </c>
      <c r="GW36">
        <v>0.23458828000000001</v>
      </c>
      <c r="GX36">
        <v>-0.39515632000000001</v>
      </c>
      <c r="GY36" s="8">
        <f t="shared" si="153"/>
        <v>-4.4532539999999982E-2</v>
      </c>
      <c r="GZ36" s="8">
        <f t="shared" si="154"/>
        <v>1.7593200415716582E-2</v>
      </c>
      <c r="HB36">
        <v>0.23458828000000001</v>
      </c>
      <c r="HC36">
        <v>-0.39515632000000001</v>
      </c>
      <c r="HD36" s="8">
        <f t="shared" si="155"/>
        <v>-4.4532539999999982E-2</v>
      </c>
      <c r="HE36" s="8">
        <f t="shared" si="156"/>
        <v>1.7593200415716582E-2</v>
      </c>
      <c r="HH36">
        <v>0.17708088</v>
      </c>
      <c r="HI36" s="1">
        <v>-1.0577069999999999E-2</v>
      </c>
      <c r="HJ36" s="1"/>
      <c r="HK36" t="s">
        <v>102</v>
      </c>
    </row>
    <row r="37" spans="10:219" x14ac:dyDescent="0.3">
      <c r="M37" s="1"/>
      <c r="N37" s="1"/>
      <c r="P37" s="8">
        <v>0.88163725000000004</v>
      </c>
      <c r="Q37" s="8">
        <v>4.9643220000000002E-2</v>
      </c>
      <c r="R37" s="8">
        <f t="shared" si="172"/>
        <v>-6.5463439999999928E-2</v>
      </c>
      <c r="S37" s="8">
        <f t="shared" si="121"/>
        <v>-3.2498159538767966E-3</v>
      </c>
      <c r="V37">
        <v>0.27912081999999999</v>
      </c>
      <c r="W37">
        <v>1.8689239999999999E-2</v>
      </c>
      <c r="X37" s="8">
        <f t="shared" si="157"/>
        <v>-4.4599009999999994E-2</v>
      </c>
      <c r="Y37" s="8">
        <f t="shared" si="158"/>
        <v>-8.3352160165239982E-4</v>
      </c>
      <c r="AN37">
        <v>0.27912081999999999</v>
      </c>
      <c r="AO37">
        <v>2.1075130000000001E-2</v>
      </c>
      <c r="AP37" s="8">
        <f t="shared" si="159"/>
        <v>-4.4599009999999994E-2</v>
      </c>
      <c r="AQ37" s="8">
        <f t="shared" si="160"/>
        <v>-9.3992993362129989E-4</v>
      </c>
      <c r="AT37">
        <v>0.88163725000000004</v>
      </c>
      <c r="AU37">
        <v>3.2164400000000003E-2</v>
      </c>
      <c r="AV37" s="8">
        <f t="shared" si="173"/>
        <v>-6.5463439999999928E-2</v>
      </c>
      <c r="AW37" s="8">
        <f t="shared" si="123"/>
        <v>-2.105592269535998E-3</v>
      </c>
      <c r="BL37">
        <v>0.88163725000000004</v>
      </c>
      <c r="BM37">
        <v>1.2281469999999999E-2</v>
      </c>
      <c r="BN37" s="8">
        <f t="shared" si="174"/>
        <v>-6.5463439999999928E-2</v>
      </c>
      <c r="BO37" s="8">
        <f t="shared" si="175"/>
        <v>8.0398727445679902E-4</v>
      </c>
      <c r="BR37">
        <v>0.27912081999999999</v>
      </c>
      <c r="BS37">
        <v>6.6398780000000004E-2</v>
      </c>
      <c r="BT37" s="8">
        <f t="shared" si="132"/>
        <v>-4.4599009999999994E-2</v>
      </c>
      <c r="BU37" s="8">
        <f t="shared" si="133"/>
        <v>2.9613198532078E-3</v>
      </c>
      <c r="CI37">
        <v>0.27912081999999999</v>
      </c>
      <c r="CJ37">
        <v>2.314335E-2</v>
      </c>
      <c r="CK37" s="8">
        <f t="shared" si="134"/>
        <v>-4.4599009999999994E-2</v>
      </c>
      <c r="CL37" s="8">
        <f t="shared" si="135"/>
        <v>1.0321704980834998E-3</v>
      </c>
      <c r="CO37">
        <v>0.88163725000000004</v>
      </c>
      <c r="CP37">
        <v>5.1297910000000002E-2</v>
      </c>
      <c r="CQ37" s="8">
        <f t="shared" si="176"/>
        <v>-6.5463439999999928E-2</v>
      </c>
      <c r="CR37" s="8">
        <f t="shared" si="177"/>
        <v>3.3581376534103963E-3</v>
      </c>
      <c r="DG37">
        <v>0.88163725000000004</v>
      </c>
      <c r="DH37">
        <v>-0.15103846000000001</v>
      </c>
      <c r="DI37" s="8">
        <f t="shared" si="178"/>
        <v>-6.5463439999999928E-2</v>
      </c>
      <c r="DJ37" s="8">
        <f t="shared" si="179"/>
        <v>-9.8874971639023902E-3</v>
      </c>
      <c r="DM37">
        <v>0.27912081999999999</v>
      </c>
      <c r="DN37">
        <v>-0.46172239999999998</v>
      </c>
      <c r="DO37" s="8">
        <f t="shared" si="136"/>
        <v>-4.4599009999999994E-2</v>
      </c>
      <c r="DP37" s="8">
        <f t="shared" si="137"/>
        <v>-2.0592361934823996E-2</v>
      </c>
      <c r="DY37" s="1">
        <v>0.27912081999999999</v>
      </c>
      <c r="DZ37" s="14">
        <f t="shared" si="161"/>
        <v>5.9917388798173321E-2</v>
      </c>
      <c r="EA37" s="14">
        <f t="shared" si="162"/>
        <v>-5.9917388798173321E-2</v>
      </c>
      <c r="EB37" s="14">
        <f t="shared" si="68"/>
        <v>4.4532536999999983E-2</v>
      </c>
      <c r="EC37" s="14">
        <f t="shared" si="69"/>
        <v>-9.6313835050506474E-4</v>
      </c>
      <c r="ED37" s="7">
        <f t="shared" si="169"/>
        <v>-1.5924207004593651</v>
      </c>
      <c r="EE37">
        <f t="shared" si="170"/>
        <v>-0.99976620234260183</v>
      </c>
      <c r="EG37" s="1">
        <v>0.27912081999999999</v>
      </c>
      <c r="EH37" s="1">
        <v>0.3232295</v>
      </c>
      <c r="EI37" s="8">
        <f t="shared" si="138"/>
        <v>-4.4599009999999994E-2</v>
      </c>
      <c r="EJ37" s="8">
        <f t="shared" si="163"/>
        <v>-1.441571346029614E-2</v>
      </c>
      <c r="EK37">
        <v>0</v>
      </c>
      <c r="EM37" s="1">
        <v>0.27912081999999999</v>
      </c>
      <c r="EN37" s="1">
        <v>0.25965092000000001</v>
      </c>
      <c r="EO37" s="8">
        <f t="shared" si="139"/>
        <v>-4.4599009999999994E-2</v>
      </c>
      <c r="EP37" s="8">
        <f t="shared" si="164"/>
        <v>-1.1578408459873013E-2</v>
      </c>
      <c r="EQ37">
        <v>1</v>
      </c>
      <c r="ES37" s="1">
        <v>0.27912081999999999</v>
      </c>
      <c r="ET37" s="1">
        <v>0.20190268</v>
      </c>
      <c r="EU37" s="8">
        <f t="shared" si="140"/>
        <v>-4.4599009999999994E-2</v>
      </c>
      <c r="EV37" s="8">
        <f t="shared" si="165"/>
        <v>-9.0046582435881154E-3</v>
      </c>
      <c r="EX37" s="1">
        <v>0.27912081999999999</v>
      </c>
      <c r="EY37" s="1">
        <v>0.14672423000000001</v>
      </c>
      <c r="EZ37" s="8">
        <f t="shared" si="141"/>
        <v>-4.4599009999999994E-2</v>
      </c>
      <c r="FA37" s="8">
        <f t="shared" si="166"/>
        <v>-6.5437543830701933E-3</v>
      </c>
      <c r="FC37" s="1">
        <v>0.27912081999999999</v>
      </c>
      <c r="FD37" s="1">
        <v>9.3016689999999999E-2</v>
      </c>
      <c r="FE37" s="8">
        <f t="shared" si="142"/>
        <v>-4.4599009999999994E-2</v>
      </c>
      <c r="FF37" s="8">
        <f t="shared" si="167"/>
        <v>-4.1484516421465036E-3</v>
      </c>
      <c r="FH37">
        <v>0.23257827</v>
      </c>
      <c r="FI37">
        <v>0.10680781</v>
      </c>
      <c r="FJ37" s="8">
        <f t="shared" si="143"/>
        <v>-4.4369819999999977E-2</v>
      </c>
      <c r="FK37" s="8">
        <f t="shared" si="168"/>
        <v>-4.739042567091868E-3</v>
      </c>
      <c r="FM37">
        <v>0.27694808999999998</v>
      </c>
      <c r="FN37" s="1">
        <v>7.7727909999999997E-2</v>
      </c>
      <c r="FO37" s="8">
        <f t="shared" si="144"/>
        <v>-4.4377100000000003E-2</v>
      </c>
      <c r="FP37" s="8">
        <f t="shared" si="171"/>
        <v>3.449338698284152E-3</v>
      </c>
      <c r="FR37" s="1">
        <v>0.27912081999999999</v>
      </c>
      <c r="FS37" s="1">
        <v>0.3232295</v>
      </c>
      <c r="FW37" s="1">
        <v>0.27912081999999999</v>
      </c>
      <c r="FX37" s="1">
        <v>-6.5540370000000001E-2</v>
      </c>
      <c r="FY37" s="8">
        <f t="shared" si="145"/>
        <v>-4.4599009999999994E-2</v>
      </c>
      <c r="FZ37" s="8">
        <f t="shared" si="146"/>
        <v>2.9230351623282819E-3</v>
      </c>
      <c r="GC37" s="1">
        <v>0.27912081999999999</v>
      </c>
      <c r="GD37" s="1">
        <v>-0.17380134999999999</v>
      </c>
      <c r="GH37" s="1">
        <v>0.27912081999999999</v>
      </c>
      <c r="GI37" s="1">
        <v>-0.14578595</v>
      </c>
      <c r="GJ37" s="8">
        <f t="shared" si="147"/>
        <v>-4.4599009999999994E-2</v>
      </c>
      <c r="GK37" s="8">
        <f t="shared" si="148"/>
        <v>6.5019080304769836E-3</v>
      </c>
      <c r="GL37" s="8"/>
      <c r="GM37" s="1">
        <v>0.27912081999999999</v>
      </c>
      <c r="GN37" s="1">
        <v>-0.18218103999999999</v>
      </c>
      <c r="GO37" s="8">
        <f t="shared" si="149"/>
        <v>-4.4599009999999994E-2</v>
      </c>
      <c r="GP37" s="8">
        <f t="shared" si="150"/>
        <v>8.1250927608363388E-3</v>
      </c>
      <c r="GR37" s="1">
        <v>0.27912081999999999</v>
      </c>
      <c r="GS37" s="1">
        <v>-0.27017484000000003</v>
      </c>
      <c r="GT37" s="8">
        <f t="shared" si="151"/>
        <v>-4.4599009999999994E-2</v>
      </c>
      <c r="GU37" s="8">
        <f t="shared" si="152"/>
        <v>1.2049528516491709E-2</v>
      </c>
      <c r="GW37">
        <v>0.27912081999999999</v>
      </c>
      <c r="GX37">
        <v>-0.37421599</v>
      </c>
      <c r="GY37" s="8">
        <f t="shared" si="153"/>
        <v>-4.4599009999999994E-2</v>
      </c>
      <c r="GZ37" s="8">
        <f t="shared" si="154"/>
        <v>1.6689660083937404E-2</v>
      </c>
      <c r="HB37">
        <v>0.27912081999999999</v>
      </c>
      <c r="HC37">
        <v>-0.37421599</v>
      </c>
      <c r="HD37" s="8">
        <f t="shared" si="155"/>
        <v>-4.4599009999999994E-2</v>
      </c>
      <c r="HE37" s="8">
        <f t="shared" si="156"/>
        <v>1.6689660083937404E-2</v>
      </c>
      <c r="HH37">
        <v>0.23257827</v>
      </c>
      <c r="HI37" s="1">
        <v>8.0252370000000003E-2</v>
      </c>
      <c r="HJ37" s="1"/>
      <c r="HK37" t="s">
        <v>103</v>
      </c>
    </row>
    <row r="38" spans="10:219" x14ac:dyDescent="0.3">
      <c r="M38" s="1"/>
      <c r="N38" s="1"/>
      <c r="P38" s="8">
        <v>0.94710068999999997</v>
      </c>
      <c r="Q38" s="8">
        <v>6.5329369999999998E-2</v>
      </c>
      <c r="R38" s="8">
        <f t="shared" si="172"/>
        <v>-5.2899310000000033E-2</v>
      </c>
      <c r="S38" s="8">
        <f t="shared" si="121"/>
        <v>-3.4558785957347019E-3</v>
      </c>
      <c r="V38">
        <v>0.32371982999999999</v>
      </c>
      <c r="W38">
        <v>2.0839650000000001E-2</v>
      </c>
      <c r="X38" s="8">
        <f t="shared" si="157"/>
        <v>-4.4542300000000035E-2</v>
      </c>
      <c r="Y38" s="8">
        <f t="shared" si="158"/>
        <v>-9.282459421950008E-4</v>
      </c>
      <c r="AB38">
        <v>0</v>
      </c>
      <c r="AC38">
        <v>-1.2542016300000001</v>
      </c>
      <c r="AD38" s="8">
        <f>AB38-AB39</f>
        <v>-1.9793209999999999E-2</v>
      </c>
      <c r="AE38" s="8">
        <f t="shared" ref="AE38:AE65" si="180">AD38*AC38</f>
        <v>2.4824676244932301E-2</v>
      </c>
      <c r="AH38">
        <v>0</v>
      </c>
      <c r="AI38">
        <v>-0.96339958000000003</v>
      </c>
      <c r="AJ38" s="8">
        <f>AH38-AH39</f>
        <v>-1.9793209999999999E-2</v>
      </c>
      <c r="AK38" s="8">
        <f>AJ38*AI38</f>
        <v>1.9068770200851799E-2</v>
      </c>
      <c r="AN38">
        <v>0.32371982999999999</v>
      </c>
      <c r="AO38">
        <v>2.4400160000000001E-2</v>
      </c>
      <c r="AP38" s="8">
        <f t="shared" si="159"/>
        <v>-4.4542300000000035E-2</v>
      </c>
      <c r="AQ38" s="8">
        <f t="shared" si="160"/>
        <v>-1.0868392467680008E-3</v>
      </c>
      <c r="AT38">
        <v>0.94710068999999997</v>
      </c>
      <c r="AU38">
        <v>4.278527E-2</v>
      </c>
      <c r="AV38" s="8">
        <f t="shared" si="173"/>
        <v>-5.2899310000000033E-2</v>
      </c>
      <c r="AW38" s="8">
        <f t="shared" si="123"/>
        <v>-2.2633112611637014E-3</v>
      </c>
      <c r="BL38">
        <v>0.94710068999999997</v>
      </c>
      <c r="BM38">
        <v>6.3790139999999995E-2</v>
      </c>
      <c r="BN38" s="8">
        <f t="shared" si="174"/>
        <v>-5.2899310000000033E-2</v>
      </c>
      <c r="BO38" s="8">
        <f t="shared" si="175"/>
        <v>3.3744543908034016E-3</v>
      </c>
      <c r="BR38">
        <v>0.32371982999999999</v>
      </c>
      <c r="BS38">
        <v>8.2264939999999995E-2</v>
      </c>
      <c r="BT38" s="8">
        <f t="shared" si="132"/>
        <v>-4.4542300000000035E-2</v>
      </c>
      <c r="BU38" s="8">
        <f t="shared" si="133"/>
        <v>3.6642696369620026E-3</v>
      </c>
      <c r="BX38">
        <v>0</v>
      </c>
      <c r="BY38">
        <v>-1.29194331</v>
      </c>
      <c r="BZ38" s="8">
        <f>BX38-BX39</f>
        <v>-1.9793209999999999E-2</v>
      </c>
      <c r="CA38" s="8">
        <f>-BZ38*BY38</f>
        <v>-2.5571705242925097E-2</v>
      </c>
      <c r="CC38">
        <v>0</v>
      </c>
      <c r="CD38">
        <v>-1.0069258299999999</v>
      </c>
      <c r="CE38" s="8">
        <f>CC38-CC39</f>
        <v>-1.9793209999999999E-2</v>
      </c>
      <c r="CF38" s="8">
        <f>-CE38*CD38</f>
        <v>-1.9930294407614298E-2</v>
      </c>
      <c r="CG38" s="8"/>
      <c r="CI38">
        <v>0.32371982999999999</v>
      </c>
      <c r="CJ38">
        <v>2.765834E-2</v>
      </c>
      <c r="CK38" s="8">
        <f t="shared" si="134"/>
        <v>-4.4542300000000035E-2</v>
      </c>
      <c r="CL38" s="8">
        <f t="shared" si="135"/>
        <v>1.231966077782001E-3</v>
      </c>
      <c r="CO38">
        <v>0.94710068999999997</v>
      </c>
      <c r="CP38">
        <v>6.1169429999999997E-2</v>
      </c>
      <c r="CQ38" s="8">
        <f t="shared" si="176"/>
        <v>-5.2899310000000033E-2</v>
      </c>
      <c r="CR38" s="8">
        <f t="shared" si="177"/>
        <v>3.2358206400933016E-3</v>
      </c>
      <c r="DG38">
        <v>0.94710068999999997</v>
      </c>
      <c r="DH38">
        <v>-7.3708910000000002E-2</v>
      </c>
      <c r="DI38" s="8">
        <f t="shared" si="178"/>
        <v>-5.2899310000000033E-2</v>
      </c>
      <c r="DJ38" s="8">
        <f t="shared" si="179"/>
        <v>-3.8991504798521026E-3</v>
      </c>
      <c r="DM38">
        <v>0.32371982999999999</v>
      </c>
      <c r="DN38">
        <v>-0.43481366999999999</v>
      </c>
      <c r="DO38" s="8">
        <f t="shared" si="136"/>
        <v>-4.4542300000000035E-2</v>
      </c>
      <c r="DP38" s="8">
        <f t="shared" si="137"/>
        <v>-1.9367600933241014E-2</v>
      </c>
      <c r="DS38">
        <v>0</v>
      </c>
      <c r="DT38">
        <v>-2.3048633399999998</v>
      </c>
      <c r="DU38" s="8">
        <f>DS38-DS39</f>
        <v>-1.9793209999999999E-2</v>
      </c>
      <c r="DV38" s="8">
        <f>-DU38*DT38</f>
        <v>-4.5620644109921393E-2</v>
      </c>
      <c r="DY38" s="1">
        <v>0.32371982700000002</v>
      </c>
      <c r="DZ38" s="14">
        <f t="shared" si="161"/>
        <v>5.9892512357095425E-2</v>
      </c>
      <c r="EA38" s="14">
        <f t="shared" si="162"/>
        <v>-5.9892512357095425E-2</v>
      </c>
      <c r="EB38" s="14">
        <f t="shared" si="68"/>
        <v>4.4599007000000024E-2</v>
      </c>
      <c r="EC38" s="14">
        <f t="shared" si="69"/>
        <v>2.4876441077896494E-5</v>
      </c>
      <c r="ED38" s="7">
        <f t="shared" si="169"/>
        <v>-1.5702385466968316</v>
      </c>
      <c r="EE38">
        <f t="shared" si="170"/>
        <v>-0.99999984444068513</v>
      </c>
      <c r="EG38" s="1">
        <v>0.32371982999999999</v>
      </c>
      <c r="EH38" s="1">
        <v>0.30715009999999998</v>
      </c>
      <c r="EI38" s="8">
        <f t="shared" si="138"/>
        <v>-4.4542300000000035E-2</v>
      </c>
      <c r="EJ38" s="8">
        <f t="shared" si="163"/>
        <v>-1.3678738606761311E-2</v>
      </c>
      <c r="EK38">
        <v>0</v>
      </c>
      <c r="EM38" s="1">
        <v>0.32371982999999999</v>
      </c>
      <c r="EN38" s="1">
        <v>0.25200108999999998</v>
      </c>
      <c r="EO38" s="8">
        <f t="shared" si="139"/>
        <v>-4.4542300000000035E-2</v>
      </c>
      <c r="EP38" s="8">
        <f t="shared" si="164"/>
        <v>-1.122100248460195E-2</v>
      </c>
      <c r="EQ38">
        <v>1</v>
      </c>
      <c r="ES38" s="1">
        <v>0.32371982999999999</v>
      </c>
      <c r="ET38" s="1">
        <v>0.19997764000000001</v>
      </c>
      <c r="EU38" s="8">
        <f t="shared" si="140"/>
        <v>-4.4542300000000035E-2</v>
      </c>
      <c r="EV38" s="8">
        <f t="shared" si="165"/>
        <v>-8.9058797791601411E-3</v>
      </c>
      <c r="EX38" s="1">
        <v>0.32371982999999999</v>
      </c>
      <c r="EY38" s="1">
        <v>0.15005957</v>
      </c>
      <c r="EZ38" s="8">
        <f t="shared" si="141"/>
        <v>-4.4542300000000035E-2</v>
      </c>
      <c r="FA38" s="8">
        <f t="shared" si="166"/>
        <v>-6.6828095887743527E-3</v>
      </c>
      <c r="FC38" s="1">
        <v>0.32371982999999999</v>
      </c>
      <c r="FD38" s="1">
        <v>0.10125835</v>
      </c>
      <c r="FE38" s="8">
        <f t="shared" si="142"/>
        <v>-4.4542300000000035E-2</v>
      </c>
      <c r="FF38" s="8">
        <f t="shared" si="167"/>
        <v>-4.509477618278324E-3</v>
      </c>
      <c r="FH38">
        <v>0.27694808999999998</v>
      </c>
      <c r="FI38">
        <v>0.10151639</v>
      </c>
      <c r="FJ38" s="8">
        <f t="shared" si="143"/>
        <v>-4.4377100000000003E-2</v>
      </c>
      <c r="FK38" s="8">
        <f t="shared" si="168"/>
        <v>-4.5042017442604755E-3</v>
      </c>
      <c r="FM38">
        <v>0.32132518999999998</v>
      </c>
      <c r="FN38" s="1">
        <v>8.9921799999999996E-2</v>
      </c>
      <c r="FO38" s="8">
        <f t="shared" si="144"/>
        <v>-4.4383090000000014E-2</v>
      </c>
      <c r="FP38" s="8">
        <f t="shared" si="171"/>
        <v>3.9902975136879501E-3</v>
      </c>
      <c r="FR38" s="1">
        <v>0.32371982999999999</v>
      </c>
      <c r="FS38" s="1">
        <v>0.30715009999999998</v>
      </c>
      <c r="FW38" s="1">
        <v>0.32371982999999999</v>
      </c>
      <c r="FX38" s="1">
        <v>-4.1892209999999999E-2</v>
      </c>
      <c r="FY38" s="8">
        <f t="shared" si="145"/>
        <v>-4.4542300000000035E-2</v>
      </c>
      <c r="FZ38" s="8">
        <f t="shared" si="146"/>
        <v>1.8656435086609193E-3</v>
      </c>
      <c r="GC38" s="1">
        <v>0.32371982999999999</v>
      </c>
      <c r="GD38" s="1">
        <v>-0.14002023</v>
      </c>
      <c r="GH38" s="1">
        <v>0.32371982999999999</v>
      </c>
      <c r="GI38" s="1">
        <v>-0.12104692</v>
      </c>
      <c r="GJ38" s="8">
        <f t="shared" si="147"/>
        <v>-4.4542300000000035E-2</v>
      </c>
      <c r="GK38" s="8">
        <f t="shared" si="148"/>
        <v>5.3907492715566351E-3</v>
      </c>
      <c r="GL38" s="8"/>
      <c r="GM38" s="1">
        <v>0.32371982999999999</v>
      </c>
      <c r="GN38" s="1">
        <v>-0.14812106</v>
      </c>
      <c r="GO38" s="8">
        <f t="shared" si="149"/>
        <v>-4.4542300000000035E-2</v>
      </c>
      <c r="GP38" s="8">
        <f t="shared" si="150"/>
        <v>6.5964792519892009E-3</v>
      </c>
      <c r="GR38" s="1">
        <v>0.32371982999999999</v>
      </c>
      <c r="GS38" s="1">
        <v>-0.22938381999999999</v>
      </c>
      <c r="GT38" s="8">
        <f t="shared" si="151"/>
        <v>-4.4542300000000035E-2</v>
      </c>
      <c r="GU38" s="8">
        <f t="shared" si="152"/>
        <v>1.0215465710088934E-2</v>
      </c>
      <c r="GW38">
        <v>0.32371982999999999</v>
      </c>
      <c r="GX38">
        <v>-0.32610057999999997</v>
      </c>
      <c r="GY38" s="8">
        <f t="shared" si="153"/>
        <v>-4.4542300000000035E-2</v>
      </c>
      <c r="GZ38" s="8">
        <f t="shared" si="154"/>
        <v>1.452268644331633E-2</v>
      </c>
      <c r="HB38">
        <v>0.32371982999999999</v>
      </c>
      <c r="HC38">
        <v>-0.32610057999999997</v>
      </c>
      <c r="HD38" s="8">
        <f t="shared" si="155"/>
        <v>-4.4542300000000035E-2</v>
      </c>
      <c r="HE38" s="8">
        <f t="shared" si="156"/>
        <v>1.452268644331633E-2</v>
      </c>
      <c r="HH38">
        <v>0.27694808999999998</v>
      </c>
      <c r="HI38" s="1">
        <v>7.7727909999999997E-2</v>
      </c>
      <c r="HJ38" s="1"/>
      <c r="HK38" t="s">
        <v>104</v>
      </c>
    </row>
    <row r="39" spans="10:219" x14ac:dyDescent="0.3">
      <c r="M39" s="1"/>
      <c r="N39" s="1"/>
      <c r="P39" s="8">
        <v>1</v>
      </c>
      <c r="Q39" s="8">
        <v>3.3401550000000002E-2</v>
      </c>
      <c r="R39" s="8">
        <f>P39-P38</f>
        <v>5.2899310000000033E-2</v>
      </c>
      <c r="S39" s="8">
        <f>R39*Q39</f>
        <v>1.7669189479305012E-3</v>
      </c>
      <c r="V39">
        <v>0.36826213000000002</v>
      </c>
      <c r="W39">
        <v>2.5620460000000001E-2</v>
      </c>
      <c r="X39" s="8">
        <f t="shared" si="157"/>
        <v>-4.4585439999999976E-2</v>
      </c>
      <c r="Y39" s="8">
        <f t="shared" si="158"/>
        <v>-1.1422994821023995E-3</v>
      </c>
      <c r="AB39">
        <v>1.9793209999999999E-2</v>
      </c>
      <c r="AC39">
        <v>-0.32015844999999998</v>
      </c>
      <c r="AD39" s="8">
        <f t="shared" ref="AD39:AD48" si="181">AB39-AB40</f>
        <v>-3.0217130000000002E-2</v>
      </c>
      <c r="AE39" s="8">
        <f t="shared" si="180"/>
        <v>9.6742695042484998E-3</v>
      </c>
      <c r="AH39">
        <v>1.9793209999999999E-2</v>
      </c>
      <c r="AI39">
        <v>-0.46587518999999999</v>
      </c>
      <c r="AJ39" s="8">
        <f t="shared" ref="AJ39:AJ48" si="182">AH39-AH40</f>
        <v>-3.0217130000000002E-2</v>
      </c>
      <c r="AK39" s="8">
        <f t="shared" ref="AK39:AK67" si="183">AJ39*AI39</f>
        <v>1.40774111800047E-2</v>
      </c>
      <c r="AN39">
        <v>0.36826213000000002</v>
      </c>
      <c r="AO39">
        <v>2.545739E-2</v>
      </c>
      <c r="AP39" s="8">
        <f t="shared" si="159"/>
        <v>-4.4585439999999976E-2</v>
      </c>
      <c r="AQ39" s="8">
        <f t="shared" si="160"/>
        <v>-1.1350289344015994E-3</v>
      </c>
      <c r="AT39">
        <v>1</v>
      </c>
      <c r="AU39">
        <v>4.4880450000000002E-2</v>
      </c>
      <c r="AV39" s="8">
        <f>AT39-AT38</f>
        <v>5.2899310000000033E-2</v>
      </c>
      <c r="AW39" s="8">
        <f>AV39*AU39</f>
        <v>2.3741448374895017E-3</v>
      </c>
      <c r="BL39">
        <v>1</v>
      </c>
      <c r="BM39">
        <v>-7.7121229999999999E-2</v>
      </c>
      <c r="BN39" s="8">
        <f>BL39-BL38</f>
        <v>5.2899310000000033E-2</v>
      </c>
      <c r="BO39" s="8">
        <f>BN39*BM39</f>
        <v>-4.0796598533513022E-3</v>
      </c>
      <c r="BR39">
        <v>0.36826213000000002</v>
      </c>
      <c r="BS39">
        <v>9.1747780000000001E-2</v>
      </c>
      <c r="BT39" s="8">
        <f t="shared" si="132"/>
        <v>-4.4585439999999976E-2</v>
      </c>
      <c r="BU39" s="8">
        <f t="shared" si="133"/>
        <v>4.0906151403231981E-3</v>
      </c>
      <c r="BX39">
        <v>1.9793209999999999E-2</v>
      </c>
      <c r="BY39">
        <v>-0.41873125</v>
      </c>
      <c r="BZ39" s="8">
        <f t="shared" ref="BZ39:BZ48" si="184">BX39-BX40</f>
        <v>-3.0217130000000002E-2</v>
      </c>
      <c r="CA39" s="8">
        <f t="shared" ref="CA39:CA48" si="185">-BZ39*BY39</f>
        <v>-1.2652856616312502E-2</v>
      </c>
      <c r="CC39">
        <v>1.9793209999999999E-2</v>
      </c>
      <c r="CD39">
        <v>-0.47414747000000002</v>
      </c>
      <c r="CE39" s="8">
        <f t="shared" ref="CE39:CE48" si="186">CC39-CC40</f>
        <v>-3.0217130000000002E-2</v>
      </c>
      <c r="CF39" s="8">
        <f t="shared" ref="CF39:CF48" si="187">-CE39*CD39</f>
        <v>-1.4327375740161101E-2</v>
      </c>
      <c r="CG39" s="8"/>
      <c r="CI39">
        <v>0.36826213000000002</v>
      </c>
      <c r="CJ39">
        <v>3.2859319999999997E-2</v>
      </c>
      <c r="CK39" s="8">
        <f t="shared" si="134"/>
        <v>-4.4585439999999976E-2</v>
      </c>
      <c r="CL39" s="8">
        <f t="shared" si="135"/>
        <v>1.4650472403007991E-3</v>
      </c>
      <c r="CO39">
        <v>1</v>
      </c>
      <c r="CP39">
        <v>4.4190220000000002E-2</v>
      </c>
      <c r="CQ39" s="8">
        <f>CO39-CO38</f>
        <v>5.2899310000000033E-2</v>
      </c>
      <c r="CR39" s="8">
        <f>CQ39*CP39</f>
        <v>2.3376321467482018E-3</v>
      </c>
      <c r="DG39">
        <v>1</v>
      </c>
      <c r="DH39">
        <v>-1.178355E-2</v>
      </c>
      <c r="DI39" s="8">
        <f>DG39-DG38</f>
        <v>5.2899310000000033E-2</v>
      </c>
      <c r="DJ39" s="8">
        <f>DI39*DH39</f>
        <v>-6.2334166435050041E-4</v>
      </c>
      <c r="DM39">
        <v>0.36826213000000002</v>
      </c>
      <c r="DN39">
        <v>-0.41291792999999999</v>
      </c>
      <c r="DO39" s="8">
        <f t="shared" si="136"/>
        <v>-4.4585439999999976E-2</v>
      </c>
      <c r="DP39" s="8">
        <f t="shared" si="137"/>
        <v>-1.8410127592939189E-2</v>
      </c>
      <c r="DS39">
        <v>1.9793209999999999E-2</v>
      </c>
      <c r="DT39">
        <v>-1.33552318</v>
      </c>
      <c r="DU39" s="8">
        <f t="shared" ref="DU39:DU48" si="188">DS39-DS40</f>
        <v>-3.0217130000000002E-2</v>
      </c>
      <c r="DV39" s="8">
        <f t="shared" ref="DV39:DV48" si="189">-DU39*DT39</f>
        <v>-4.0355677548073406E-2</v>
      </c>
      <c r="DY39" s="1">
        <v>0.36826213400000002</v>
      </c>
      <c r="DZ39" s="14">
        <f t="shared" si="161"/>
        <v>5.9052315314374174E-2</v>
      </c>
      <c r="EA39" s="14">
        <f t="shared" si="162"/>
        <v>-5.9052315314374174E-2</v>
      </c>
      <c r="EB39" s="14">
        <f t="shared" si="68"/>
        <v>4.4542307000000003E-2</v>
      </c>
      <c r="EC39" s="14">
        <f t="shared" si="69"/>
        <v>8.4019704272125101E-4</v>
      </c>
      <c r="ED39" s="7">
        <f t="shared" si="169"/>
        <v>-1.5519356644113727</v>
      </c>
      <c r="EE39">
        <f t="shared" si="170"/>
        <v>-0.9998221429796641</v>
      </c>
      <c r="EG39" s="1">
        <v>0.36826213000000002</v>
      </c>
      <c r="EH39" s="1">
        <v>0.28905521000000001</v>
      </c>
      <c r="EI39" s="8">
        <f t="shared" si="138"/>
        <v>-4.4585439999999976E-2</v>
      </c>
      <c r="EJ39" s="8">
        <f t="shared" si="163"/>
        <v>-1.2880115856389412E-2</v>
      </c>
      <c r="EK39">
        <v>0</v>
      </c>
      <c r="EM39" s="1">
        <v>0.36826213000000002</v>
      </c>
      <c r="EN39" s="1">
        <v>0.24096182999999999</v>
      </c>
      <c r="EO39" s="8">
        <f t="shared" si="139"/>
        <v>-4.4585439999999976E-2</v>
      </c>
      <c r="EP39" s="8">
        <f t="shared" si="164"/>
        <v>-1.0735470194688207E-2</v>
      </c>
      <c r="EQ39">
        <v>1</v>
      </c>
      <c r="ES39" s="1">
        <v>0.36826213000000002</v>
      </c>
      <c r="ET39" s="1">
        <v>0.19353137000000001</v>
      </c>
      <c r="EU39" s="8">
        <f t="shared" si="140"/>
        <v>-4.4585439999999976E-2</v>
      </c>
      <c r="EV39" s="8">
        <f t="shared" si="165"/>
        <v>-8.6236344518604811E-3</v>
      </c>
      <c r="EX39" s="1">
        <v>0.36826213000000002</v>
      </c>
      <c r="EY39" s="1">
        <v>0.14786937999999999</v>
      </c>
      <c r="EZ39" s="8">
        <f t="shared" si="141"/>
        <v>-4.4585439999999976E-2</v>
      </c>
      <c r="FA39" s="8">
        <f t="shared" si="166"/>
        <v>-6.5889652914834897E-3</v>
      </c>
      <c r="FC39" s="1">
        <v>0.36826213000000002</v>
      </c>
      <c r="FD39" s="1">
        <v>0.10304165</v>
      </c>
      <c r="FE39" s="8">
        <f t="shared" si="142"/>
        <v>-4.4585439999999976E-2</v>
      </c>
      <c r="FF39" s="8">
        <f t="shared" si="167"/>
        <v>-4.5914702247834525E-3</v>
      </c>
      <c r="FH39">
        <v>0.32132518999999998</v>
      </c>
      <c r="FI39">
        <v>0.11072875</v>
      </c>
      <c r="FJ39" s="8">
        <f t="shared" si="143"/>
        <v>-4.4383090000000014E-2</v>
      </c>
      <c r="FK39" s="8">
        <f t="shared" si="168"/>
        <v>-4.9116096419702208E-3</v>
      </c>
      <c r="FM39">
        <v>0.36570828</v>
      </c>
      <c r="FN39" s="1">
        <v>9.3804600000000002E-2</v>
      </c>
      <c r="FO39" s="8">
        <f t="shared" si="144"/>
        <v>-4.4389740000000011E-2</v>
      </c>
      <c r="FP39" s="8">
        <f t="shared" si="171"/>
        <v>4.1615263432559285E-3</v>
      </c>
      <c r="FR39" s="1">
        <v>0.36826213000000002</v>
      </c>
      <c r="FS39" s="1">
        <v>0.28905521000000001</v>
      </c>
      <c r="FW39" s="1">
        <v>0.36826213000000002</v>
      </c>
      <c r="FX39" s="1">
        <v>-2.7897720000000001E-2</v>
      </c>
      <c r="FY39" s="8">
        <f t="shared" si="145"/>
        <v>-4.4585439999999976E-2</v>
      </c>
      <c r="FZ39" s="8">
        <f t="shared" si="146"/>
        <v>1.2431046156514945E-3</v>
      </c>
      <c r="GC39" s="1">
        <v>0.36826213000000002</v>
      </c>
      <c r="GD39" s="1">
        <v>-0.11793729</v>
      </c>
      <c r="GH39" s="1">
        <v>0.36826213000000002</v>
      </c>
      <c r="GI39" s="1">
        <v>-0.10651366</v>
      </c>
      <c r="GJ39" s="8">
        <f t="shared" si="147"/>
        <v>-4.4585439999999976E-2</v>
      </c>
      <c r="GK39" s="8">
        <f t="shared" si="148"/>
        <v>4.746180776634577E-3</v>
      </c>
      <c r="GL39" s="8"/>
      <c r="GM39" s="1">
        <v>0.36826213000000002</v>
      </c>
      <c r="GN39" s="1">
        <v>-0.12592062000000001</v>
      </c>
      <c r="GO39" s="8">
        <f t="shared" si="149"/>
        <v>-4.4585439999999976E-2</v>
      </c>
      <c r="GP39" s="8">
        <f t="shared" si="150"/>
        <v>5.6109425403831539E-3</v>
      </c>
      <c r="GR39" s="1">
        <v>0.36826213000000002</v>
      </c>
      <c r="GS39" s="1">
        <v>-0.20226682000000001</v>
      </c>
      <c r="GT39" s="8">
        <f t="shared" si="151"/>
        <v>-4.4585439999999976E-2</v>
      </c>
      <c r="GU39" s="8">
        <f t="shared" si="152"/>
        <v>9.0128805341493871E-3</v>
      </c>
      <c r="GW39">
        <v>0.36826213000000002</v>
      </c>
      <c r="GX39">
        <v>-0.29404351000000001</v>
      </c>
      <c r="GY39" s="8">
        <f t="shared" si="153"/>
        <v>-4.4585439999999976E-2</v>
      </c>
      <c r="GZ39" s="8">
        <f t="shared" si="154"/>
        <v>1.3102391323856086E-2</v>
      </c>
      <c r="HB39">
        <v>0.36826213000000002</v>
      </c>
      <c r="HC39">
        <v>-0.29404351000000001</v>
      </c>
      <c r="HD39" s="8">
        <f t="shared" si="155"/>
        <v>-4.4585439999999976E-2</v>
      </c>
      <c r="HE39" s="8">
        <f t="shared" si="156"/>
        <v>1.3102391323856086E-2</v>
      </c>
      <c r="HH39">
        <v>0.32132518999999998</v>
      </c>
      <c r="HI39" s="1">
        <v>8.9921799999999996E-2</v>
      </c>
      <c r="HJ39" s="1"/>
      <c r="HK39" t="s">
        <v>105</v>
      </c>
    </row>
    <row r="40" spans="10:219" x14ac:dyDescent="0.3">
      <c r="M40" s="1"/>
      <c r="N40" s="1"/>
      <c r="P40" s="8"/>
      <c r="Q40" s="8"/>
      <c r="V40">
        <v>0.41284757</v>
      </c>
      <c r="W40">
        <v>3.2398339999999998E-2</v>
      </c>
      <c r="X40" s="8">
        <f t="shared" si="157"/>
        <v>-4.4571050000000001E-2</v>
      </c>
      <c r="Y40" s="8">
        <f t="shared" si="158"/>
        <v>-1.4440280320569998E-3</v>
      </c>
      <c r="AB40">
        <v>5.001034E-2</v>
      </c>
      <c r="AC40">
        <v>-0.28454902999999998</v>
      </c>
      <c r="AD40" s="8">
        <f t="shared" si="181"/>
        <v>-3.8986149999999997E-2</v>
      </c>
      <c r="AE40" s="8">
        <f t="shared" si="180"/>
        <v>1.1093471165934498E-2</v>
      </c>
      <c r="AH40">
        <v>5.001034E-2</v>
      </c>
      <c r="AI40">
        <v>-0.28169392999999998</v>
      </c>
      <c r="AJ40" s="8">
        <f t="shared" si="182"/>
        <v>-3.8986149999999997E-2</v>
      </c>
      <c r="AK40" s="8">
        <f t="shared" si="183"/>
        <v>1.0982161809069498E-2</v>
      </c>
      <c r="AN40">
        <v>0.41284757</v>
      </c>
      <c r="AO40">
        <v>2.7322820000000001E-2</v>
      </c>
      <c r="AP40" s="8">
        <f t="shared" si="159"/>
        <v>-4.4571050000000001E-2</v>
      </c>
      <c r="AQ40" s="8">
        <f t="shared" si="160"/>
        <v>-1.2178067763610001E-3</v>
      </c>
      <c r="BR40">
        <v>0.41284757</v>
      </c>
      <c r="BS40">
        <v>9.4774120000000003E-2</v>
      </c>
      <c r="BT40" s="8">
        <f t="shared" si="132"/>
        <v>-4.4571050000000001E-2</v>
      </c>
      <c r="BU40" s="8">
        <f t="shared" si="133"/>
        <v>4.224182041226E-3</v>
      </c>
      <c r="BX40">
        <v>5.001034E-2</v>
      </c>
      <c r="BY40">
        <v>-0.25137651999999999</v>
      </c>
      <c r="BZ40" s="8">
        <f t="shared" si="184"/>
        <v>-3.8986149999999997E-2</v>
      </c>
      <c r="CA40" s="8">
        <f t="shared" si="185"/>
        <v>-9.800202715197999E-3</v>
      </c>
      <c r="CC40">
        <v>5.001034E-2</v>
      </c>
      <c r="CD40">
        <v>-0.26395136000000002</v>
      </c>
      <c r="CE40" s="8">
        <f t="shared" si="186"/>
        <v>-3.8986149999999997E-2</v>
      </c>
      <c r="CF40" s="8">
        <f t="shared" si="187"/>
        <v>-1.0290447313664E-2</v>
      </c>
      <c r="CG40" s="8"/>
      <c r="CI40">
        <v>0.41284757</v>
      </c>
      <c r="CJ40">
        <v>3.9087909999999997E-2</v>
      </c>
      <c r="CK40" s="8">
        <f t="shared" si="134"/>
        <v>-4.4571050000000001E-2</v>
      </c>
      <c r="CL40" s="8">
        <f t="shared" si="135"/>
        <v>1.7421891910054999E-3</v>
      </c>
      <c r="DM40">
        <v>0.41284757</v>
      </c>
      <c r="DN40">
        <v>-0.39274546999999999</v>
      </c>
      <c r="DO40" s="8">
        <f t="shared" si="136"/>
        <v>-4.4571050000000001E-2</v>
      </c>
      <c r="DP40" s="8">
        <f t="shared" si="137"/>
        <v>-1.7505077980643501E-2</v>
      </c>
      <c r="DS40">
        <v>5.001034E-2</v>
      </c>
      <c r="DT40">
        <v>-0.95339463999999996</v>
      </c>
      <c r="DU40" s="8">
        <f t="shared" si="188"/>
        <v>-3.8986149999999997E-2</v>
      </c>
      <c r="DV40" s="8">
        <f t="shared" si="189"/>
        <v>-3.7169186444235995E-2</v>
      </c>
      <c r="DY40" s="1">
        <v>0.41284756900000003</v>
      </c>
      <c r="DZ40" s="14">
        <f t="shared" si="161"/>
        <v>5.7526732273967394E-2</v>
      </c>
      <c r="EA40" s="14">
        <f t="shared" si="162"/>
        <v>-5.7526732273967394E-2</v>
      </c>
      <c r="EB40" s="14">
        <f t="shared" si="68"/>
        <v>4.4585435000000007E-2</v>
      </c>
      <c r="EC40" s="14">
        <f t="shared" si="69"/>
        <v>1.5255830404067791E-3</v>
      </c>
      <c r="ED40" s="7">
        <f t="shared" si="169"/>
        <v>-1.5365925992766278</v>
      </c>
      <c r="EE40">
        <f t="shared" si="170"/>
        <v>-0.99941510953696477</v>
      </c>
      <c r="EG40" s="1">
        <v>0.41284757</v>
      </c>
      <c r="EH40" s="1">
        <v>0.26937189</v>
      </c>
      <c r="EI40" s="8">
        <f t="shared" si="138"/>
        <v>-4.4571050000000001E-2</v>
      </c>
      <c r="EJ40" s="8">
        <f t="shared" si="163"/>
        <v>-1.1992799844897513E-2</v>
      </c>
      <c r="EK40">
        <v>0</v>
      </c>
      <c r="EM40" s="1">
        <v>0.41284757</v>
      </c>
      <c r="EN40" s="1">
        <v>0.22761982</v>
      </c>
      <c r="EO40" s="8">
        <f t="shared" si="139"/>
        <v>-4.4571050000000001E-2</v>
      </c>
      <c r="EP40" s="8">
        <f t="shared" si="164"/>
        <v>-1.0132397929088505E-2</v>
      </c>
      <c r="EQ40">
        <v>1</v>
      </c>
      <c r="ES40" s="1">
        <v>0.41284757</v>
      </c>
      <c r="ET40" s="1">
        <v>0.18426813</v>
      </c>
      <c r="EU40" s="8">
        <f t="shared" si="140"/>
        <v>-4.4571050000000001E-2</v>
      </c>
      <c r="EV40" s="8">
        <f t="shared" si="165"/>
        <v>-8.2038656701839043E-3</v>
      </c>
      <c r="EX40" s="1">
        <v>0.41284757</v>
      </c>
      <c r="EY40" s="1">
        <v>0.14242529000000001</v>
      </c>
      <c r="EZ40" s="8">
        <f t="shared" si="141"/>
        <v>-4.4571050000000001E-2</v>
      </c>
      <c r="FA40" s="8">
        <f t="shared" si="166"/>
        <v>-6.3409659999099513E-3</v>
      </c>
      <c r="FC40" s="1">
        <v>0.41284757</v>
      </c>
      <c r="FD40" s="1">
        <v>0.10123399</v>
      </c>
      <c r="FE40" s="8">
        <f t="shared" si="142"/>
        <v>-4.4571050000000001E-2</v>
      </c>
      <c r="FF40" s="8">
        <f t="shared" si="167"/>
        <v>-4.5070737691685521E-3</v>
      </c>
      <c r="FH40">
        <v>0.36570828</v>
      </c>
      <c r="FI40">
        <v>0.11213889</v>
      </c>
      <c r="FJ40" s="8">
        <f t="shared" si="143"/>
        <v>-4.4389740000000011E-2</v>
      </c>
      <c r="FK40" s="8">
        <f t="shared" si="168"/>
        <v>-4.972265394629985E-3</v>
      </c>
      <c r="FM40">
        <v>0.41009802000000001</v>
      </c>
      <c r="FN40" s="1">
        <v>9.5266009999999998E-2</v>
      </c>
      <c r="FO40" s="8">
        <f t="shared" si="144"/>
        <v>-4.439208E-2</v>
      </c>
      <c r="FP40" s="8">
        <f t="shared" si="171"/>
        <v>4.2243405049704726E-3</v>
      </c>
      <c r="FR40" s="1">
        <v>0.41284757</v>
      </c>
      <c r="FS40" s="1">
        <v>0.26937189</v>
      </c>
      <c r="FW40" s="1">
        <v>0.41284757</v>
      </c>
      <c r="FX40" s="1">
        <v>-1.81546E-2</v>
      </c>
      <c r="FY40" s="8">
        <f t="shared" si="145"/>
        <v>-4.4571050000000001E-2</v>
      </c>
      <c r="FZ40" s="8">
        <f t="shared" si="146"/>
        <v>8.0826727712448535E-4</v>
      </c>
      <c r="GC40" s="1">
        <v>0.41284757</v>
      </c>
      <c r="GD40" s="1">
        <v>-9.9963640000000006E-2</v>
      </c>
      <c r="GH40" s="1">
        <v>0.41284757</v>
      </c>
      <c r="GI40" s="1">
        <v>-9.6165589999999995E-2</v>
      </c>
      <c r="GJ40" s="8">
        <f t="shared" si="147"/>
        <v>-4.4571050000000001E-2</v>
      </c>
      <c r="GK40" s="8">
        <f t="shared" si="148"/>
        <v>4.2814217654131535E-3</v>
      </c>
      <c r="GL40" s="8"/>
      <c r="GM40" s="1">
        <v>0.41284757</v>
      </c>
      <c r="GN40" s="1">
        <v>-0.10781455</v>
      </c>
      <c r="GO40" s="8">
        <f t="shared" si="149"/>
        <v>-4.4571050000000001E-2</v>
      </c>
      <c r="GP40" s="8">
        <f t="shared" si="150"/>
        <v>4.800049175575429E-3</v>
      </c>
      <c r="GR40" s="1">
        <v>0.41284757</v>
      </c>
      <c r="GS40" s="1">
        <v>-0.17883449000000001</v>
      </c>
      <c r="GT40" s="8">
        <f t="shared" si="151"/>
        <v>-4.4571050000000001E-2</v>
      </c>
      <c r="GU40" s="8">
        <f t="shared" si="152"/>
        <v>7.961952689029007E-3</v>
      </c>
      <c r="GW40">
        <v>0.41284757</v>
      </c>
      <c r="GX40">
        <v>-0.26486390999999998</v>
      </c>
      <c r="GY40" s="8">
        <f t="shared" si="153"/>
        <v>-4.4571050000000001E-2</v>
      </c>
      <c r="GZ40" s="8">
        <f t="shared" si="154"/>
        <v>1.1792098495381046E-2</v>
      </c>
      <c r="HB40">
        <v>0.41284757</v>
      </c>
      <c r="HC40">
        <v>-0.26486390999999998</v>
      </c>
      <c r="HD40" s="8">
        <f t="shared" si="155"/>
        <v>-4.4571050000000001E-2</v>
      </c>
      <c r="HE40" s="8">
        <f t="shared" si="156"/>
        <v>1.1792098495381046E-2</v>
      </c>
      <c r="HH40">
        <v>0.36570828</v>
      </c>
      <c r="HI40" s="1">
        <v>9.3804600000000002E-2</v>
      </c>
      <c r="HJ40" s="1"/>
      <c r="HK40" t="s">
        <v>106</v>
      </c>
    </row>
    <row r="41" spans="10:219" x14ac:dyDescent="0.3">
      <c r="M41" s="1"/>
      <c r="N41" s="1"/>
      <c r="P41" s="4" t="s">
        <v>17</v>
      </c>
      <c r="Q41" s="4">
        <v>32</v>
      </c>
      <c r="R41" s="4" t="s">
        <v>3</v>
      </c>
      <c r="S41" s="7">
        <f>SUM(S7:S39)</f>
        <v>0.54475304373110744</v>
      </c>
      <c r="V41">
        <v>0.45741862</v>
      </c>
      <c r="W41">
        <v>3.9418130000000003E-2</v>
      </c>
      <c r="X41" s="8">
        <f t="shared" si="157"/>
        <v>-4.4585399999999997E-2</v>
      </c>
      <c r="Y41" s="8">
        <f t="shared" si="158"/>
        <v>-1.7574730933020001E-3</v>
      </c>
      <c r="AB41">
        <v>8.8996489999999998E-2</v>
      </c>
      <c r="AC41">
        <v>-0.15170051000000001</v>
      </c>
      <c r="AD41" s="8">
        <f t="shared" si="181"/>
        <v>-4.7269270000000016E-2</v>
      </c>
      <c r="AE41" s="8">
        <f t="shared" si="180"/>
        <v>7.1707723663277032E-3</v>
      </c>
      <c r="AH41">
        <v>8.8996489999999998E-2</v>
      </c>
      <c r="AI41">
        <v>-0.16349916</v>
      </c>
      <c r="AJ41" s="8">
        <f t="shared" si="182"/>
        <v>-4.7269270000000016E-2</v>
      </c>
      <c r="AK41" s="8">
        <f t="shared" si="183"/>
        <v>7.7284859388132027E-3</v>
      </c>
      <c r="AN41">
        <v>0.45741862</v>
      </c>
      <c r="AO41">
        <v>2.9243930000000001E-2</v>
      </c>
      <c r="AP41" s="8">
        <f t="shared" si="159"/>
        <v>-4.4585399999999997E-2</v>
      </c>
      <c r="AQ41" s="8">
        <f t="shared" si="160"/>
        <v>-1.303852316622E-3</v>
      </c>
      <c r="AT41" s="4" t="s">
        <v>17</v>
      </c>
      <c r="AU41" s="4">
        <v>32</v>
      </c>
      <c r="AV41" s="4" t="s">
        <v>3</v>
      </c>
      <c r="AW41" s="7">
        <f>SUM(AW7:AW39)</f>
        <v>0.50225920262528712</v>
      </c>
      <c r="BL41" s="4" t="s">
        <v>17</v>
      </c>
      <c r="BM41" s="4">
        <v>32</v>
      </c>
      <c r="BN41" s="4" t="s">
        <v>3</v>
      </c>
      <c r="BO41" s="7">
        <f>SUM(BO7:BO39)</f>
        <v>0.43663731620592994</v>
      </c>
      <c r="BR41">
        <v>0.45741862</v>
      </c>
      <c r="BS41">
        <v>9.3116950000000004E-2</v>
      </c>
      <c r="BT41" s="8">
        <f t="shared" si="132"/>
        <v>-4.4585399999999997E-2</v>
      </c>
      <c r="BU41" s="8">
        <f t="shared" si="133"/>
        <v>4.1516564625299996E-3</v>
      </c>
      <c r="BX41">
        <v>8.8996489999999998E-2</v>
      </c>
      <c r="BY41">
        <v>-0.12700905000000001</v>
      </c>
      <c r="BZ41" s="8">
        <f t="shared" si="184"/>
        <v>-4.7269270000000016E-2</v>
      </c>
      <c r="CA41" s="8">
        <f t="shared" si="185"/>
        <v>-6.0036250768935023E-3</v>
      </c>
      <c r="CC41">
        <v>8.8996489999999998E-2</v>
      </c>
      <c r="CD41">
        <v>-0.14601138999999999</v>
      </c>
      <c r="CE41" s="8">
        <f t="shared" si="186"/>
        <v>-4.7269270000000016E-2</v>
      </c>
      <c r="CF41" s="8">
        <f t="shared" si="187"/>
        <v>-6.901851816985302E-3</v>
      </c>
      <c r="CG41" s="8"/>
      <c r="CI41">
        <v>0.45741862</v>
      </c>
      <c r="CJ41">
        <v>4.5308620000000001E-2</v>
      </c>
      <c r="CK41" s="8">
        <f t="shared" si="134"/>
        <v>-4.4585399999999997E-2</v>
      </c>
      <c r="CL41" s="8">
        <f t="shared" si="135"/>
        <v>2.020102946148E-3</v>
      </c>
      <c r="CO41" s="4" t="s">
        <v>17</v>
      </c>
      <c r="CP41" s="4">
        <v>32</v>
      </c>
      <c r="CQ41" s="4" t="s">
        <v>3</v>
      </c>
      <c r="CR41" s="7">
        <f>SUM(CR7:CR39)</f>
        <v>0.46317693494332052</v>
      </c>
      <c r="DG41" s="4" t="s">
        <v>17</v>
      </c>
      <c r="DH41" s="4">
        <v>32</v>
      </c>
      <c r="DI41" s="4" t="s">
        <v>3</v>
      </c>
      <c r="DJ41" s="7">
        <f>SUM(DJ7:DJ39)</f>
        <v>0.51976350883273492</v>
      </c>
      <c r="DM41">
        <v>0.45741862</v>
      </c>
      <c r="DN41">
        <v>-0.37310496999999998</v>
      </c>
      <c r="DO41" s="8">
        <f t="shared" si="136"/>
        <v>-4.4585399999999997E-2</v>
      </c>
      <c r="DP41" s="8">
        <f t="shared" si="137"/>
        <v>-1.6635034329437998E-2</v>
      </c>
      <c r="DS41">
        <v>8.8996489999999998E-2</v>
      </c>
      <c r="DT41">
        <v>-0.75844275999999999</v>
      </c>
      <c r="DU41" s="8">
        <f t="shared" si="188"/>
        <v>-4.7269270000000016E-2</v>
      </c>
      <c r="DV41" s="8">
        <f t="shared" si="189"/>
        <v>-3.5851035601985215E-2</v>
      </c>
      <c r="DY41" s="1">
        <v>0.457418622</v>
      </c>
      <c r="DZ41" s="14">
        <f t="shared" si="161"/>
        <v>5.5420099779394875E-2</v>
      </c>
      <c r="EA41" s="14">
        <f t="shared" si="162"/>
        <v>-5.5420099779394875E-2</v>
      </c>
      <c r="EB41" s="14">
        <f t="shared" si="68"/>
        <v>4.4571052999999972E-2</v>
      </c>
      <c r="EC41" s="14">
        <f t="shared" si="69"/>
        <v>2.106632494572519E-3</v>
      </c>
      <c r="ED41" s="7">
        <f t="shared" si="169"/>
        <v>-1.5235668862871452</v>
      </c>
      <c r="EE41">
        <f t="shared" si="170"/>
        <v>-0.9988848972786567</v>
      </c>
      <c r="EG41" s="1">
        <v>0.45741862</v>
      </c>
      <c r="EH41" s="1">
        <v>0.24831054999999999</v>
      </c>
      <c r="EI41" s="8">
        <f t="shared" si="138"/>
        <v>-4.4585399999999997E-2</v>
      </c>
      <c r="EJ41" s="8">
        <f t="shared" si="163"/>
        <v>-1.1052151209888349E-2</v>
      </c>
      <c r="EK41">
        <v>0</v>
      </c>
      <c r="EM41" s="1">
        <v>0.45741862</v>
      </c>
      <c r="EN41" s="1">
        <v>0.21242158</v>
      </c>
      <c r="EO41" s="8">
        <f t="shared" si="139"/>
        <v>-4.4585399999999997E-2</v>
      </c>
      <c r="EP41" s="8">
        <f t="shared" si="164"/>
        <v>-9.4533150281900947E-3</v>
      </c>
      <c r="EQ41">
        <v>1</v>
      </c>
      <c r="ES41" s="1">
        <v>0.45741862</v>
      </c>
      <c r="ET41" s="1">
        <v>0.17271686</v>
      </c>
      <c r="EU41" s="8">
        <f t="shared" si="140"/>
        <v>-4.4585399999999997E-2</v>
      </c>
      <c r="EV41" s="8">
        <f t="shared" si="165"/>
        <v>-7.6875221500541024E-3</v>
      </c>
      <c r="EX41" s="1">
        <v>0.45741862</v>
      </c>
      <c r="EY41" s="1">
        <v>0.1343184</v>
      </c>
      <c r="EZ41" s="8">
        <f t="shared" si="141"/>
        <v>-4.4585399999999997E-2</v>
      </c>
      <c r="FA41" s="8">
        <f t="shared" si="166"/>
        <v>-5.9784301032326957E-3</v>
      </c>
      <c r="FC41" s="1">
        <v>0.45741862</v>
      </c>
      <c r="FD41" s="1">
        <v>9.6445909999999996E-2</v>
      </c>
      <c r="FE41" s="8">
        <f t="shared" si="142"/>
        <v>-4.4585399999999997E-2</v>
      </c>
      <c r="FF41" s="8">
        <f t="shared" si="167"/>
        <v>-4.2927486604789162E-3</v>
      </c>
      <c r="FH41">
        <v>0.41009802000000001</v>
      </c>
      <c r="FI41">
        <v>0.1094217</v>
      </c>
      <c r="FJ41" s="8">
        <f t="shared" si="143"/>
        <v>-4.439208E-2</v>
      </c>
      <c r="FK41" s="8">
        <f t="shared" si="168"/>
        <v>-4.8491758227842121E-3</v>
      </c>
      <c r="FM41">
        <v>0.45449010000000001</v>
      </c>
      <c r="FN41" s="1">
        <v>9.3646309999999996E-2</v>
      </c>
      <c r="FO41" s="8">
        <f t="shared" si="144"/>
        <v>-4.4395249999999997E-2</v>
      </c>
      <c r="FP41" s="8">
        <f t="shared" si="171"/>
        <v>4.1503636825496017E-3</v>
      </c>
      <c r="FR41" s="1">
        <v>0.45741862</v>
      </c>
      <c r="FS41" s="1">
        <v>0.24831054999999999</v>
      </c>
      <c r="FW41" s="1">
        <v>0.45741862</v>
      </c>
      <c r="FX41" s="1">
        <v>-1.223575E-2</v>
      </c>
      <c r="FY41" s="8">
        <f t="shared" si="145"/>
        <v>-4.4585399999999997E-2</v>
      </c>
      <c r="FZ41" s="8">
        <f t="shared" si="146"/>
        <v>5.4460577356214379E-4</v>
      </c>
      <c r="GC41" s="1">
        <v>0.45741862</v>
      </c>
      <c r="GD41" s="1">
        <v>-8.6045849999999993E-2</v>
      </c>
      <c r="GH41" s="1">
        <v>0.45741862</v>
      </c>
      <c r="GI41" s="1">
        <v>-8.9671319999999999E-2</v>
      </c>
      <c r="GJ41" s="8">
        <f t="shared" si="147"/>
        <v>-4.4585399999999997E-2</v>
      </c>
      <c r="GK41" s="8">
        <f t="shared" si="148"/>
        <v>3.9912157893826315E-3</v>
      </c>
      <c r="GL41" s="8"/>
      <c r="GM41" s="1">
        <v>0.45741862</v>
      </c>
      <c r="GN41" s="1">
        <v>-9.379208E-2</v>
      </c>
      <c r="GO41" s="8">
        <f t="shared" si="149"/>
        <v>-4.4585399999999997E-2</v>
      </c>
      <c r="GP41" s="8">
        <f t="shared" si="150"/>
        <v>4.1746283049590317E-3</v>
      </c>
      <c r="GR41" s="1">
        <v>0.45741862</v>
      </c>
      <c r="GS41" s="1">
        <v>-0.15960326999999999</v>
      </c>
      <c r="GT41" s="8">
        <f t="shared" si="151"/>
        <v>-4.4585399999999997E-2</v>
      </c>
      <c r="GU41" s="8">
        <f t="shared" si="152"/>
        <v>7.103844253224992E-3</v>
      </c>
      <c r="GW41">
        <v>0.45741862</v>
      </c>
      <c r="GX41">
        <v>-0.23998554</v>
      </c>
      <c r="GY41" s="8">
        <f t="shared" si="153"/>
        <v>-4.4585399999999997E-2</v>
      </c>
      <c r="GZ41" s="8">
        <f t="shared" si="154"/>
        <v>1.0681610089731222E-2</v>
      </c>
      <c r="HB41">
        <v>0.45741862</v>
      </c>
      <c r="HC41">
        <v>-0.23998554</v>
      </c>
      <c r="HD41" s="8">
        <f t="shared" si="155"/>
        <v>-4.4585399999999997E-2</v>
      </c>
      <c r="HE41" s="8">
        <f t="shared" si="156"/>
        <v>1.0681610089731222E-2</v>
      </c>
      <c r="HH41">
        <v>0.41009802000000001</v>
      </c>
      <c r="HI41" s="1">
        <v>9.5266009999999998E-2</v>
      </c>
      <c r="HJ41" s="1"/>
      <c r="HK41" t="s">
        <v>107</v>
      </c>
    </row>
    <row r="42" spans="10:219" x14ac:dyDescent="0.3">
      <c r="M42" s="1"/>
      <c r="N42" s="1"/>
      <c r="V42">
        <v>0.50200402</v>
      </c>
      <c r="W42">
        <v>4.5873400000000002E-2</v>
      </c>
      <c r="X42" s="8">
        <f>V42-V43</f>
        <v>-4.4568410000000003E-2</v>
      </c>
      <c r="Y42" s="8">
        <f t="shared" si="158"/>
        <v>-2.0445044992940002E-3</v>
      </c>
      <c r="AB42">
        <v>0.13626576000000001</v>
      </c>
      <c r="AC42">
        <v>-8.5366040000000004E-2</v>
      </c>
      <c r="AD42" s="8">
        <f t="shared" si="181"/>
        <v>-4.2471809999999999E-2</v>
      </c>
      <c r="AE42" s="8">
        <f t="shared" si="180"/>
        <v>3.6256502313324001E-3</v>
      </c>
      <c r="AH42">
        <v>0.13626576000000001</v>
      </c>
      <c r="AI42">
        <v>-8.5418850000000004E-2</v>
      </c>
      <c r="AJ42" s="8">
        <f t="shared" si="182"/>
        <v>-4.2471809999999999E-2</v>
      </c>
      <c r="AK42" s="8">
        <f t="shared" si="183"/>
        <v>3.6278931676184999E-3</v>
      </c>
      <c r="AN42">
        <v>0.50200402</v>
      </c>
      <c r="AO42">
        <v>3.098186E-2</v>
      </c>
      <c r="AP42" s="8">
        <f>AN42-AN43</f>
        <v>-4.4568410000000003E-2</v>
      </c>
      <c r="AQ42" s="8">
        <f t="shared" si="160"/>
        <v>-1.3808122390426001E-3</v>
      </c>
      <c r="BR42">
        <v>0.50200402</v>
      </c>
      <c r="BS42">
        <v>9.0652559999999993E-2</v>
      </c>
      <c r="BT42" s="8">
        <f t="shared" si="132"/>
        <v>-4.4568410000000003E-2</v>
      </c>
      <c r="BU42" s="8">
        <f t="shared" si="133"/>
        <v>4.0402404616295996E-3</v>
      </c>
      <c r="BX42">
        <v>0.13626576000000001</v>
      </c>
      <c r="BY42">
        <v>-5.6749819999999999E-2</v>
      </c>
      <c r="BZ42" s="8">
        <f t="shared" si="184"/>
        <v>-4.2471809999999999E-2</v>
      </c>
      <c r="CA42" s="8">
        <f t="shared" si="185"/>
        <v>-2.4102675725742001E-3</v>
      </c>
      <c r="CC42">
        <v>0.13626576000000001</v>
      </c>
      <c r="CD42">
        <v>-7.0630079999999998E-2</v>
      </c>
      <c r="CE42" s="8">
        <f t="shared" si="186"/>
        <v>-4.2471809999999999E-2</v>
      </c>
      <c r="CF42" s="8">
        <f t="shared" si="187"/>
        <v>-2.9997873380447999E-3</v>
      </c>
      <c r="CG42" s="8"/>
      <c r="CI42">
        <v>0.50200402</v>
      </c>
      <c r="CJ42">
        <v>5.0801850000000003E-2</v>
      </c>
      <c r="CK42" s="8">
        <f t="shared" si="134"/>
        <v>-4.4568410000000003E-2</v>
      </c>
      <c r="CL42" s="8">
        <f t="shared" si="135"/>
        <v>2.2641576795585003E-3</v>
      </c>
      <c r="DM42">
        <v>0.50200402</v>
      </c>
      <c r="DN42">
        <v>-0.35333961000000003</v>
      </c>
      <c r="DO42" s="8">
        <f t="shared" si="136"/>
        <v>-4.4568410000000003E-2</v>
      </c>
      <c r="DP42" s="8">
        <f t="shared" si="137"/>
        <v>-1.5747784607720101E-2</v>
      </c>
      <c r="DS42">
        <v>0.13626576000000001</v>
      </c>
      <c r="DT42">
        <v>-0.64025752000000002</v>
      </c>
      <c r="DU42" s="8">
        <f t="shared" si="188"/>
        <v>-4.2471809999999999E-2</v>
      </c>
      <c r="DV42" s="8">
        <f t="shared" si="189"/>
        <v>-2.7192895740511199E-2</v>
      </c>
      <c r="DY42" s="1">
        <v>0.50200401900000002</v>
      </c>
      <c r="DZ42" s="14">
        <f t="shared" si="161"/>
        <v>5.2813337809880657E-2</v>
      </c>
      <c r="EA42" s="14">
        <f t="shared" si="162"/>
        <v>-5.2813337809880657E-2</v>
      </c>
      <c r="EB42" s="14">
        <f t="shared" si="68"/>
        <v>4.4585397000000027E-2</v>
      </c>
      <c r="EC42" s="14">
        <f t="shared" si="69"/>
        <v>2.606761969514218E-3</v>
      </c>
      <c r="ED42" s="7">
        <f t="shared" si="169"/>
        <v>-1.5123960894851083</v>
      </c>
      <c r="EE42">
        <f t="shared" si="170"/>
        <v>-0.99829519075717399</v>
      </c>
      <c r="EG42" s="1">
        <v>0.50200402</v>
      </c>
      <c r="EH42" s="1">
        <v>0.22612906999999999</v>
      </c>
      <c r="EI42" s="8">
        <f t="shared" si="138"/>
        <v>-4.4568410000000003E-2</v>
      </c>
      <c r="EJ42" s="8">
        <f t="shared" si="163"/>
        <v>-1.0054865144540211E-2</v>
      </c>
      <c r="EK42">
        <v>0</v>
      </c>
      <c r="EM42" s="1">
        <v>0.50200402</v>
      </c>
      <c r="EN42" s="1">
        <v>0.19575502</v>
      </c>
      <c r="EO42" s="8">
        <f t="shared" si="139"/>
        <v>-4.4568410000000003E-2</v>
      </c>
      <c r="EP42" s="8">
        <f t="shared" si="164"/>
        <v>-8.7029524656704691E-3</v>
      </c>
      <c r="EQ42">
        <v>1</v>
      </c>
      <c r="ES42" s="1">
        <v>0.50200402</v>
      </c>
      <c r="ET42" s="1">
        <v>0.15938123000000001</v>
      </c>
      <c r="EU42" s="8">
        <f t="shared" si="140"/>
        <v>-4.4568410000000003E-2</v>
      </c>
      <c r="EV42" s="8">
        <f t="shared" si="165"/>
        <v>-7.0869117987393069E-3</v>
      </c>
      <c r="EX42" s="1">
        <v>0.50200402</v>
      </c>
      <c r="EY42" s="1">
        <v>0.12415569999999999</v>
      </c>
      <c r="EZ42" s="8">
        <f t="shared" si="141"/>
        <v>-4.4568410000000003E-2</v>
      </c>
      <c r="FA42" s="8">
        <f t="shared" si="166"/>
        <v>-5.5206029920257093E-3</v>
      </c>
      <c r="FC42" s="1">
        <v>0.50200402</v>
      </c>
      <c r="FD42" s="1">
        <v>8.9373149999999998E-2</v>
      </c>
      <c r="FE42" s="8">
        <f t="shared" si="142"/>
        <v>-4.4568410000000003E-2</v>
      </c>
      <c r="FF42" s="8">
        <f t="shared" si="167"/>
        <v>-3.9739913616270743E-3</v>
      </c>
      <c r="FH42">
        <v>0.45449010000000001</v>
      </c>
      <c r="FI42">
        <v>0.10343495</v>
      </c>
      <c r="FJ42" s="8">
        <f t="shared" si="143"/>
        <v>-4.4395249999999997E-2</v>
      </c>
      <c r="FK42" s="8">
        <f t="shared" si="168"/>
        <v>-4.5813822377826444E-3</v>
      </c>
      <c r="FM42">
        <v>0.49888535000000001</v>
      </c>
      <c r="FN42" s="1">
        <v>9.0398469999999995E-2</v>
      </c>
      <c r="FO42" s="8">
        <f t="shared" si="144"/>
        <v>-4.437842000000003E-2</v>
      </c>
      <c r="FP42" s="8">
        <f t="shared" si="171"/>
        <v>4.0024473620259467E-3</v>
      </c>
      <c r="FR42" s="1">
        <v>0.50200402</v>
      </c>
      <c r="FS42" s="1">
        <v>0.22612906999999999</v>
      </c>
      <c r="FW42" s="1">
        <v>0.50200402</v>
      </c>
      <c r="FX42" s="1">
        <v>-9.1466599999999992E-3</v>
      </c>
      <c r="FY42" s="8">
        <f t="shared" si="145"/>
        <v>-4.4568410000000003E-2</v>
      </c>
      <c r="FZ42" s="8">
        <f t="shared" si="146"/>
        <v>4.0670769495916717E-4</v>
      </c>
      <c r="GC42" s="1">
        <v>0.50200402</v>
      </c>
      <c r="GD42" s="1">
        <v>-7.4995049999999994E-2</v>
      </c>
      <c r="GH42" s="1">
        <v>0.50200402</v>
      </c>
      <c r="GI42" s="1">
        <v>-8.5931389999999996E-2</v>
      </c>
      <c r="GJ42" s="8">
        <f t="shared" si="147"/>
        <v>-4.4568410000000003E-2</v>
      </c>
      <c r="GK42" s="8">
        <f t="shared" si="148"/>
        <v>3.8209529545798391E-3</v>
      </c>
      <c r="GL42" s="8"/>
      <c r="GM42" s="1">
        <v>0.50200402</v>
      </c>
      <c r="GN42" s="1">
        <v>-8.2650379999999996E-2</v>
      </c>
      <c r="GO42" s="8">
        <f t="shared" si="149"/>
        <v>-4.4568410000000003E-2</v>
      </c>
      <c r="GP42" s="8">
        <f t="shared" si="150"/>
        <v>3.6750623219075872E-3</v>
      </c>
      <c r="GR42" s="1">
        <v>0.50200402</v>
      </c>
      <c r="GS42" s="1">
        <v>-0.14319596000000001</v>
      </c>
      <c r="GT42" s="8">
        <f t="shared" si="151"/>
        <v>-4.4568410000000003E-2</v>
      </c>
      <c r="GU42" s="8">
        <f t="shared" si="152"/>
        <v>6.3672311881129411E-3</v>
      </c>
      <c r="GW42">
        <v>0.50200402</v>
      </c>
      <c r="GX42">
        <v>-0.21780055000000001</v>
      </c>
      <c r="GY42" s="8">
        <f t="shared" si="153"/>
        <v>-4.4568410000000003E-2</v>
      </c>
      <c r="GZ42" s="8">
        <f t="shared" si="154"/>
        <v>9.684536175099857E-3</v>
      </c>
      <c r="HB42">
        <v>0.50200402</v>
      </c>
      <c r="HC42">
        <v>-0.21780055000000001</v>
      </c>
      <c r="HD42" s="8">
        <f t="shared" si="155"/>
        <v>-4.4568410000000003E-2</v>
      </c>
      <c r="HE42" s="8">
        <f t="shared" si="156"/>
        <v>9.684536175099857E-3</v>
      </c>
      <c r="HH42">
        <v>0.45449010000000001</v>
      </c>
      <c r="HI42" s="1">
        <v>9.3646309999999996E-2</v>
      </c>
      <c r="HJ42" s="1"/>
      <c r="HK42" t="s">
        <v>108</v>
      </c>
    </row>
    <row r="43" spans="10:219" x14ac:dyDescent="0.3">
      <c r="M43" s="1"/>
      <c r="N43" s="1"/>
      <c r="V43">
        <v>0.54657243</v>
      </c>
      <c r="W43">
        <v>5.1222129999999998E-2</v>
      </c>
      <c r="X43" s="8">
        <f t="shared" ref="X43:X45" si="190">V43-V44</f>
        <v>-4.4593719999999948E-2</v>
      </c>
      <c r="Y43" s="8">
        <f t="shared" si="158"/>
        <v>-2.2841853230235972E-3</v>
      </c>
      <c r="AB43">
        <v>0.17873757000000001</v>
      </c>
      <c r="AC43">
        <v>-2.866428E-2</v>
      </c>
      <c r="AD43" s="8">
        <f t="shared" si="181"/>
        <v>-3.394701E-2</v>
      </c>
      <c r="AE43" s="8">
        <f t="shared" si="180"/>
        <v>9.7306659980279995E-4</v>
      </c>
      <c r="AH43">
        <v>0.17873757000000001</v>
      </c>
      <c r="AI43">
        <v>-3.0235519999999998E-2</v>
      </c>
      <c r="AJ43" s="8">
        <f t="shared" si="182"/>
        <v>-3.394701E-2</v>
      </c>
      <c r="AK43" s="8">
        <f t="shared" si="183"/>
        <v>1.0264054997952E-3</v>
      </c>
      <c r="AN43">
        <v>0.54657243</v>
      </c>
      <c r="AO43">
        <v>3.2384339999999998E-2</v>
      </c>
      <c r="AP43" s="8">
        <f t="shared" ref="AP43:AP45" si="191">AN43-AN44</f>
        <v>-4.4593719999999948E-2</v>
      </c>
      <c r="AQ43" s="8">
        <f t="shared" si="160"/>
        <v>-1.4441381903447983E-3</v>
      </c>
      <c r="BR43">
        <v>0.54657243</v>
      </c>
      <c r="BS43">
        <v>8.5162699999999994E-2</v>
      </c>
      <c r="BT43" s="8">
        <f t="shared" si="132"/>
        <v>-4.4593719999999948E-2</v>
      </c>
      <c r="BU43" s="8">
        <f t="shared" si="133"/>
        <v>3.7977215982439951E-3</v>
      </c>
      <c r="BX43">
        <v>0.17873757000000001</v>
      </c>
      <c r="BY43">
        <v>1.0419090000000001E-2</v>
      </c>
      <c r="BZ43" s="8">
        <f t="shared" si="184"/>
        <v>-3.394701E-2</v>
      </c>
      <c r="CA43" s="8">
        <f t="shared" si="185"/>
        <v>3.5369695242090004E-4</v>
      </c>
      <c r="CC43">
        <v>0.17873757000000001</v>
      </c>
      <c r="CD43">
        <v>-1.8915649999999999E-2</v>
      </c>
      <c r="CE43" s="8">
        <f t="shared" si="186"/>
        <v>-3.394701E-2</v>
      </c>
      <c r="CF43" s="8">
        <f t="shared" si="187"/>
        <v>-6.4212975970649993E-4</v>
      </c>
      <c r="CG43" s="8"/>
      <c r="CI43">
        <v>0.54657243</v>
      </c>
      <c r="CJ43">
        <v>5.5128200000000002E-2</v>
      </c>
      <c r="CK43" s="8">
        <f t="shared" si="134"/>
        <v>-4.4593719999999948E-2</v>
      </c>
      <c r="CL43" s="8">
        <f t="shared" si="135"/>
        <v>2.458371514903997E-3</v>
      </c>
      <c r="DM43">
        <v>0.54657243</v>
      </c>
      <c r="DN43">
        <v>-0.33301844000000003</v>
      </c>
      <c r="DO43" s="8">
        <f t="shared" si="136"/>
        <v>-4.4593719999999948E-2</v>
      </c>
      <c r="DP43" s="8">
        <f t="shared" si="137"/>
        <v>-1.4850531068196783E-2</v>
      </c>
      <c r="DS43">
        <v>0.17873757000000001</v>
      </c>
      <c r="DT43">
        <v>-0.55938262000000005</v>
      </c>
      <c r="DU43" s="8">
        <f t="shared" si="188"/>
        <v>-3.394701E-2</v>
      </c>
      <c r="DV43" s="8">
        <f t="shared" si="189"/>
        <v>-1.8989367394966202E-2</v>
      </c>
      <c r="DY43" s="1">
        <v>0.54657242699999997</v>
      </c>
      <c r="DZ43" s="14">
        <f t="shared" si="161"/>
        <v>4.9774339676722755E-2</v>
      </c>
      <c r="EA43" s="14">
        <f t="shared" si="162"/>
        <v>-4.9774339676722755E-2</v>
      </c>
      <c r="EB43" s="14">
        <f t="shared" si="68"/>
        <v>4.4568407999999948E-2</v>
      </c>
      <c r="EC43" s="14">
        <f t="shared" si="69"/>
        <v>3.0389981331579025E-3</v>
      </c>
      <c r="ED43" s="7">
        <f t="shared" si="169"/>
        <v>-1.5027144405318809</v>
      </c>
      <c r="EE43">
        <f t="shared" si="170"/>
        <v>-0.9976833234328365</v>
      </c>
      <c r="EG43" s="1">
        <v>0.54657243</v>
      </c>
      <c r="EH43" s="1">
        <v>0.20302964000000001</v>
      </c>
      <c r="EI43" s="8">
        <f t="shared" si="138"/>
        <v>-4.4593719999999948E-2</v>
      </c>
      <c r="EJ43" s="8">
        <f t="shared" si="163"/>
        <v>-9.0273151236370478E-3</v>
      </c>
      <c r="EK43">
        <v>0</v>
      </c>
      <c r="EM43" s="1">
        <v>0.54657243</v>
      </c>
      <c r="EN43" s="1">
        <v>0.17787896</v>
      </c>
      <c r="EO43" s="8">
        <f t="shared" si="139"/>
        <v>-4.4593719999999948E-2</v>
      </c>
      <c r="EP43" s="8">
        <f t="shared" si="164"/>
        <v>-7.9078348330005599E-3</v>
      </c>
      <c r="EQ43">
        <v>1</v>
      </c>
      <c r="ES43" s="1">
        <v>0.54657243</v>
      </c>
      <c r="ET43" s="1">
        <v>0.14459816</v>
      </c>
      <c r="EU43" s="8">
        <f t="shared" si="140"/>
        <v>-4.4593719999999948E-2</v>
      </c>
      <c r="EV43" s="8">
        <f t="shared" si="165"/>
        <v>-6.4292738568520816E-3</v>
      </c>
      <c r="EX43" s="1">
        <v>0.54657243</v>
      </c>
      <c r="EY43" s="1">
        <v>0.11234142</v>
      </c>
      <c r="EZ43" s="8">
        <f t="shared" si="141"/>
        <v>-4.4593719999999948E-2</v>
      </c>
      <c r="FA43" s="8">
        <f t="shared" si="166"/>
        <v>-4.9950411170352343E-3</v>
      </c>
      <c r="FC43" s="1">
        <v>0.54657243</v>
      </c>
      <c r="FD43" s="1">
        <v>8.0474450000000003E-2</v>
      </c>
      <c r="FE43" s="8">
        <f t="shared" si="142"/>
        <v>-4.4593719999999948E-2</v>
      </c>
      <c r="FF43" s="8">
        <f t="shared" si="167"/>
        <v>-3.5781387365478924E-3</v>
      </c>
      <c r="FH43">
        <v>0.49888535000000001</v>
      </c>
      <c r="FI43">
        <v>9.7053840000000002E-2</v>
      </c>
      <c r="FJ43" s="8">
        <f t="shared" si="143"/>
        <v>-4.437842000000003E-2</v>
      </c>
      <c r="FK43" s="8">
        <f t="shared" si="168"/>
        <v>-4.2944743689308585E-3</v>
      </c>
      <c r="FM43">
        <v>0.54326377000000003</v>
      </c>
      <c r="FN43" s="1">
        <v>8.5689429999999997E-2</v>
      </c>
      <c r="FO43" s="8">
        <f t="shared" si="144"/>
        <v>-4.4394939999999994E-2</v>
      </c>
      <c r="FP43" s="8">
        <f t="shared" si="171"/>
        <v>3.793029174320387E-3</v>
      </c>
      <c r="FR43" s="1">
        <v>0.54657243</v>
      </c>
      <c r="FS43" s="1">
        <v>0.20302964000000001</v>
      </c>
      <c r="FW43" s="1">
        <v>0.54657243</v>
      </c>
      <c r="FX43" s="1">
        <v>-8.2722300000000002E-3</v>
      </c>
      <c r="FY43" s="8">
        <f t="shared" si="145"/>
        <v>-4.4593719999999948E-2</v>
      </c>
      <c r="FZ43" s="8">
        <f t="shared" si="146"/>
        <v>3.6780849823308604E-4</v>
      </c>
      <c r="GC43" s="1">
        <v>0.54657243</v>
      </c>
      <c r="GD43" s="1">
        <v>-6.6126030000000002E-2</v>
      </c>
      <c r="GH43" s="1">
        <v>0.54657243</v>
      </c>
      <c r="GI43" s="1">
        <v>-8.4237629999999994E-2</v>
      </c>
      <c r="GJ43" s="8">
        <f t="shared" si="147"/>
        <v>-4.4593719999999948E-2</v>
      </c>
      <c r="GK43" s="8">
        <f t="shared" si="148"/>
        <v>3.7454611616232086E-3</v>
      </c>
      <c r="GL43" s="8"/>
      <c r="GM43" s="1">
        <v>0.54657243</v>
      </c>
      <c r="GN43" s="1">
        <v>-7.3704699999999998E-2</v>
      </c>
      <c r="GO43" s="8">
        <f t="shared" si="149"/>
        <v>-4.4593719999999948E-2</v>
      </c>
      <c r="GP43" s="8">
        <f t="shared" si="150"/>
        <v>3.2771350675356147E-3</v>
      </c>
      <c r="GR43" s="1">
        <v>0.54657243</v>
      </c>
      <c r="GS43" s="1">
        <v>-0.12890984</v>
      </c>
      <c r="GT43" s="8">
        <f t="shared" si="151"/>
        <v>-4.4593719999999948E-2</v>
      </c>
      <c r="GU43" s="8">
        <f t="shared" si="152"/>
        <v>5.731723447953866E-3</v>
      </c>
      <c r="GW43">
        <v>0.54657243</v>
      </c>
      <c r="GX43">
        <v>-0.19764302</v>
      </c>
      <c r="GY43" s="8">
        <f t="shared" si="153"/>
        <v>-4.4593719999999948E-2</v>
      </c>
      <c r="GZ43" s="8">
        <f t="shared" si="154"/>
        <v>8.7878096199515473E-3</v>
      </c>
      <c r="HB43">
        <v>0.54657243</v>
      </c>
      <c r="HC43">
        <v>-0.19764302</v>
      </c>
      <c r="HD43" s="8">
        <f t="shared" si="155"/>
        <v>-4.4593719999999948E-2</v>
      </c>
      <c r="HE43" s="8">
        <f t="shared" si="156"/>
        <v>8.7878096199515473E-3</v>
      </c>
      <c r="HH43">
        <v>0.49888535000000001</v>
      </c>
      <c r="HI43" s="1">
        <v>9.0398469999999995E-2</v>
      </c>
      <c r="HJ43" s="1"/>
      <c r="HK43" t="s">
        <v>109</v>
      </c>
    </row>
    <row r="44" spans="10:219" x14ac:dyDescent="0.3">
      <c r="M44" s="1"/>
      <c r="N44" s="1"/>
      <c r="V44">
        <v>0.59116614999999995</v>
      </c>
      <c r="W44">
        <v>5.5185249999999998E-2</v>
      </c>
      <c r="X44" s="8">
        <f t="shared" si="190"/>
        <v>-4.4550840000000091E-2</v>
      </c>
      <c r="Y44" s="8">
        <f t="shared" si="158"/>
        <v>-2.4585492431100048E-3</v>
      </c>
      <c r="AB44">
        <v>0.21268458000000001</v>
      </c>
      <c r="AC44">
        <v>-1.5844759999999999E-2</v>
      </c>
      <c r="AD44" s="8">
        <f t="shared" si="181"/>
        <v>-3.3978309999999984E-2</v>
      </c>
      <c r="AE44" s="8">
        <f t="shared" si="180"/>
        <v>5.3837816715559975E-4</v>
      </c>
      <c r="AH44">
        <v>0.21268458000000001</v>
      </c>
      <c r="AI44">
        <v>-8.9995000000000006E-3</v>
      </c>
      <c r="AJ44" s="8">
        <f t="shared" si="182"/>
        <v>-3.3978309999999984E-2</v>
      </c>
      <c r="AK44" s="8">
        <f t="shared" si="183"/>
        <v>3.0578780084499987E-4</v>
      </c>
      <c r="AN44">
        <v>0.59116614999999995</v>
      </c>
      <c r="AO44">
        <v>3.3334019999999999E-2</v>
      </c>
      <c r="AP44" s="8">
        <f t="shared" si="191"/>
        <v>-4.4550840000000091E-2</v>
      </c>
      <c r="AQ44" s="8">
        <f t="shared" si="160"/>
        <v>-1.485058591576803E-3</v>
      </c>
      <c r="BR44">
        <v>0.59116614999999995</v>
      </c>
      <c r="BS44">
        <v>8.0884639999999994E-2</v>
      </c>
      <c r="BT44" s="8">
        <f t="shared" si="132"/>
        <v>-4.4550840000000091E-2</v>
      </c>
      <c r="BU44" s="8">
        <f t="shared" si="133"/>
        <v>3.603478655097607E-3</v>
      </c>
      <c r="BX44">
        <v>0.21268458000000001</v>
      </c>
      <c r="BY44">
        <v>3.3456939999999998E-2</v>
      </c>
      <c r="BZ44" s="8">
        <f t="shared" si="184"/>
        <v>-3.3978309999999984E-2</v>
      </c>
      <c r="CA44" s="8">
        <f t="shared" si="185"/>
        <v>1.1368102789713994E-3</v>
      </c>
      <c r="CC44">
        <v>0.21268458000000001</v>
      </c>
      <c r="CD44">
        <v>3.7070699999999998E-3</v>
      </c>
      <c r="CE44" s="8">
        <f t="shared" si="186"/>
        <v>-3.3978309999999984E-2</v>
      </c>
      <c r="CF44" s="8">
        <f t="shared" si="187"/>
        <v>1.2595997365169993E-4</v>
      </c>
      <c r="CG44" s="8"/>
      <c r="CI44">
        <v>0.59116614999999995</v>
      </c>
      <c r="CJ44">
        <v>5.8065569999999997E-2</v>
      </c>
      <c r="CK44" s="8">
        <f t="shared" si="134"/>
        <v>-4.4550840000000091E-2</v>
      </c>
      <c r="CL44" s="8">
        <f t="shared" si="135"/>
        <v>2.5868699185788054E-3</v>
      </c>
      <c r="DM44">
        <v>0.59116614999999995</v>
      </c>
      <c r="DN44">
        <v>-0.31181959999999997</v>
      </c>
      <c r="DO44" s="8">
        <f t="shared" si="136"/>
        <v>-4.4550840000000091E-2</v>
      </c>
      <c r="DP44" s="8">
        <f t="shared" si="137"/>
        <v>-1.3891825108464028E-2</v>
      </c>
      <c r="DS44">
        <v>0.21268458000000001</v>
      </c>
      <c r="DT44">
        <v>-0.50637465000000004</v>
      </c>
      <c r="DU44" s="8">
        <f t="shared" si="188"/>
        <v>-3.3978309999999984E-2</v>
      </c>
      <c r="DV44" s="8">
        <f t="shared" si="189"/>
        <v>-1.7205754833841493E-2</v>
      </c>
      <c r="DY44" s="1">
        <v>0.591166148</v>
      </c>
      <c r="DZ44" s="14">
        <f t="shared" si="161"/>
        <v>4.6352878718469832E-2</v>
      </c>
      <c r="EA44" s="14">
        <f t="shared" si="162"/>
        <v>-4.6352878718469832E-2</v>
      </c>
      <c r="EB44" s="14">
        <f t="shared" si="68"/>
        <v>4.4593721000000031E-2</v>
      </c>
      <c r="EC44" s="14">
        <f t="shared" si="69"/>
        <v>3.4214609582529226E-3</v>
      </c>
      <c r="ED44" s="7">
        <f t="shared" si="169"/>
        <v>-1.4942211782865467</v>
      </c>
      <c r="EE44">
        <f t="shared" si="170"/>
        <v>-0.99706955568561673</v>
      </c>
      <c r="EG44" s="1">
        <v>0.59116614999999995</v>
      </c>
      <c r="EH44" s="1">
        <v>0.17917432999999999</v>
      </c>
      <c r="EI44" s="8">
        <f t="shared" si="138"/>
        <v>-4.4550840000000091E-2</v>
      </c>
      <c r="EJ44" s="8">
        <f t="shared" si="163"/>
        <v>-7.954132249883214E-3</v>
      </c>
      <c r="EK44">
        <v>0</v>
      </c>
      <c r="EM44" s="1">
        <v>0.59116614999999995</v>
      </c>
      <c r="EN44" s="1">
        <v>0.15894800000000001</v>
      </c>
      <c r="EO44" s="8">
        <f t="shared" si="139"/>
        <v>-4.4550840000000091E-2</v>
      </c>
      <c r="EP44" s="8">
        <f t="shared" si="164"/>
        <v>-7.0551448683743743E-3</v>
      </c>
      <c r="EQ44">
        <v>1</v>
      </c>
      <c r="ES44" s="1">
        <v>0.59116614999999995</v>
      </c>
      <c r="ET44" s="1">
        <v>0.12858363</v>
      </c>
      <c r="EU44" s="8">
        <f t="shared" si="140"/>
        <v>-4.4550840000000091E-2</v>
      </c>
      <c r="EV44" s="8">
        <f t="shared" si="165"/>
        <v>-5.708246254862796E-3</v>
      </c>
      <c r="EX44" s="1">
        <v>0.59116614999999995</v>
      </c>
      <c r="EY44" s="1">
        <v>9.9146170000000006E-2</v>
      </c>
      <c r="EZ44" s="8">
        <f t="shared" si="141"/>
        <v>-4.4550840000000091E-2</v>
      </c>
      <c r="FA44" s="8">
        <f t="shared" si="166"/>
        <v>-4.4014214996612715E-3</v>
      </c>
      <c r="FC44" s="1">
        <v>0.59116614999999995</v>
      </c>
      <c r="FD44" s="1">
        <v>7.0067760000000007E-2</v>
      </c>
      <c r="FE44" s="8">
        <f t="shared" si="142"/>
        <v>-4.4550840000000091E-2</v>
      </c>
      <c r="FF44" s="8">
        <f t="shared" si="167"/>
        <v>-3.1105361437270456E-3</v>
      </c>
      <c r="FH44">
        <v>0.54326377000000003</v>
      </c>
      <c r="FI44">
        <v>8.8108080000000005E-2</v>
      </c>
      <c r="FJ44" s="8">
        <f t="shared" si="143"/>
        <v>-4.4394939999999994E-2</v>
      </c>
      <c r="FK44" s="8">
        <f t="shared" si="168"/>
        <v>-3.8977172595069266E-3</v>
      </c>
      <c r="FM44">
        <v>0.58765871000000003</v>
      </c>
      <c r="FN44" s="1">
        <v>8.0013050000000002E-2</v>
      </c>
      <c r="FO44" s="8">
        <f t="shared" si="144"/>
        <v>-4.4371029999999978E-2</v>
      </c>
      <c r="FP44" s="8">
        <f t="shared" si="171"/>
        <v>3.5377037107608062E-3</v>
      </c>
      <c r="FR44" s="1">
        <v>0.59116614999999995</v>
      </c>
      <c r="FS44" s="1">
        <v>0.17917432999999999</v>
      </c>
      <c r="FW44" s="1">
        <v>0.59116614999999995</v>
      </c>
      <c r="FX44" s="1">
        <v>-9.1385700000000004E-3</v>
      </c>
      <c r="FY44" s="8">
        <f t="shared" si="145"/>
        <v>-4.4550840000000091E-2</v>
      </c>
      <c r="FZ44" s="8">
        <f t="shared" si="146"/>
        <v>4.0569089531304647E-4</v>
      </c>
      <c r="GC44" s="1">
        <v>0.59116614999999995</v>
      </c>
      <c r="GD44" s="1">
        <v>-5.8868440000000001E-2</v>
      </c>
      <c r="GH44" s="1">
        <v>0.59116614999999995</v>
      </c>
      <c r="GI44" s="1">
        <v>-8.3998680000000006E-2</v>
      </c>
      <c r="GJ44" s="8">
        <f t="shared" si="147"/>
        <v>-4.4550840000000091E-2</v>
      </c>
      <c r="GK44" s="8">
        <f t="shared" si="148"/>
        <v>3.7289750687814495E-3</v>
      </c>
      <c r="GL44" s="8"/>
      <c r="GM44" s="1">
        <v>0.59116614999999995</v>
      </c>
      <c r="GN44" s="1">
        <v>-6.6382579999999997E-2</v>
      </c>
      <c r="GO44" s="8">
        <f t="shared" si="149"/>
        <v>-4.4550840000000091E-2</v>
      </c>
      <c r="GP44" s="8">
        <f t="shared" si="150"/>
        <v>2.946938997391269E-3</v>
      </c>
      <c r="GR44" s="1">
        <v>0.59116614999999995</v>
      </c>
      <c r="GS44" s="1">
        <v>-0.11611339</v>
      </c>
      <c r="GT44" s="8">
        <f t="shared" si="151"/>
        <v>-4.4550840000000091E-2</v>
      </c>
      <c r="GU44" s="8">
        <f t="shared" si="152"/>
        <v>5.1546516738322223E-3</v>
      </c>
      <c r="GW44">
        <v>0.59116614999999995</v>
      </c>
      <c r="GX44">
        <v>-0.17884668000000001</v>
      </c>
      <c r="GY44" s="8">
        <f t="shared" si="153"/>
        <v>-4.4550840000000091E-2</v>
      </c>
      <c r="GZ44" s="8">
        <f t="shared" si="154"/>
        <v>7.9395867989155763E-3</v>
      </c>
      <c r="HB44">
        <v>0.59116614999999995</v>
      </c>
      <c r="HC44">
        <v>-0.17884668000000001</v>
      </c>
      <c r="HD44" s="8">
        <f t="shared" si="155"/>
        <v>-4.4550840000000091E-2</v>
      </c>
      <c r="HE44" s="8">
        <f t="shared" si="156"/>
        <v>7.9395867989155763E-3</v>
      </c>
      <c r="HH44">
        <v>0.54326377000000003</v>
      </c>
      <c r="HI44" s="1">
        <v>8.5689429999999997E-2</v>
      </c>
      <c r="HJ44" s="1"/>
      <c r="HK44" t="s">
        <v>110</v>
      </c>
    </row>
    <row r="45" spans="10:219" x14ac:dyDescent="0.3">
      <c r="M45" s="1"/>
      <c r="N45" s="1"/>
      <c r="V45">
        <v>0.63571699000000004</v>
      </c>
      <c r="W45">
        <v>5.7667830000000003E-2</v>
      </c>
      <c r="X45" s="8">
        <f t="shared" si="190"/>
        <v>-4.4591559999999975E-2</v>
      </c>
      <c r="Y45" s="8">
        <f t="shared" si="158"/>
        <v>-2.5714985015147986E-3</v>
      </c>
      <c r="AB45">
        <v>0.24666289</v>
      </c>
      <c r="AC45">
        <v>-2.5636700000000001E-3</v>
      </c>
      <c r="AD45" s="8">
        <f t="shared" si="181"/>
        <v>-3.3991440000000012E-2</v>
      </c>
      <c r="AE45" s="8">
        <f t="shared" si="180"/>
        <v>8.7142834984800039E-5</v>
      </c>
      <c r="AH45">
        <v>0.24666289</v>
      </c>
      <c r="AI45">
        <v>5.9529500000000003E-3</v>
      </c>
      <c r="AJ45" s="8">
        <f t="shared" si="182"/>
        <v>-3.3991440000000012E-2</v>
      </c>
      <c r="AK45" s="8">
        <f t="shared" si="183"/>
        <v>-2.0234934274800009E-4</v>
      </c>
      <c r="AN45">
        <v>0.63571699000000004</v>
      </c>
      <c r="AO45">
        <v>3.3745160000000003E-2</v>
      </c>
      <c r="AP45" s="8">
        <f t="shared" si="191"/>
        <v>-4.4591559999999975E-2</v>
      </c>
      <c r="AQ45" s="8">
        <f t="shared" si="160"/>
        <v>-1.5047493268495994E-3</v>
      </c>
      <c r="BR45">
        <v>0.63571699000000004</v>
      </c>
      <c r="BS45">
        <v>7.2377369999999996E-2</v>
      </c>
      <c r="BT45" s="8">
        <f t="shared" si="132"/>
        <v>-4.4591559999999975E-2</v>
      </c>
      <c r="BU45" s="8">
        <f t="shared" si="133"/>
        <v>3.2274198369971981E-3</v>
      </c>
      <c r="BX45">
        <v>0.24666289</v>
      </c>
      <c r="BY45">
        <v>5.073722E-2</v>
      </c>
      <c r="BZ45" s="8">
        <f t="shared" si="184"/>
        <v>-3.3991440000000012E-2</v>
      </c>
      <c r="CA45" s="8">
        <f t="shared" si="185"/>
        <v>1.7246311693968005E-3</v>
      </c>
      <c r="CC45">
        <v>0.24666289</v>
      </c>
      <c r="CD45">
        <v>1.6693980000000001E-2</v>
      </c>
      <c r="CE45" s="8">
        <f t="shared" si="186"/>
        <v>-3.3991440000000012E-2</v>
      </c>
      <c r="CF45" s="8">
        <f t="shared" si="187"/>
        <v>5.6745241953120023E-4</v>
      </c>
      <c r="CG45" s="8"/>
      <c r="CI45">
        <v>0.63571699000000004</v>
      </c>
      <c r="CJ45">
        <v>5.9556579999999998E-2</v>
      </c>
      <c r="CK45" s="8">
        <f t="shared" si="134"/>
        <v>-4.4591559999999975E-2</v>
      </c>
      <c r="CL45" s="8">
        <f t="shared" si="135"/>
        <v>2.6557208104647984E-3</v>
      </c>
      <c r="DM45">
        <v>0.63571699000000004</v>
      </c>
      <c r="DN45">
        <v>-0.28946147999999999</v>
      </c>
      <c r="DO45" s="8">
        <f t="shared" si="136"/>
        <v>-4.4591559999999975E-2</v>
      </c>
      <c r="DP45" s="8">
        <f t="shared" si="137"/>
        <v>-1.2907538953108793E-2</v>
      </c>
      <c r="DS45">
        <v>0.24666289</v>
      </c>
      <c r="DT45">
        <v>-0.46799584999999999</v>
      </c>
      <c r="DU45" s="8">
        <f t="shared" si="188"/>
        <v>-3.3991440000000012E-2</v>
      </c>
      <c r="DV45" s="8">
        <f t="shared" si="189"/>
        <v>-1.5907852855524006E-2</v>
      </c>
      <c r="DY45" s="1">
        <v>0.63571699100000001</v>
      </c>
      <c r="DZ45" s="14">
        <f t="shared" si="161"/>
        <v>4.2595795220475678E-2</v>
      </c>
      <c r="EA45" s="14">
        <f t="shared" si="162"/>
        <v>-4.2595795220475678E-2</v>
      </c>
      <c r="EB45" s="14">
        <f t="shared" si="68"/>
        <v>4.4550843000000007E-2</v>
      </c>
      <c r="EC45" s="14">
        <f t="shared" si="69"/>
        <v>3.7570834979941542E-3</v>
      </c>
      <c r="ED45" s="7">
        <f t="shared" si="169"/>
        <v>-1.4866629118738566</v>
      </c>
      <c r="EE45">
        <f t="shared" si="170"/>
        <v>-0.99646287142903345</v>
      </c>
      <c r="EG45" s="1">
        <v>0.63571699000000004</v>
      </c>
      <c r="EH45" s="1">
        <v>0.15467766999999999</v>
      </c>
      <c r="EI45" s="8">
        <f t="shared" si="138"/>
        <v>-4.4591559999999975E-2</v>
      </c>
      <c r="EJ45" s="8">
        <f t="shared" si="163"/>
        <v>-6.8687908066703274E-3</v>
      </c>
      <c r="EK45">
        <v>0</v>
      </c>
      <c r="EM45" s="1">
        <v>0.63571699000000004</v>
      </c>
      <c r="EN45" s="1">
        <v>0.13901480999999999</v>
      </c>
      <c r="EO45" s="8">
        <f t="shared" si="139"/>
        <v>-4.4591559999999975E-2</v>
      </c>
      <c r="EP45" s="8">
        <f t="shared" si="164"/>
        <v>-6.172307990935641E-3</v>
      </c>
      <c r="EQ45">
        <v>1</v>
      </c>
      <c r="ES45" s="1">
        <v>0.63571699000000004</v>
      </c>
      <c r="ET45" s="1">
        <v>0.11143896</v>
      </c>
      <c r="EU45" s="8">
        <f t="shared" si="140"/>
        <v>-4.4591559999999975E-2</v>
      </c>
      <c r="EV45" s="8">
        <f t="shared" si="165"/>
        <v>-4.9486839564683287E-3</v>
      </c>
      <c r="EX45" s="1">
        <v>0.63571699000000004</v>
      </c>
      <c r="EY45" s="1">
        <v>8.4716059999999996E-2</v>
      </c>
      <c r="EZ45" s="8">
        <f t="shared" si="141"/>
        <v>-4.4591559999999975E-2</v>
      </c>
      <c r="FA45" s="8">
        <f t="shared" si="166"/>
        <v>-3.7619967646611943E-3</v>
      </c>
      <c r="FC45" s="1">
        <v>0.63571699000000004</v>
      </c>
      <c r="FD45" s="1">
        <v>5.8340389999999999E-2</v>
      </c>
      <c r="FE45" s="8">
        <f t="shared" si="142"/>
        <v>-4.4591559999999975E-2</v>
      </c>
      <c r="FF45" s="8">
        <f t="shared" si="167"/>
        <v>-2.5907290592724957E-3</v>
      </c>
      <c r="FH45">
        <v>0.58765871000000003</v>
      </c>
      <c r="FI45">
        <v>7.7482250000000003E-2</v>
      </c>
      <c r="FJ45" s="8">
        <f t="shared" si="143"/>
        <v>-4.4371029999999978E-2</v>
      </c>
      <c r="FK45" s="8">
        <f t="shared" si="168"/>
        <v>-3.42374756444203E-3</v>
      </c>
      <c r="FM45">
        <v>0.63202974000000001</v>
      </c>
      <c r="FN45" s="1">
        <v>7.3637330000000001E-2</v>
      </c>
      <c r="FO45" s="8">
        <f t="shared" si="144"/>
        <v>-4.4383570000000039E-2</v>
      </c>
      <c r="FP45" s="8">
        <f t="shared" si="171"/>
        <v>3.2547697228763853E-3</v>
      </c>
      <c r="FR45" s="1">
        <v>0.63571699000000004</v>
      </c>
      <c r="FS45" s="1">
        <v>0.15467766999999999</v>
      </c>
      <c r="FW45" s="1">
        <v>0.63571699000000004</v>
      </c>
      <c r="FX45" s="1">
        <v>-1.141318E-2</v>
      </c>
      <c r="FY45" s="8">
        <f t="shared" si="145"/>
        <v>-4.4591559999999975E-2</v>
      </c>
      <c r="FZ45" s="8">
        <f t="shared" si="146"/>
        <v>5.0682652420917416E-4</v>
      </c>
      <c r="GC45" s="1">
        <v>0.63571699000000004</v>
      </c>
      <c r="GD45" s="1">
        <v>-5.2788929999999998E-2</v>
      </c>
      <c r="GH45" s="1">
        <v>0.63571699000000004</v>
      </c>
      <c r="GI45" s="1">
        <v>-8.4760169999999996E-2</v>
      </c>
      <c r="GJ45" s="8">
        <f t="shared" si="147"/>
        <v>-4.4591559999999975E-2</v>
      </c>
      <c r="GK45" s="8">
        <f t="shared" si="148"/>
        <v>3.7639555629963533E-3</v>
      </c>
      <c r="GL45" s="8"/>
      <c r="GM45" s="1">
        <v>0.63571699000000004</v>
      </c>
      <c r="GN45" s="1">
        <v>-6.024931E-2</v>
      </c>
      <c r="GO45" s="8">
        <f t="shared" si="149"/>
        <v>-4.4591559999999975E-2</v>
      </c>
      <c r="GP45" s="8">
        <f t="shared" si="150"/>
        <v>2.6754987105522777E-3</v>
      </c>
      <c r="GR45" s="1">
        <v>0.63571699000000004</v>
      </c>
      <c r="GS45" s="1">
        <v>-0.10430963</v>
      </c>
      <c r="GT45" s="8">
        <f t="shared" si="151"/>
        <v>-4.4591559999999975E-2</v>
      </c>
      <c r="GU45" s="8">
        <f t="shared" si="152"/>
        <v>4.632090899683086E-3</v>
      </c>
      <c r="GW45">
        <v>0.63571699000000004</v>
      </c>
      <c r="GX45">
        <v>-0.16088411</v>
      </c>
      <c r="GY45" s="8">
        <f t="shared" si="153"/>
        <v>-4.4591559999999975E-2</v>
      </c>
      <c r="GZ45" s="8">
        <f t="shared" si="154"/>
        <v>7.1444009707887241E-3</v>
      </c>
      <c r="HB45">
        <v>0.63571699000000004</v>
      </c>
      <c r="HC45">
        <v>-0.16088411</v>
      </c>
      <c r="HD45" s="8">
        <f t="shared" si="155"/>
        <v>-4.4591559999999975E-2</v>
      </c>
      <c r="HE45" s="8">
        <f t="shared" si="156"/>
        <v>7.1444009707887241E-3</v>
      </c>
      <c r="HH45">
        <v>0.58765871000000003</v>
      </c>
      <c r="HI45" s="1">
        <v>8.0013050000000002E-2</v>
      </c>
      <c r="HJ45" s="1"/>
      <c r="HK45" t="s">
        <v>111</v>
      </c>
    </row>
    <row r="46" spans="10:219" x14ac:dyDescent="0.3">
      <c r="M46" s="1"/>
      <c r="N46" s="1"/>
      <c r="V46">
        <v>0.68030855000000001</v>
      </c>
      <c r="W46">
        <v>5.8721540000000003E-2</v>
      </c>
      <c r="X46" s="8">
        <f>V46-V47</f>
        <v>-4.4546120000000022E-2</v>
      </c>
      <c r="Y46" s="8">
        <f t="shared" si="158"/>
        <v>-2.6158167674248016E-3</v>
      </c>
      <c r="AB46">
        <v>0.28065433000000001</v>
      </c>
      <c r="AC46">
        <v>2.94999E-3</v>
      </c>
      <c r="AD46" s="8">
        <f t="shared" si="181"/>
        <v>-3.3964349999999977E-2</v>
      </c>
      <c r="AE46" s="8">
        <f t="shared" si="180"/>
        <v>-1.0019449285649993E-4</v>
      </c>
      <c r="AH46">
        <v>0.28065433000000001</v>
      </c>
      <c r="AI46">
        <v>1.508695E-2</v>
      </c>
      <c r="AJ46" s="8">
        <f t="shared" si="182"/>
        <v>-3.3964349999999977E-2</v>
      </c>
      <c r="AK46" s="8">
        <f t="shared" si="183"/>
        <v>-5.1241845023249966E-4</v>
      </c>
      <c r="AN46">
        <v>0.68030855000000001</v>
      </c>
      <c r="AO46">
        <v>3.3566310000000002E-2</v>
      </c>
      <c r="AP46" s="8">
        <f>AN46-AN47</f>
        <v>-4.4546120000000022E-2</v>
      </c>
      <c r="AQ46" s="8">
        <f t="shared" si="160"/>
        <v>-1.4952488732172008E-3</v>
      </c>
      <c r="BR46">
        <v>0.68030855000000001</v>
      </c>
      <c r="BS46">
        <v>6.8420670000000003E-2</v>
      </c>
      <c r="BT46" s="8">
        <f t="shared" si="132"/>
        <v>-4.4546120000000022E-2</v>
      </c>
      <c r="BU46" s="8">
        <f t="shared" si="133"/>
        <v>3.0478753763004017E-3</v>
      </c>
      <c r="BX46">
        <v>0.28065433000000001</v>
      </c>
      <c r="BY46">
        <v>6.1824909999999997E-2</v>
      </c>
      <c r="BZ46" s="8">
        <f t="shared" si="184"/>
        <v>-3.3964349999999977E-2</v>
      </c>
      <c r="CA46" s="8">
        <f t="shared" si="185"/>
        <v>2.0998428819584986E-3</v>
      </c>
      <c r="CC46">
        <v>0.28065433000000001</v>
      </c>
      <c r="CD46">
        <v>2.3029109999999998E-2</v>
      </c>
      <c r="CE46" s="8">
        <f t="shared" si="186"/>
        <v>-3.3964349999999977E-2</v>
      </c>
      <c r="CF46" s="8">
        <f t="shared" si="187"/>
        <v>7.821687522284994E-4</v>
      </c>
      <c r="CG46" s="8"/>
      <c r="CI46">
        <v>0.68030855000000001</v>
      </c>
      <c r="CJ46">
        <v>5.9664340000000003E-2</v>
      </c>
      <c r="CK46" s="8">
        <f t="shared" si="134"/>
        <v>-4.4546120000000022E-2</v>
      </c>
      <c r="CL46" s="8">
        <f t="shared" si="135"/>
        <v>2.6578148493608014E-3</v>
      </c>
      <c r="DM46">
        <v>0.68030855000000001</v>
      </c>
      <c r="DN46">
        <v>-0.26565585000000003</v>
      </c>
      <c r="DO46" s="8">
        <f t="shared" si="136"/>
        <v>-4.4546120000000022E-2</v>
      </c>
      <c r="DP46" s="8">
        <f t="shared" si="137"/>
        <v>-1.1833937372802007E-2</v>
      </c>
      <c r="DS46">
        <v>0.28065433000000001</v>
      </c>
      <c r="DT46">
        <v>-0.44090571000000001</v>
      </c>
      <c r="DU46" s="8">
        <f t="shared" si="188"/>
        <v>-3.3964349999999977E-2</v>
      </c>
      <c r="DV46" s="8">
        <f t="shared" si="189"/>
        <v>-1.497507585143849E-2</v>
      </c>
      <c r="DY46" s="1">
        <v>0.68030855000000001</v>
      </c>
      <c r="DZ46" s="14">
        <f t="shared" si="161"/>
        <v>3.8527503531741378E-2</v>
      </c>
      <c r="EA46" s="14">
        <f t="shared" si="162"/>
        <v>-3.8527503531741378E-2</v>
      </c>
      <c r="EB46" s="14">
        <f t="shared" si="68"/>
        <v>4.4591559000000003E-2</v>
      </c>
      <c r="EC46" s="14">
        <f t="shared" si="69"/>
        <v>4.0682916887343004E-3</v>
      </c>
      <c r="ED46" s="7">
        <f t="shared" si="169"/>
        <v>-1.4798136383440332</v>
      </c>
      <c r="EE46">
        <f t="shared" si="170"/>
        <v>-0.9958639295298507</v>
      </c>
      <c r="EG46" s="1">
        <v>0.68030855000000001</v>
      </c>
      <c r="EH46" s="1">
        <v>0.12958373000000001</v>
      </c>
      <c r="EI46" s="8">
        <f t="shared" si="138"/>
        <v>-4.4546120000000022E-2</v>
      </c>
      <c r="EJ46" s="8">
        <f t="shared" si="163"/>
        <v>-5.7451348675906198E-3</v>
      </c>
      <c r="EK46">
        <v>0</v>
      </c>
      <c r="EM46" s="1">
        <v>0.68030855000000001</v>
      </c>
      <c r="EN46" s="1">
        <v>0.11802894999999999</v>
      </c>
      <c r="EO46" s="8">
        <f t="shared" si="139"/>
        <v>-4.4546120000000022E-2</v>
      </c>
      <c r="EP46" s="8">
        <f t="shared" si="164"/>
        <v>-5.2320531234758333E-3</v>
      </c>
      <c r="EQ46">
        <v>1</v>
      </c>
      <c r="ES46" s="1">
        <v>0.68030855000000001</v>
      </c>
      <c r="ET46" s="1">
        <v>9.3154600000000004E-2</v>
      </c>
      <c r="EU46" s="8">
        <f t="shared" si="140"/>
        <v>-4.4546120000000022E-2</v>
      </c>
      <c r="EV46" s="8">
        <f t="shared" si="165"/>
        <v>-4.1300380883962607E-3</v>
      </c>
      <c r="EX46" s="1">
        <v>0.68030855000000001</v>
      </c>
      <c r="EY46" s="1">
        <v>6.9081450000000003E-2</v>
      </c>
      <c r="EZ46" s="8">
        <f t="shared" si="141"/>
        <v>-4.4546120000000022E-2</v>
      </c>
      <c r="FA46" s="8">
        <f t="shared" si="166"/>
        <v>-3.0627475154382266E-3</v>
      </c>
      <c r="FC46" s="1">
        <v>0.68030855000000001</v>
      </c>
      <c r="FD46" s="1">
        <v>4.5362189999999997E-2</v>
      </c>
      <c r="FE46" s="8">
        <f t="shared" si="142"/>
        <v>-4.4546120000000022E-2</v>
      </c>
      <c r="FF46" s="8">
        <f t="shared" si="167"/>
        <v>-2.0111467654100592E-3</v>
      </c>
      <c r="FH46">
        <v>0.63202974000000001</v>
      </c>
      <c r="FI46">
        <v>6.5138630000000003E-2</v>
      </c>
      <c r="FJ46" s="8">
        <f t="shared" si="143"/>
        <v>-4.4383570000000039E-2</v>
      </c>
      <c r="FK46" s="8">
        <f t="shared" si="168"/>
        <v>-2.8774031912665557E-3</v>
      </c>
      <c r="FM46">
        <v>0.67641331000000005</v>
      </c>
      <c r="FN46" s="1">
        <v>6.6557729999999996E-2</v>
      </c>
      <c r="FO46" s="8">
        <f t="shared" si="144"/>
        <v>-4.4348100000000001E-2</v>
      </c>
      <c r="FP46" s="8">
        <f t="shared" si="171"/>
        <v>2.9377402164881003E-3</v>
      </c>
      <c r="FR46" s="1">
        <v>0.68030855000000001</v>
      </c>
      <c r="FS46" s="1">
        <v>0.12958373000000001</v>
      </c>
      <c r="FW46" s="1">
        <v>0.68030855000000001</v>
      </c>
      <c r="FX46" s="1">
        <v>-1.4874709999999999E-2</v>
      </c>
      <c r="FY46" s="8">
        <f t="shared" si="145"/>
        <v>-4.4546120000000022E-2</v>
      </c>
      <c r="FZ46" s="8">
        <f t="shared" si="146"/>
        <v>6.594748821190659E-4</v>
      </c>
      <c r="GC46" s="1">
        <v>0.68030855000000001</v>
      </c>
      <c r="GD46" s="1">
        <v>-4.7547970000000002E-2</v>
      </c>
      <c r="GH46" s="1">
        <v>0.68030855000000001</v>
      </c>
      <c r="GI46" s="1">
        <v>-8.6183549999999998E-2</v>
      </c>
      <c r="GJ46" s="8">
        <f t="shared" si="147"/>
        <v>-4.4546120000000022E-2</v>
      </c>
      <c r="GK46" s="8">
        <f t="shared" si="148"/>
        <v>3.8209744241637393E-3</v>
      </c>
      <c r="GL46" s="8"/>
      <c r="GM46" s="1">
        <v>0.68030855000000001</v>
      </c>
      <c r="GN46" s="1">
        <v>-5.4963690000000003E-2</v>
      </c>
      <c r="GO46" s="8">
        <f t="shared" si="149"/>
        <v>-4.4546120000000022E-2</v>
      </c>
      <c r="GP46" s="8">
        <f t="shared" si="150"/>
        <v>2.436832246381871E-3</v>
      </c>
      <c r="GR46" s="1">
        <v>0.68030855000000001</v>
      </c>
      <c r="GS46" s="1">
        <v>-9.3078900000000006E-2</v>
      </c>
      <c r="GT46" s="8">
        <f t="shared" si="151"/>
        <v>-4.4546120000000022E-2</v>
      </c>
      <c r="GU46" s="8">
        <f t="shared" si="152"/>
        <v>4.1266819054134388E-3</v>
      </c>
      <c r="GW46">
        <v>0.68030855000000001</v>
      </c>
      <c r="GX46">
        <v>-0.14329227</v>
      </c>
      <c r="GY46" s="8">
        <f t="shared" si="153"/>
        <v>-4.4546120000000022E-2</v>
      </c>
      <c r="GZ46" s="8">
        <f t="shared" si="154"/>
        <v>6.3529072410032439E-3</v>
      </c>
      <c r="HB46">
        <v>0.68030855000000001</v>
      </c>
      <c r="HC46">
        <v>-0.14329227</v>
      </c>
      <c r="HD46" s="8">
        <f t="shared" si="155"/>
        <v>-4.4546120000000022E-2</v>
      </c>
      <c r="HE46" s="8">
        <f t="shared" si="156"/>
        <v>6.3529072410032439E-3</v>
      </c>
      <c r="HH46">
        <v>0.63202974000000001</v>
      </c>
      <c r="HI46" s="1">
        <v>7.3637330000000001E-2</v>
      </c>
      <c r="HJ46" s="1"/>
      <c r="HK46" t="s">
        <v>112</v>
      </c>
    </row>
    <row r="47" spans="10:219" x14ac:dyDescent="0.3">
      <c r="M47" s="1"/>
      <c r="N47" s="1"/>
      <c r="V47">
        <v>0.72485467000000003</v>
      </c>
      <c r="W47">
        <v>5.8410650000000001E-2</v>
      </c>
      <c r="X47" s="8">
        <f t="shared" ref="X47:X52" si="192">V47-V48</f>
        <v>-4.4573109999999971E-2</v>
      </c>
      <c r="Y47" s="8">
        <f t="shared" si="158"/>
        <v>-2.6035443276214982E-3</v>
      </c>
      <c r="AB47">
        <v>0.31461867999999998</v>
      </c>
      <c r="AC47">
        <v>4.6202600000000002E-3</v>
      </c>
      <c r="AD47" s="8">
        <f t="shared" si="181"/>
        <v>-3.4004150000000011E-2</v>
      </c>
      <c r="AE47" s="8">
        <f t="shared" si="180"/>
        <v>-1.5710801407900005E-4</v>
      </c>
      <c r="AH47">
        <v>0.31461867999999998</v>
      </c>
      <c r="AI47">
        <v>1.9277430000000002E-2</v>
      </c>
      <c r="AJ47" s="8">
        <f t="shared" si="182"/>
        <v>-3.4004150000000011E-2</v>
      </c>
      <c r="AK47" s="8">
        <f t="shared" si="183"/>
        <v>-6.5551262133450026E-4</v>
      </c>
      <c r="AN47">
        <v>0.72485467000000003</v>
      </c>
      <c r="AO47">
        <v>3.278242E-2</v>
      </c>
      <c r="AP47" s="8">
        <f t="shared" ref="AP47:AP52" si="193">AN47-AN48</f>
        <v>-4.4573109999999971E-2</v>
      </c>
      <c r="AQ47" s="8">
        <f t="shared" si="160"/>
        <v>-1.4612144127261991E-3</v>
      </c>
      <c r="BR47">
        <v>0.72485467000000003</v>
      </c>
      <c r="BS47">
        <v>5.6416260000000003E-2</v>
      </c>
      <c r="BT47" s="8">
        <f t="shared" si="132"/>
        <v>-4.4573109999999971E-2</v>
      </c>
      <c r="BU47" s="8">
        <f t="shared" si="133"/>
        <v>2.5146481627685985E-3</v>
      </c>
      <c r="BX47">
        <v>0.31461867999999998</v>
      </c>
      <c r="BY47">
        <v>7.3447390000000001E-2</v>
      </c>
      <c r="BZ47" s="8">
        <f t="shared" si="184"/>
        <v>-3.4004150000000011E-2</v>
      </c>
      <c r="CA47" s="8">
        <f t="shared" si="185"/>
        <v>2.497516066668501E-3</v>
      </c>
      <c r="CC47">
        <v>0.31461867999999998</v>
      </c>
      <c r="CD47">
        <v>2.605671E-2</v>
      </c>
      <c r="CE47" s="8">
        <f t="shared" si="186"/>
        <v>-3.4004150000000011E-2</v>
      </c>
      <c r="CF47" s="8">
        <f t="shared" si="187"/>
        <v>8.8603627534650025E-4</v>
      </c>
      <c r="CG47" s="8"/>
      <c r="CI47">
        <v>0.72485467000000003</v>
      </c>
      <c r="CJ47">
        <v>5.8529530000000003E-2</v>
      </c>
      <c r="CK47" s="8">
        <f t="shared" si="134"/>
        <v>-4.4573109999999971E-2</v>
      </c>
      <c r="CL47" s="8">
        <f t="shared" si="135"/>
        <v>2.6088431789382987E-3</v>
      </c>
      <c r="DM47">
        <v>0.72485467000000003</v>
      </c>
      <c r="DN47">
        <v>-0.24007611000000001</v>
      </c>
      <c r="DO47" s="8">
        <f t="shared" si="136"/>
        <v>-4.4573109999999971E-2</v>
      </c>
      <c r="DP47" s="8">
        <f t="shared" si="137"/>
        <v>-1.0700938859402093E-2</v>
      </c>
      <c r="DS47">
        <v>0.31461867999999998</v>
      </c>
      <c r="DT47">
        <v>-0.42190843</v>
      </c>
      <c r="DU47" s="8">
        <f t="shared" si="188"/>
        <v>-3.4004150000000011E-2</v>
      </c>
      <c r="DV47" s="8">
        <f t="shared" si="189"/>
        <v>-1.4346637539984504E-2</v>
      </c>
      <c r="DY47" s="1">
        <v>0.72485467199999998</v>
      </c>
      <c r="DZ47" s="14">
        <f t="shared" si="161"/>
        <v>3.4178286734964779E-2</v>
      </c>
      <c r="EA47" s="14">
        <f t="shared" si="162"/>
        <v>-3.4178286734964779E-2</v>
      </c>
      <c r="EB47" s="14">
        <f t="shared" si="68"/>
        <v>4.4546121999999966E-2</v>
      </c>
      <c r="EC47" s="14">
        <f t="shared" si="69"/>
        <v>4.3492167967765991E-3</v>
      </c>
      <c r="ED47" s="7">
        <f t="shared" si="169"/>
        <v>-1.4734707771249071</v>
      </c>
      <c r="EE47">
        <f t="shared" si="170"/>
        <v>-0.99526760600048136</v>
      </c>
      <c r="EG47" s="1">
        <v>0.72485467000000003</v>
      </c>
      <c r="EH47" s="1">
        <v>0.10379498</v>
      </c>
      <c r="EI47" s="8">
        <f t="shared" si="138"/>
        <v>-4.4573109999999971E-2</v>
      </c>
      <c r="EJ47" s="8">
        <f t="shared" si="163"/>
        <v>-4.6017801801397432E-3</v>
      </c>
      <c r="EK47">
        <v>0</v>
      </c>
      <c r="EM47" s="1">
        <v>0.72485467000000003</v>
      </c>
      <c r="EN47" s="1">
        <v>9.5790700000000006E-2</v>
      </c>
      <c r="EO47" s="8">
        <f t="shared" si="139"/>
        <v>-4.4573109999999971E-2</v>
      </c>
      <c r="EP47" s="8">
        <f t="shared" si="164"/>
        <v>-4.2462613080815068E-3</v>
      </c>
      <c r="EQ47">
        <v>1</v>
      </c>
      <c r="ES47" s="1">
        <v>0.72485467000000003</v>
      </c>
      <c r="ET47" s="1">
        <v>7.3562100000000005E-2</v>
      </c>
      <c r="EU47" s="8">
        <f t="shared" si="140"/>
        <v>-4.4573109999999971E-2</v>
      </c>
      <c r="EV47" s="8">
        <f t="shared" si="165"/>
        <v>-3.2613967822861744E-3</v>
      </c>
      <c r="EX47" s="1">
        <v>0.72485467000000003</v>
      </c>
      <c r="EY47" s="1">
        <v>5.2106859999999998E-2</v>
      </c>
      <c r="EZ47" s="8">
        <f t="shared" si="141"/>
        <v>-4.4573109999999971E-2</v>
      </c>
      <c r="FA47" s="8">
        <f t="shared" si="166"/>
        <v>-2.3101725690136106E-3</v>
      </c>
      <c r="FC47" s="1">
        <v>0.72485467000000003</v>
      </c>
      <c r="FD47" s="1">
        <v>3.1032779999999999E-2</v>
      </c>
      <c r="FE47" s="8">
        <f t="shared" si="142"/>
        <v>-4.4573109999999971E-2</v>
      </c>
      <c r="FF47" s="8">
        <f t="shared" si="167"/>
        <v>-1.3758471935601993E-3</v>
      </c>
      <c r="FH47">
        <v>0.67641331000000005</v>
      </c>
      <c r="FI47">
        <v>5.3121370000000001E-2</v>
      </c>
      <c r="FJ47" s="8">
        <f t="shared" si="143"/>
        <v>-4.4348100000000001E-2</v>
      </c>
      <c r="FK47" s="8">
        <f t="shared" si="168"/>
        <v>-2.3432620964494886E-3</v>
      </c>
      <c r="FM47">
        <v>0.72076141000000005</v>
      </c>
      <c r="FN47" s="1">
        <v>5.8595380000000002E-2</v>
      </c>
      <c r="FO47" s="8">
        <f t="shared" si="144"/>
        <v>-4.4354339999999937E-2</v>
      </c>
      <c r="FP47" s="8">
        <f t="shared" si="171"/>
        <v>2.5850924475225596E-3</v>
      </c>
      <c r="FR47" s="1">
        <v>0.72485467000000003</v>
      </c>
      <c r="FS47" s="1">
        <v>0.10379498</v>
      </c>
      <c r="FW47" s="1">
        <v>0.72485467000000003</v>
      </c>
      <c r="FX47" s="1">
        <v>-1.947287E-2</v>
      </c>
      <c r="FY47" s="8">
        <f t="shared" si="145"/>
        <v>-4.4573109999999971E-2</v>
      </c>
      <c r="FZ47" s="8">
        <f t="shared" si="146"/>
        <v>8.6333527128612379E-4</v>
      </c>
      <c r="GC47" s="1">
        <v>0.72485467000000003</v>
      </c>
      <c r="GD47" s="1">
        <v>-4.2962880000000002E-2</v>
      </c>
      <c r="GH47" s="1">
        <v>0.72485467000000003</v>
      </c>
      <c r="GI47" s="1">
        <v>-8.8124469999999996E-2</v>
      </c>
      <c r="GJ47" s="8">
        <f t="shared" si="147"/>
        <v>-4.4573109999999971E-2</v>
      </c>
      <c r="GK47" s="8">
        <f t="shared" si="148"/>
        <v>3.9070236289974651E-3</v>
      </c>
      <c r="GL47" s="8"/>
      <c r="GM47" s="1">
        <v>0.72485467000000003</v>
      </c>
      <c r="GN47" s="1">
        <v>-5.0342240000000003E-2</v>
      </c>
      <c r="GO47" s="8">
        <f t="shared" si="149"/>
        <v>-4.4573109999999971E-2</v>
      </c>
      <c r="GP47" s="8">
        <f t="shared" si="150"/>
        <v>2.2319376356721506E-3</v>
      </c>
      <c r="GR47" s="1">
        <v>0.72485467000000003</v>
      </c>
      <c r="GS47" s="1">
        <v>-8.2147780000000004E-2</v>
      </c>
      <c r="GT47" s="8">
        <f t="shared" si="151"/>
        <v>-4.4573109999999971E-2</v>
      </c>
      <c r="GU47" s="8">
        <f t="shared" si="152"/>
        <v>3.6420453652621734E-3</v>
      </c>
      <c r="GW47">
        <v>0.72485467000000003</v>
      </c>
      <c r="GX47">
        <v>-0.12575365999999999</v>
      </c>
      <c r="GY47" s="8">
        <f t="shared" si="153"/>
        <v>-4.4573109999999971E-2</v>
      </c>
      <c r="GZ47" s="8">
        <f t="shared" si="154"/>
        <v>5.5753245500700698E-3</v>
      </c>
      <c r="HB47">
        <v>0.72485467000000003</v>
      </c>
      <c r="HC47">
        <v>-0.12575365999999999</v>
      </c>
      <c r="HD47" s="8">
        <f t="shared" si="155"/>
        <v>-4.4573109999999971E-2</v>
      </c>
      <c r="HE47" s="8">
        <f t="shared" si="156"/>
        <v>5.5753245500700698E-3</v>
      </c>
      <c r="HH47">
        <v>0.67641331000000005</v>
      </c>
      <c r="HI47" s="1">
        <v>6.6557729999999996E-2</v>
      </c>
      <c r="HJ47" s="1"/>
      <c r="HK47" t="s">
        <v>113</v>
      </c>
    </row>
    <row r="48" spans="10:219" x14ac:dyDescent="0.3">
      <c r="M48" s="1"/>
      <c r="N48" s="1"/>
      <c r="V48">
        <v>0.76942778000000001</v>
      </c>
      <c r="W48">
        <v>5.7492250000000002E-2</v>
      </c>
      <c r="X48" s="8">
        <f t="shared" si="192"/>
        <v>-4.7559169999999984E-2</v>
      </c>
      <c r="Y48" s="8">
        <f t="shared" si="158"/>
        <v>-2.734283691432499E-3</v>
      </c>
      <c r="AB48">
        <v>0.34862282999999999</v>
      </c>
      <c r="AC48">
        <v>8.5686200000000007E-3</v>
      </c>
      <c r="AD48" s="8">
        <f t="shared" si="181"/>
        <v>-3.3963730000000025E-2</v>
      </c>
      <c r="AE48" s="8">
        <f t="shared" si="180"/>
        <v>-2.9102229615260027E-4</v>
      </c>
      <c r="AH48">
        <v>0.34862282999999999</v>
      </c>
      <c r="AI48">
        <v>2.137265E-2</v>
      </c>
      <c r="AJ48" s="8">
        <f t="shared" si="182"/>
        <v>-3.3963730000000025E-2</v>
      </c>
      <c r="AK48" s="8">
        <f t="shared" si="183"/>
        <v>-7.2589491398450054E-4</v>
      </c>
      <c r="AN48">
        <v>0.76942778000000001</v>
      </c>
      <c r="AO48">
        <v>3.1410170000000001E-2</v>
      </c>
      <c r="AP48" s="8">
        <f t="shared" si="193"/>
        <v>-4.7559169999999984E-2</v>
      </c>
      <c r="AQ48" s="8">
        <f t="shared" si="160"/>
        <v>-1.4938416147588995E-3</v>
      </c>
      <c r="BR48">
        <v>0.76942778000000001</v>
      </c>
      <c r="BS48">
        <v>5.5965540000000001E-2</v>
      </c>
      <c r="BT48" s="8">
        <f t="shared" si="132"/>
        <v>-4.7559169999999984E-2</v>
      </c>
      <c r="BU48" s="8">
        <f t="shared" si="133"/>
        <v>2.6616746310017991E-3</v>
      </c>
      <c r="BX48">
        <v>0.34862282999999999</v>
      </c>
      <c r="BY48">
        <v>8.1621799999999994E-2</v>
      </c>
      <c r="BZ48" s="8">
        <f t="shared" si="184"/>
        <v>-3.3963730000000025E-2</v>
      </c>
      <c r="CA48" s="8">
        <f t="shared" si="185"/>
        <v>2.7721807773140018E-3</v>
      </c>
      <c r="CC48">
        <v>0.34862282999999999</v>
      </c>
      <c r="CD48">
        <v>3.0115900000000001E-2</v>
      </c>
      <c r="CE48" s="8">
        <f t="shared" si="186"/>
        <v>-3.3963730000000025E-2</v>
      </c>
      <c r="CF48" s="8">
        <f t="shared" si="187"/>
        <v>1.0228482963070009E-3</v>
      </c>
      <c r="CG48" s="8"/>
      <c r="CI48">
        <v>0.76942778000000001</v>
      </c>
      <c r="CJ48">
        <v>5.6501700000000002E-2</v>
      </c>
      <c r="CK48" s="8">
        <f t="shared" si="134"/>
        <v>-4.7559169999999984E-2</v>
      </c>
      <c r="CL48" s="8">
        <f t="shared" si="135"/>
        <v>2.6871739555889992E-3</v>
      </c>
      <c r="DM48">
        <v>0.76942778000000001</v>
      </c>
      <c r="DN48">
        <v>-0.21239114000000001</v>
      </c>
      <c r="DO48" s="8">
        <f t="shared" si="136"/>
        <v>-4.7559169999999984E-2</v>
      </c>
      <c r="DP48" s="8">
        <f t="shared" si="137"/>
        <v>-1.0101146333753797E-2</v>
      </c>
      <c r="DS48">
        <v>0.34862282999999999</v>
      </c>
      <c r="DT48">
        <v>-0.40606282999999999</v>
      </c>
      <c r="DU48" s="8">
        <f t="shared" si="188"/>
        <v>-3.3963730000000025E-2</v>
      </c>
      <c r="DV48" s="8">
        <f t="shared" si="189"/>
        <v>-1.3791408321155909E-2</v>
      </c>
      <c r="DY48" s="1">
        <v>0.76942777500000004</v>
      </c>
      <c r="DZ48" s="14">
        <f t="shared" si="161"/>
        <v>2.9555306027599593E-2</v>
      </c>
      <c r="EA48" s="14">
        <f t="shared" si="162"/>
        <v>-2.9555306027599593E-2</v>
      </c>
      <c r="EB48" s="14">
        <f t="shared" si="68"/>
        <v>4.4573103000000058E-2</v>
      </c>
      <c r="EC48" s="14">
        <f t="shared" si="69"/>
        <v>4.622980707365186E-3</v>
      </c>
      <c r="ED48" s="7">
        <f t="shared" si="169"/>
        <v>-1.4674490202645945</v>
      </c>
      <c r="EE48">
        <f t="shared" si="170"/>
        <v>-0.99466441861709776</v>
      </c>
      <c r="EG48" s="1">
        <v>0.76942778000000001</v>
      </c>
      <c r="EH48" s="1">
        <v>7.7327900000000005E-2</v>
      </c>
      <c r="EI48" s="8">
        <f t="shared" si="138"/>
        <v>-4.7559169999999984E-2</v>
      </c>
      <c r="EJ48" s="8">
        <f t="shared" si="163"/>
        <v>-3.6556562720685528E-3</v>
      </c>
      <c r="EK48">
        <v>0</v>
      </c>
      <c r="EM48" s="1">
        <v>0.76942778000000001</v>
      </c>
      <c r="EN48" s="1">
        <v>7.2301080000000004E-2</v>
      </c>
      <c r="EO48" s="8">
        <f t="shared" si="139"/>
        <v>-4.7559169999999984E-2</v>
      </c>
      <c r="EP48" s="8">
        <f t="shared" si="164"/>
        <v>-3.4174940895391847E-3</v>
      </c>
      <c r="EQ48">
        <v>1</v>
      </c>
      <c r="ES48" s="1">
        <v>0.76942778000000001</v>
      </c>
      <c r="ET48" s="1">
        <v>5.274293E-2</v>
      </c>
      <c r="EU48" s="8">
        <f t="shared" si="140"/>
        <v>-4.7559169999999984E-2</v>
      </c>
      <c r="EV48" s="8">
        <f t="shared" si="165"/>
        <v>-2.4934082376706548E-3</v>
      </c>
      <c r="EX48" s="1">
        <v>0.76942778000000001</v>
      </c>
      <c r="EY48" s="1">
        <v>3.3957809999999998E-2</v>
      </c>
      <c r="EZ48" s="8">
        <f t="shared" si="141"/>
        <v>-4.7559169999999984E-2</v>
      </c>
      <c r="FA48" s="8">
        <f t="shared" si="166"/>
        <v>-1.6053465969231313E-3</v>
      </c>
      <c r="FC48" s="1">
        <v>0.76942778000000001</v>
      </c>
      <c r="FD48" s="1">
        <v>1.5609639999999999E-2</v>
      </c>
      <c r="FE48" s="8">
        <f t="shared" si="142"/>
        <v>-4.7559169999999984E-2</v>
      </c>
      <c r="FF48" s="8">
        <f t="shared" si="167"/>
        <v>-7.3794165328079728E-4</v>
      </c>
      <c r="FH48">
        <v>0.72076141000000005</v>
      </c>
      <c r="FI48">
        <v>4.0162469999999999E-2</v>
      </c>
      <c r="FJ48" s="8">
        <f t="shared" si="143"/>
        <v>-4.4354339999999937E-2</v>
      </c>
      <c r="FK48" s="8">
        <f t="shared" si="168"/>
        <v>-1.7707261720387567E-3</v>
      </c>
      <c r="FM48">
        <v>0.76511574999999998</v>
      </c>
      <c r="FN48" s="1">
        <v>4.9523369999999997E-2</v>
      </c>
      <c r="FO48" s="8">
        <f t="shared" si="144"/>
        <v>-5.4786420000000002E-2</v>
      </c>
      <c r="FP48" s="8">
        <f t="shared" si="171"/>
        <v>2.6969816010902576E-3</v>
      </c>
      <c r="FR48" s="1">
        <v>0.76942778000000001</v>
      </c>
      <c r="FS48" s="1">
        <v>7.7327900000000005E-2</v>
      </c>
      <c r="FW48" s="1">
        <v>0.76942778000000001</v>
      </c>
      <c r="FX48" s="1">
        <v>-2.4573589999999999E-2</v>
      </c>
      <c r="FY48" s="8">
        <f t="shared" si="145"/>
        <v>-4.7559169999999984E-2</v>
      </c>
      <c r="FZ48" s="8">
        <f t="shared" si="146"/>
        <v>1.1617100478707046E-3</v>
      </c>
      <c r="GC48" s="1">
        <v>0.76942778000000001</v>
      </c>
      <c r="GD48" s="1">
        <v>-3.8088839999999999E-2</v>
      </c>
      <c r="GH48" s="1">
        <v>0.76942778000000001</v>
      </c>
      <c r="GI48" s="1">
        <v>-8.9829439999999997E-2</v>
      </c>
      <c r="GJ48" s="8">
        <f t="shared" si="147"/>
        <v>-4.7559169999999984E-2</v>
      </c>
      <c r="GK48" s="8">
        <f t="shared" si="148"/>
        <v>4.2466633097808905E-3</v>
      </c>
      <c r="GL48" s="8"/>
      <c r="GM48" s="1">
        <v>0.76942778000000001</v>
      </c>
      <c r="GN48" s="1">
        <v>-4.5431119999999998E-2</v>
      </c>
      <c r="GO48" s="8">
        <f t="shared" si="149"/>
        <v>-4.7559169999999984E-2</v>
      </c>
      <c r="GP48" s="8">
        <f t="shared" si="150"/>
        <v>2.147744329990845E-3</v>
      </c>
      <c r="GR48" s="1">
        <v>0.76942778000000001</v>
      </c>
      <c r="GS48" s="1">
        <v>-7.0339760000000001E-2</v>
      </c>
      <c r="GT48" s="8">
        <f t="shared" si="151"/>
        <v>-4.7559169999999984E-2</v>
      </c>
      <c r="GU48" s="8">
        <f t="shared" si="152"/>
        <v>3.3252937790861606E-3</v>
      </c>
      <c r="GW48">
        <v>0.76942778000000001</v>
      </c>
      <c r="GX48">
        <v>-0.10692219</v>
      </c>
      <c r="GY48" s="8">
        <f t="shared" si="153"/>
        <v>-4.7559169999999984E-2</v>
      </c>
      <c r="GZ48" s="8">
        <f t="shared" si="154"/>
        <v>5.0547186008776321E-3</v>
      </c>
      <c r="HB48">
        <v>0.76942778000000001</v>
      </c>
      <c r="HC48">
        <v>-0.10692219</v>
      </c>
      <c r="HD48" s="8">
        <f t="shared" si="155"/>
        <v>-4.7559169999999984E-2</v>
      </c>
      <c r="HE48" s="8">
        <f t="shared" si="156"/>
        <v>5.0547186008776321E-3</v>
      </c>
      <c r="HH48">
        <v>0.72076141000000005</v>
      </c>
      <c r="HI48" s="1">
        <v>5.8595380000000002E-2</v>
      </c>
      <c r="HJ48" s="1"/>
      <c r="HK48" t="s">
        <v>114</v>
      </c>
    </row>
    <row r="49" spans="13:219" x14ac:dyDescent="0.3">
      <c r="M49" s="1"/>
      <c r="N49" s="1"/>
      <c r="V49">
        <v>0.81698694999999999</v>
      </c>
      <c r="W49">
        <v>5.3239229999999998E-2</v>
      </c>
      <c r="X49" s="8">
        <f t="shared" si="192"/>
        <v>-5.1333570000000051E-2</v>
      </c>
      <c r="Y49" s="8">
        <f t="shared" si="158"/>
        <v>-2.7329597399511026E-3</v>
      </c>
      <c r="AB49">
        <v>0.38258656000000002</v>
      </c>
      <c r="AC49">
        <v>1.466609E-2</v>
      </c>
      <c r="AD49" s="8">
        <f>AB49-AB50</f>
        <v>-3.3970959999999994E-2</v>
      </c>
      <c r="AE49" s="8">
        <f t="shared" si="180"/>
        <v>-4.982211567463999E-4</v>
      </c>
      <c r="AH49">
        <v>0.38258656000000002</v>
      </c>
      <c r="AI49">
        <v>2.4268370000000001E-2</v>
      </c>
      <c r="AJ49" s="8">
        <f>AH49-AH50</f>
        <v>-3.3970959999999994E-2</v>
      </c>
      <c r="AK49" s="8">
        <f t="shared" si="183"/>
        <v>-8.2441982653519994E-4</v>
      </c>
      <c r="AN49">
        <v>0.81698694999999999</v>
      </c>
      <c r="AO49">
        <v>2.997563E-2</v>
      </c>
      <c r="AP49" s="8">
        <f t="shared" si="193"/>
        <v>-5.1333570000000051E-2</v>
      </c>
      <c r="AQ49" s="8">
        <f t="shared" si="160"/>
        <v>-1.5387561008991014E-3</v>
      </c>
      <c r="BR49">
        <v>0.81698694999999999</v>
      </c>
      <c r="BS49">
        <v>3.7777020000000001E-2</v>
      </c>
      <c r="BT49" s="8">
        <f t="shared" si="132"/>
        <v>-5.1333570000000051E-2</v>
      </c>
      <c r="BU49" s="8">
        <f t="shared" si="133"/>
        <v>1.9392293005614019E-3</v>
      </c>
      <c r="BX49">
        <v>0.38258656000000002</v>
      </c>
      <c r="BY49">
        <v>8.3866350000000006E-2</v>
      </c>
      <c r="BZ49" s="8">
        <f>BX49-BX50</f>
        <v>-3.3970959999999994E-2</v>
      </c>
      <c r="CA49" s="8">
        <f>-BZ49*BY49</f>
        <v>2.8490204211959998E-3</v>
      </c>
      <c r="CC49">
        <v>0.38258656000000002</v>
      </c>
      <c r="CD49">
        <v>3.5670760000000003E-2</v>
      </c>
      <c r="CE49" s="8">
        <f>CC49-CC50</f>
        <v>-3.3970959999999994E-2</v>
      </c>
      <c r="CF49" s="8">
        <f>-CE49*CD49</f>
        <v>1.2117699611295999E-3</v>
      </c>
      <c r="CG49" s="8"/>
      <c r="CI49">
        <v>0.81698694999999999</v>
      </c>
      <c r="CJ49">
        <v>5.1780809999999997E-2</v>
      </c>
      <c r="CK49" s="8">
        <f t="shared" si="134"/>
        <v>-5.1333570000000051E-2</v>
      </c>
      <c r="CL49" s="8">
        <f t="shared" si="135"/>
        <v>2.6580938347917026E-3</v>
      </c>
      <c r="DM49">
        <v>0.81698694999999999</v>
      </c>
      <c r="DN49">
        <v>-0.17890944</v>
      </c>
      <c r="DO49" s="8">
        <f t="shared" si="136"/>
        <v>-5.1333570000000051E-2</v>
      </c>
      <c r="DP49" s="8">
        <f t="shared" si="137"/>
        <v>-9.1840602619008092E-3</v>
      </c>
      <c r="DS49">
        <v>0.38258656000000002</v>
      </c>
      <c r="DT49">
        <v>-0.39095077</v>
      </c>
      <c r="DU49" s="8">
        <f>DS49-DS50</f>
        <v>-3.3970959999999994E-2</v>
      </c>
      <c r="DV49" s="8">
        <f>-DU49*DT49</f>
        <v>-1.3280972969639197E-2</v>
      </c>
      <c r="DY49" s="1">
        <v>0.81698695099999996</v>
      </c>
      <c r="DZ49" s="14">
        <f t="shared" si="161"/>
        <v>2.4330434096358041E-2</v>
      </c>
      <c r="EA49" s="14">
        <f t="shared" si="162"/>
        <v>-2.4330434096358041E-2</v>
      </c>
      <c r="EB49" s="14">
        <f t="shared" si="68"/>
        <v>4.7559175999999925E-2</v>
      </c>
      <c r="EC49" s="14">
        <f t="shared" si="69"/>
        <v>5.2248719312415516E-3</v>
      </c>
      <c r="ED49" s="7">
        <f t="shared" si="169"/>
        <v>-1.4613746950818907</v>
      </c>
      <c r="EE49">
        <f t="shared" si="170"/>
        <v>-0.9940194239969008</v>
      </c>
      <c r="EG49" s="1">
        <v>0.81698694999999999</v>
      </c>
      <c r="EH49" s="1">
        <v>4.6265069999999998E-2</v>
      </c>
      <c r="EI49" s="8">
        <f t="shared" si="138"/>
        <v>-5.1333570000000051E-2</v>
      </c>
      <c r="EJ49" s="8">
        <f t="shared" si="163"/>
        <v>-2.3589965867291114E-3</v>
      </c>
      <c r="EK49">
        <v>0</v>
      </c>
      <c r="EM49" s="1">
        <v>0.81698694999999999</v>
      </c>
      <c r="EN49" s="1">
        <v>4.3011059999999997E-2</v>
      </c>
      <c r="EO49" s="8">
        <f t="shared" si="139"/>
        <v>-5.1333570000000051E-2</v>
      </c>
      <c r="EP49" s="8">
        <f t="shared" si="164"/>
        <v>-2.1927447734073225E-3</v>
      </c>
      <c r="EQ49">
        <v>1</v>
      </c>
      <c r="ES49" s="1">
        <v>0.81698694999999999</v>
      </c>
      <c r="ET49" s="1">
        <v>2.5637610000000002E-2</v>
      </c>
      <c r="EU49" s="8">
        <f t="shared" si="140"/>
        <v>-5.1333570000000051E-2</v>
      </c>
      <c r="EV49" s="8">
        <f t="shared" si="165"/>
        <v>-1.3072288549848114E-3</v>
      </c>
      <c r="EX49" s="1">
        <v>0.81698694999999999</v>
      </c>
      <c r="EY49" s="1">
        <v>9.0705899999999999E-3</v>
      </c>
      <c r="EZ49" s="8">
        <f t="shared" si="141"/>
        <v>-5.1333570000000051E-2</v>
      </c>
      <c r="FA49" s="8">
        <f t="shared" si="166"/>
        <v>-4.6249775153521245E-4</v>
      </c>
      <c r="FC49" s="1">
        <v>0.81698694999999999</v>
      </c>
      <c r="FD49" s="1">
        <v>-6.99929E-3</v>
      </c>
      <c r="FE49" s="8">
        <f t="shared" si="142"/>
        <v>-5.1333570000000051E-2</v>
      </c>
      <c r="FF49" s="8">
        <f t="shared" si="167"/>
        <v>3.5688482087084717E-4</v>
      </c>
      <c r="FH49">
        <v>0.76511574999999998</v>
      </c>
      <c r="FI49">
        <v>2.671861E-2</v>
      </c>
      <c r="FJ49" s="8">
        <f t="shared" si="143"/>
        <v>-5.4786420000000002E-2</v>
      </c>
      <c r="FK49" s="8">
        <f t="shared" si="168"/>
        <v>-1.453983251374319E-3</v>
      </c>
      <c r="FM49">
        <v>0.81990216999999999</v>
      </c>
      <c r="FN49" s="1">
        <v>4.5463900000000002E-2</v>
      </c>
      <c r="FO49" s="8">
        <f t="shared" si="144"/>
        <v>-6.1856750000000016E-2</v>
      </c>
      <c r="FP49" s="8">
        <f t="shared" si="171"/>
        <v>2.7933567616064804E-3</v>
      </c>
      <c r="FR49" s="1">
        <v>0.81698694999999999</v>
      </c>
      <c r="FS49" s="1">
        <v>4.6265069999999998E-2</v>
      </c>
      <c r="FW49" s="1">
        <v>0.81698694999999999</v>
      </c>
      <c r="FX49" s="1">
        <v>-3.8234310000000001E-2</v>
      </c>
      <c r="FY49" s="8">
        <f t="shared" si="145"/>
        <v>-5.1333570000000051E-2</v>
      </c>
      <c r="FZ49" s="8">
        <f t="shared" si="146"/>
        <v>1.9495184333654472E-3</v>
      </c>
      <c r="GC49" s="1">
        <v>0.81698694999999999</v>
      </c>
      <c r="GD49" s="1">
        <v>-4.2741340000000003E-2</v>
      </c>
      <c r="GH49" s="1">
        <v>0.81698694999999999</v>
      </c>
      <c r="GI49" s="1">
        <v>-9.9619289999999999E-2</v>
      </c>
      <c r="GJ49" s="8">
        <f t="shared" si="147"/>
        <v>-5.1333570000000051E-2</v>
      </c>
      <c r="GK49" s="8">
        <f t="shared" si="148"/>
        <v>5.0794598404882456E-3</v>
      </c>
      <c r="GL49" s="8"/>
      <c r="GM49" s="1">
        <v>0.81698694999999999</v>
      </c>
      <c r="GN49" s="1">
        <v>-5.005913E-2</v>
      </c>
      <c r="GO49" s="8">
        <f t="shared" si="149"/>
        <v>-5.1333570000000051E-2</v>
      </c>
      <c r="GP49" s="8">
        <f t="shared" si="150"/>
        <v>2.5524508404424521E-3</v>
      </c>
      <c r="GR49" s="1">
        <v>0.81698694999999999</v>
      </c>
      <c r="GS49" s="1">
        <v>-6.8648340000000002E-2</v>
      </c>
      <c r="GT49" s="8">
        <f t="shared" si="151"/>
        <v>-5.1333570000000051E-2</v>
      </c>
      <c r="GU49" s="8">
        <f t="shared" si="152"/>
        <v>3.5002908186374635E-3</v>
      </c>
      <c r="GW49">
        <v>0.81698694999999999</v>
      </c>
      <c r="GX49">
        <v>-9.911346E-2</v>
      </c>
      <c r="GY49" s="8">
        <f t="shared" si="153"/>
        <v>-5.1333570000000051E-2</v>
      </c>
      <c r="GZ49" s="8">
        <f t="shared" si="154"/>
        <v>5.0536682174891837E-3</v>
      </c>
      <c r="HB49">
        <v>0.81698694999999999</v>
      </c>
      <c r="HC49">
        <v>-9.911346E-2</v>
      </c>
      <c r="HD49" s="8">
        <f t="shared" si="155"/>
        <v>-5.1333570000000051E-2</v>
      </c>
      <c r="HE49" s="8">
        <f t="shared" si="156"/>
        <v>5.0536682174891837E-3</v>
      </c>
      <c r="HH49">
        <v>0.76511574999999998</v>
      </c>
      <c r="HI49" s="1">
        <v>4.9523369999999997E-2</v>
      </c>
      <c r="HJ49" s="1"/>
      <c r="HK49" t="s">
        <v>115</v>
      </c>
    </row>
    <row r="50" spans="13:219" x14ac:dyDescent="0.3">
      <c r="M50" s="1"/>
      <c r="N50" s="1"/>
      <c r="V50">
        <v>0.86832052000000004</v>
      </c>
      <c r="W50">
        <v>4.9190490000000003E-2</v>
      </c>
      <c r="X50" s="8">
        <f t="shared" si="192"/>
        <v>-5.0256140000000005E-2</v>
      </c>
      <c r="Y50" s="8">
        <f t="shared" si="158"/>
        <v>-2.4721241521086005E-3</v>
      </c>
      <c r="AB50">
        <v>0.41655752000000001</v>
      </c>
      <c r="AC50">
        <v>2.1526259999999998E-2</v>
      </c>
      <c r="AD50" s="8">
        <f t="shared" ref="AD50:AD52" si="194">AB50-AB51</f>
        <v>-3.3983619999999992E-2</v>
      </c>
      <c r="AE50" s="8">
        <f t="shared" si="180"/>
        <v>-7.3154023986119973E-4</v>
      </c>
      <c r="AH50">
        <v>0.41655752000000001</v>
      </c>
      <c r="AI50">
        <v>2.7354360000000001E-2</v>
      </c>
      <c r="AJ50" s="8">
        <f t="shared" ref="AJ50:AJ52" si="195">AH50-AH51</f>
        <v>-3.3983619999999992E-2</v>
      </c>
      <c r="AK50" s="8">
        <f t="shared" si="183"/>
        <v>-9.2960017558319983E-4</v>
      </c>
      <c r="AN50">
        <v>0.86832052000000004</v>
      </c>
      <c r="AO50">
        <v>2.7999400000000001E-2</v>
      </c>
      <c r="AP50" s="8">
        <f t="shared" si="193"/>
        <v>-5.0256140000000005E-2</v>
      </c>
      <c r="AQ50" s="8">
        <f t="shared" si="160"/>
        <v>-1.4071417663160002E-3</v>
      </c>
      <c r="BR50">
        <v>0.86832052000000004</v>
      </c>
      <c r="BS50">
        <v>4.2828289999999998E-2</v>
      </c>
      <c r="BT50" s="8">
        <f t="shared" si="132"/>
        <v>-5.0256140000000005E-2</v>
      </c>
      <c r="BU50" s="8">
        <f t="shared" si="133"/>
        <v>2.1523845382006002E-3</v>
      </c>
      <c r="BX50">
        <v>0.41655752000000001</v>
      </c>
      <c r="BY50">
        <v>8.4569030000000003E-2</v>
      </c>
      <c r="BZ50" s="8">
        <f t="shared" ref="BZ50:BZ52" si="196">BX50-BX51</f>
        <v>-3.3983619999999992E-2</v>
      </c>
      <c r="CA50" s="8">
        <f t="shared" ref="CA50:CA52" si="197">-BZ50*BY50</f>
        <v>2.8739617792885993E-3</v>
      </c>
      <c r="CC50">
        <v>0.41655752000000001</v>
      </c>
      <c r="CD50">
        <v>4.1827940000000001E-2</v>
      </c>
      <c r="CE50" s="8">
        <f t="shared" ref="CE50:CE52" si="198">CC50-CC51</f>
        <v>-3.3983619999999992E-2</v>
      </c>
      <c r="CF50" s="8">
        <f t="shared" ref="CF50:CF52" si="199">-CE50*CD50</f>
        <v>1.4214648183427997E-3</v>
      </c>
      <c r="CG50" s="8"/>
      <c r="CI50">
        <v>0.86832052000000004</v>
      </c>
      <c r="CJ50">
        <v>4.6301879999999997E-2</v>
      </c>
      <c r="CK50" s="8">
        <f t="shared" si="134"/>
        <v>-5.0256140000000005E-2</v>
      </c>
      <c r="CL50" s="8">
        <f t="shared" si="135"/>
        <v>2.3269537635432001E-3</v>
      </c>
      <c r="DM50">
        <v>0.86832052000000004</v>
      </c>
      <c r="DN50">
        <v>-0.14028044000000001</v>
      </c>
      <c r="DO50" s="8">
        <f t="shared" si="136"/>
        <v>-5.0256140000000005E-2</v>
      </c>
      <c r="DP50" s="8">
        <f t="shared" si="137"/>
        <v>-7.0499534319016007E-3</v>
      </c>
      <c r="DS50">
        <v>0.41655752000000001</v>
      </c>
      <c r="DT50">
        <v>-0.37587238000000001</v>
      </c>
      <c r="DU50" s="8">
        <f t="shared" ref="DU50:DU52" si="200">DS50-DS51</f>
        <v>-3.3983619999999992E-2</v>
      </c>
      <c r="DV50" s="8">
        <f t="shared" ref="DV50:DV52" si="201">-DU50*DT50</f>
        <v>-1.2773504130415596E-2</v>
      </c>
      <c r="DY50" s="1">
        <v>0.86832052299999996</v>
      </c>
      <c r="DZ50" s="14">
        <f t="shared" si="161"/>
        <v>1.8350048679812436E-2</v>
      </c>
      <c r="EA50" s="14">
        <f t="shared" si="162"/>
        <v>-1.8350048679812436E-2</v>
      </c>
      <c r="EB50" s="14">
        <f t="shared" si="68"/>
        <v>5.1333571999999994E-2</v>
      </c>
      <c r="EC50" s="14">
        <f t="shared" si="69"/>
        <v>5.9803854165456048E-3</v>
      </c>
      <c r="ED50" s="7">
        <f t="shared" si="169"/>
        <v>-1.4548186650550252</v>
      </c>
      <c r="EE50">
        <f t="shared" si="170"/>
        <v>-0.99328212613057343</v>
      </c>
      <c r="EG50" s="1">
        <v>0.86832052000000004</v>
      </c>
      <c r="EH50" s="1">
        <v>1.1143210000000001E-2</v>
      </c>
      <c r="EI50" s="8">
        <f t="shared" si="138"/>
        <v>-5.0256140000000005E-2</v>
      </c>
      <c r="EJ50" s="8">
        <f t="shared" si="163"/>
        <v>-5.5578610521796179E-4</v>
      </c>
      <c r="EK50">
        <v>0</v>
      </c>
      <c r="EM50" s="1">
        <v>0.86832052000000004</v>
      </c>
      <c r="EN50" s="1">
        <v>9.8468900000000005E-3</v>
      </c>
      <c r="EO50" s="8">
        <f t="shared" si="139"/>
        <v>-5.0256140000000005E-2</v>
      </c>
      <c r="EP50" s="8">
        <f t="shared" si="164"/>
        <v>-4.9105519083341765E-4</v>
      </c>
      <c r="EQ50">
        <v>1</v>
      </c>
      <c r="ES50" s="1">
        <v>0.86832052000000004</v>
      </c>
      <c r="ET50" s="1">
        <v>-4.5012300000000002E-3</v>
      </c>
      <c r="EU50" s="8">
        <f t="shared" si="140"/>
        <v>-5.0256140000000005E-2</v>
      </c>
      <c r="EV50" s="8">
        <f t="shared" si="165"/>
        <v>2.2450632182201055E-4</v>
      </c>
      <c r="EX50" s="1">
        <v>0.86832052000000004</v>
      </c>
      <c r="EY50" s="1">
        <v>-1.7956349999999999E-2</v>
      </c>
      <c r="EZ50" s="8">
        <f t="shared" si="141"/>
        <v>-5.0256140000000005E-2</v>
      </c>
      <c r="FA50" s="8">
        <f t="shared" si="166"/>
        <v>8.956027778737499E-4</v>
      </c>
      <c r="FC50" s="1">
        <v>0.86832052000000004</v>
      </c>
      <c r="FD50" s="1">
        <v>-3.0764199999999998E-2</v>
      </c>
      <c r="FE50" s="8">
        <f t="shared" si="142"/>
        <v>-5.0256140000000005E-2</v>
      </c>
      <c r="FF50" s="8">
        <f t="shared" si="167"/>
        <v>1.5344155676996502E-3</v>
      </c>
      <c r="FH50">
        <v>0.81990216999999999</v>
      </c>
      <c r="FI50">
        <v>2.0178100000000001E-2</v>
      </c>
      <c r="FJ50" s="8">
        <f t="shared" si="143"/>
        <v>-6.1856750000000016E-2</v>
      </c>
      <c r="FK50" s="8">
        <f t="shared" si="168"/>
        <v>-1.2387270154164314E-3</v>
      </c>
      <c r="FM50">
        <v>0.88175892</v>
      </c>
      <c r="FN50" s="1">
        <v>2.5686339999999998E-2</v>
      </c>
      <c r="FO50" s="8">
        <f t="shared" si="144"/>
        <v>-5.1058469999999967E-2</v>
      </c>
      <c r="FP50" s="8">
        <f t="shared" si="171"/>
        <v>1.3016021721863513E-3</v>
      </c>
      <c r="FR50" s="1">
        <v>0.86832052000000004</v>
      </c>
      <c r="FS50" s="1">
        <v>1.1143210000000001E-2</v>
      </c>
      <c r="FW50" s="1">
        <v>0.86832052000000004</v>
      </c>
      <c r="FX50" s="1">
        <v>-4.8713060000000002E-2</v>
      </c>
      <c r="FY50" s="8">
        <f t="shared" si="145"/>
        <v>-5.0256140000000005E-2</v>
      </c>
      <c r="FZ50" s="8">
        <f t="shared" si="146"/>
        <v>2.4296447693841262E-3</v>
      </c>
      <c r="GC50" s="1">
        <v>0.86832052000000004</v>
      </c>
      <c r="GD50" s="1">
        <v>-3.9772170000000003E-2</v>
      </c>
      <c r="GH50" s="1">
        <v>0.86832052000000004</v>
      </c>
      <c r="GI50" s="1">
        <v>-0.10450115</v>
      </c>
      <c r="GJ50" s="8">
        <f t="shared" si="147"/>
        <v>-5.0256140000000005E-2</v>
      </c>
      <c r="GK50" s="8">
        <f t="shared" si="148"/>
        <v>5.2121684101168343E-3</v>
      </c>
      <c r="GL50" s="8"/>
      <c r="GM50" s="1">
        <v>0.86832052000000004</v>
      </c>
      <c r="GN50" s="1">
        <v>-4.7037580000000002E-2</v>
      </c>
      <c r="GO50" s="8">
        <f t="shared" si="149"/>
        <v>-5.0256140000000005E-2</v>
      </c>
      <c r="GP50" s="8">
        <f t="shared" si="150"/>
        <v>2.3460774217732858E-3</v>
      </c>
      <c r="GR50" s="1">
        <v>0.86832052000000004</v>
      </c>
      <c r="GS50" s="1">
        <v>-5.6163459999999998E-2</v>
      </c>
      <c r="GT50" s="8">
        <f t="shared" si="151"/>
        <v>-5.0256140000000005E-2</v>
      </c>
      <c r="GU50" s="8">
        <f t="shared" si="152"/>
        <v>2.8012458428913023E-3</v>
      </c>
      <c r="GW50">
        <v>0.86832052000000004</v>
      </c>
      <c r="GX50">
        <v>-7.7718759999999998E-2</v>
      </c>
      <c r="GY50" s="8">
        <f t="shared" si="153"/>
        <v>-5.0256140000000005E-2</v>
      </c>
      <c r="GZ50" s="8">
        <f t="shared" si="154"/>
        <v>3.8763522290946252E-3</v>
      </c>
      <c r="HB50">
        <v>0.86832052000000004</v>
      </c>
      <c r="HC50">
        <v>-7.7718759999999998E-2</v>
      </c>
      <c r="HD50" s="8">
        <f t="shared" si="155"/>
        <v>-5.0256140000000005E-2</v>
      </c>
      <c r="HE50" s="8">
        <f t="shared" si="156"/>
        <v>3.8763522290946252E-3</v>
      </c>
      <c r="HH50">
        <v>0.81990216999999999</v>
      </c>
      <c r="HI50" s="1">
        <v>4.5463900000000002E-2</v>
      </c>
      <c r="HJ50" s="1"/>
      <c r="HK50" t="s">
        <v>116</v>
      </c>
    </row>
    <row r="51" spans="13:219" x14ac:dyDescent="0.3">
      <c r="M51" s="1"/>
      <c r="N51" s="1"/>
      <c r="V51">
        <v>0.91857666000000004</v>
      </c>
      <c r="W51">
        <v>4.7963310000000002E-2</v>
      </c>
      <c r="X51" s="8">
        <f t="shared" si="192"/>
        <v>-4.5076049999999923E-2</v>
      </c>
      <c r="Y51" s="8">
        <f t="shared" si="158"/>
        <v>-2.1619965597254962E-3</v>
      </c>
      <c r="AB51">
        <v>0.45054114000000001</v>
      </c>
      <c r="AC51">
        <v>2.845934E-2</v>
      </c>
      <c r="AD51" s="8">
        <f t="shared" si="194"/>
        <v>-3.3981019999999973E-2</v>
      </c>
      <c r="AE51" s="8">
        <f t="shared" si="180"/>
        <v>-9.6707740172679918E-4</v>
      </c>
      <c r="AH51">
        <v>0.45054114000000001</v>
      </c>
      <c r="AI51">
        <v>3.0446959999999999E-2</v>
      </c>
      <c r="AJ51" s="8">
        <f t="shared" si="195"/>
        <v>-3.3981019999999973E-2</v>
      </c>
      <c r="AK51" s="8">
        <f t="shared" si="183"/>
        <v>-1.0346187566991991E-3</v>
      </c>
      <c r="AN51">
        <v>0.91857666000000004</v>
      </c>
      <c r="AO51">
        <v>2.863771E-2</v>
      </c>
      <c r="AP51" s="8">
        <f t="shared" si="193"/>
        <v>-4.5076049999999923E-2</v>
      </c>
      <c r="AQ51" s="8">
        <f t="shared" si="160"/>
        <v>-1.2908748478454978E-3</v>
      </c>
      <c r="BR51">
        <v>0.91857666000000004</v>
      </c>
      <c r="BS51">
        <v>9.3853500000000006E-3</v>
      </c>
      <c r="BT51" s="8">
        <f t="shared" si="132"/>
        <v>-4.5076049999999923E-2</v>
      </c>
      <c r="BU51" s="8">
        <f t="shared" si="133"/>
        <v>4.2305450586749933E-4</v>
      </c>
      <c r="BX51">
        <v>0.45054114000000001</v>
      </c>
      <c r="BY51">
        <v>8.3729970000000001E-2</v>
      </c>
      <c r="BZ51" s="8">
        <f t="shared" si="196"/>
        <v>-3.3981019999999973E-2</v>
      </c>
      <c r="CA51" s="8">
        <f t="shared" si="197"/>
        <v>2.8452297851693977E-3</v>
      </c>
      <c r="CC51">
        <v>0.45054114000000001</v>
      </c>
      <c r="CD51">
        <v>4.7926379999999998E-2</v>
      </c>
      <c r="CE51" s="8">
        <f t="shared" si="198"/>
        <v>-3.3981019999999973E-2</v>
      </c>
      <c r="CF51" s="8">
        <f t="shared" si="199"/>
        <v>1.6285872773075987E-3</v>
      </c>
      <c r="CG51" s="8"/>
      <c r="CI51">
        <v>0.91857666000000004</v>
      </c>
      <c r="CJ51">
        <v>4.3960300000000001E-2</v>
      </c>
      <c r="CK51" s="8">
        <f t="shared" si="134"/>
        <v>-4.5076049999999923E-2</v>
      </c>
      <c r="CL51" s="8">
        <f t="shared" si="135"/>
        <v>1.9815566808149966E-3</v>
      </c>
      <c r="DM51">
        <v>0.91857666000000004</v>
      </c>
      <c r="DN51">
        <v>-9.152863E-2</v>
      </c>
      <c r="DO51" s="8">
        <f t="shared" si="136"/>
        <v>-4.5076049999999923E-2</v>
      </c>
      <c r="DP51" s="8">
        <f t="shared" si="137"/>
        <v>-4.1257491023114932E-3</v>
      </c>
      <c r="DS51">
        <v>0.45054114000000001</v>
      </c>
      <c r="DT51">
        <v>-0.36050241</v>
      </c>
      <c r="DU51" s="8">
        <f t="shared" si="200"/>
        <v>-3.3981019999999973E-2</v>
      </c>
      <c r="DV51" s="8">
        <f t="shared" si="201"/>
        <v>-1.225023960425819E-2</v>
      </c>
      <c r="DY51" s="1">
        <v>0.91857666199999999</v>
      </c>
      <c r="DZ51" s="14">
        <f t="shared" si="161"/>
        <v>1.2138871339052334E-2</v>
      </c>
      <c r="EA51" s="14">
        <f t="shared" si="162"/>
        <v>-1.2138871339052334E-2</v>
      </c>
      <c r="EB51" s="14">
        <f t="shared" si="68"/>
        <v>5.0256139000000033E-2</v>
      </c>
      <c r="EC51" s="14">
        <f t="shared" si="69"/>
        <v>6.2111773407601024E-3</v>
      </c>
      <c r="ED51" s="7">
        <f t="shared" si="169"/>
        <v>-1.4478294660556796</v>
      </c>
      <c r="EE51">
        <f t="shared" si="170"/>
        <v>-0.9924490974491248</v>
      </c>
      <c r="EG51" s="1">
        <v>0.91857666000000004</v>
      </c>
      <c r="EH51" s="1">
        <v>-2.9137070000000001E-2</v>
      </c>
      <c r="EI51" s="8">
        <f t="shared" si="138"/>
        <v>-4.5076049999999923E-2</v>
      </c>
      <c r="EJ51" s="8">
        <f t="shared" si="163"/>
        <v>1.302309727125845E-3</v>
      </c>
      <c r="EK51">
        <v>0</v>
      </c>
      <c r="EM51" s="1">
        <v>0.91857666000000004</v>
      </c>
      <c r="EN51" s="1">
        <v>-2.890889E-2</v>
      </c>
      <c r="EO51" s="8">
        <f t="shared" si="139"/>
        <v>-4.5076049999999923E-2</v>
      </c>
      <c r="EP51" s="8">
        <f t="shared" si="164"/>
        <v>1.2919142049836959E-3</v>
      </c>
      <c r="EQ51">
        <v>1</v>
      </c>
      <c r="ES51" s="1">
        <v>0.91857666000000004</v>
      </c>
      <c r="ET51" s="1">
        <v>-3.9870210000000003E-2</v>
      </c>
      <c r="EU51" s="8">
        <f t="shared" si="140"/>
        <v>-4.5076049999999923E-2</v>
      </c>
      <c r="EV51" s="8">
        <f t="shared" si="165"/>
        <v>1.7820378749664994E-3</v>
      </c>
      <c r="EX51" s="1">
        <v>0.91857666000000004</v>
      </c>
      <c r="EY51" s="1">
        <v>-4.9744110000000001E-2</v>
      </c>
      <c r="EZ51" s="8">
        <f t="shared" si="141"/>
        <v>-4.5076049999999923E-2</v>
      </c>
      <c r="FA51" s="8">
        <f t="shared" si="166"/>
        <v>2.2233614539903302E-3</v>
      </c>
      <c r="FC51" s="1">
        <v>0.91857666000000004</v>
      </c>
      <c r="FD51" s="1">
        <v>-5.8694999999999997E-2</v>
      </c>
      <c r="FE51" s="8">
        <f t="shared" si="142"/>
        <v>-4.5076049999999923E-2</v>
      </c>
      <c r="FF51" s="8">
        <f t="shared" si="167"/>
        <v>2.6234302019266685E-3</v>
      </c>
      <c r="FH51">
        <v>0.88175892</v>
      </c>
      <c r="FI51">
        <v>-8.4013400000000002E-3</v>
      </c>
      <c r="FJ51" s="8">
        <f t="shared" si="143"/>
        <v>-5.1058469999999967E-2</v>
      </c>
      <c r="FK51" s="8">
        <f t="shared" si="168"/>
        <v>4.2534263057796451E-4</v>
      </c>
      <c r="FM51">
        <v>0.93281738999999997</v>
      </c>
      <c r="FN51">
        <v>2.7768599999999999E-3</v>
      </c>
      <c r="FO51" s="8">
        <f t="shared" si="144"/>
        <v>-3.9666370000000062E-2</v>
      </c>
      <c r="FP51" s="8">
        <f t="shared" si="171"/>
        <v>1.0921920180216713E-4</v>
      </c>
      <c r="FR51" s="1">
        <v>0.91857666000000004</v>
      </c>
      <c r="FS51" s="1">
        <v>-2.9137070000000001E-2</v>
      </c>
      <c r="FW51" s="1">
        <v>0.91857666000000004</v>
      </c>
      <c r="FX51" s="1">
        <v>-6.0027410000000003E-2</v>
      </c>
      <c r="FY51" s="8">
        <f t="shared" si="145"/>
        <v>-4.5076049999999923E-2</v>
      </c>
      <c r="FZ51" s="8">
        <f t="shared" si="146"/>
        <v>2.6829835648255374E-3</v>
      </c>
      <c r="GC51" s="1">
        <v>0.91857666000000004</v>
      </c>
      <c r="GD51" s="1">
        <v>-3.3916920000000003E-2</v>
      </c>
      <c r="GH51" s="1">
        <v>0.91857666000000004</v>
      </c>
      <c r="GI51" s="1">
        <v>-0.10875767</v>
      </c>
      <c r="GJ51" s="8">
        <f t="shared" si="147"/>
        <v>-4.5076049999999923E-2</v>
      </c>
      <c r="GK51" s="8">
        <f t="shared" si="148"/>
        <v>4.8610300054378391E-3</v>
      </c>
      <c r="GL51" s="8"/>
      <c r="GM51" s="1">
        <v>0.91857666000000004</v>
      </c>
      <c r="GN51" s="1">
        <v>-4.1125830000000002E-2</v>
      </c>
      <c r="GO51" s="8">
        <f t="shared" si="149"/>
        <v>-4.5076049999999923E-2</v>
      </c>
      <c r="GP51" s="8">
        <f t="shared" si="150"/>
        <v>1.8381590340114462E-3</v>
      </c>
      <c r="GR51" s="1">
        <v>0.91857666000000004</v>
      </c>
      <c r="GS51" s="1">
        <v>-3.8111220000000001E-2</v>
      </c>
      <c r="GT51" s="8">
        <f t="shared" si="151"/>
        <v>-4.5076049999999923E-2</v>
      </c>
      <c r="GU51" s="8">
        <f t="shared" si="152"/>
        <v>1.7034181034205926E-3</v>
      </c>
      <c r="GW51">
        <v>0.91857666000000004</v>
      </c>
      <c r="GX51">
        <v>-4.891144E-2</v>
      </c>
      <c r="GY51" s="8">
        <f t="shared" si="153"/>
        <v>-4.5076049999999923E-2</v>
      </c>
      <c r="GZ51" s="8">
        <f t="shared" si="154"/>
        <v>2.1861444572063063E-3</v>
      </c>
      <c r="HB51">
        <v>0.91857666000000004</v>
      </c>
      <c r="HC51">
        <v>-4.891144E-2</v>
      </c>
      <c r="HD51" s="8">
        <f t="shared" si="155"/>
        <v>-4.5076049999999923E-2</v>
      </c>
      <c r="HE51" s="8">
        <f t="shared" si="156"/>
        <v>2.1861444572063063E-3</v>
      </c>
      <c r="HH51">
        <v>0.88175892</v>
      </c>
      <c r="HI51" s="1">
        <v>2.5686339999999998E-2</v>
      </c>
      <c r="HJ51" s="1"/>
      <c r="HK51" t="s">
        <v>117</v>
      </c>
    </row>
    <row r="52" spans="13:219" x14ac:dyDescent="0.3">
      <c r="M52" s="1"/>
      <c r="N52" s="1"/>
      <c r="V52">
        <v>0.96365270999999997</v>
      </c>
      <c r="W52">
        <v>6.1779889999999997E-2</v>
      </c>
      <c r="X52" s="8">
        <f t="shared" si="192"/>
        <v>-3.6347290000000032E-2</v>
      </c>
      <c r="Y52" s="8">
        <f t="shared" si="158"/>
        <v>-2.2455315779981019E-3</v>
      </c>
      <c r="AB52">
        <v>0.48452215999999998</v>
      </c>
      <c r="AC52">
        <v>3.4924169999999997E-2</v>
      </c>
      <c r="AD52" s="8">
        <f t="shared" si="194"/>
        <v>-3.3997810000000073E-2</v>
      </c>
      <c r="AE52" s="8">
        <f t="shared" si="180"/>
        <v>-1.1873452960677025E-3</v>
      </c>
      <c r="AH52">
        <v>0.48452215999999998</v>
      </c>
      <c r="AI52">
        <v>3.3421579999999999E-2</v>
      </c>
      <c r="AJ52" s="8">
        <f t="shared" si="195"/>
        <v>-3.3997810000000073E-2</v>
      </c>
      <c r="AK52" s="8">
        <f t="shared" si="183"/>
        <v>-1.1362605267398024E-3</v>
      </c>
      <c r="AN52">
        <v>0.96365270999999997</v>
      </c>
      <c r="AO52">
        <v>3.7456389999999999E-2</v>
      </c>
      <c r="AP52" s="8">
        <f t="shared" si="193"/>
        <v>-3.6347290000000032E-2</v>
      </c>
      <c r="AQ52" s="8">
        <f t="shared" si="160"/>
        <v>-1.3614382696831011E-3</v>
      </c>
      <c r="BR52">
        <v>0.96365270999999997</v>
      </c>
      <c r="BS52">
        <v>6.2603080000000005E-2</v>
      </c>
      <c r="BT52" s="8">
        <f t="shared" si="132"/>
        <v>-3.6347290000000032E-2</v>
      </c>
      <c r="BU52" s="8">
        <f t="shared" si="133"/>
        <v>2.2754523036532023E-3</v>
      </c>
      <c r="BX52">
        <v>0.48452215999999998</v>
      </c>
      <c r="BY52">
        <v>8.201746E-2</v>
      </c>
      <c r="BZ52" s="8">
        <f t="shared" si="196"/>
        <v>-3.3997810000000073E-2</v>
      </c>
      <c r="CA52" s="8">
        <f t="shared" si="197"/>
        <v>2.788414021762606E-3</v>
      </c>
      <c r="CC52">
        <v>0.48452215999999998</v>
      </c>
      <c r="CD52">
        <v>5.3493060000000002E-2</v>
      </c>
      <c r="CE52" s="8">
        <f t="shared" si="198"/>
        <v>-3.3997810000000073E-2</v>
      </c>
      <c r="CF52" s="8">
        <f t="shared" si="199"/>
        <v>1.818646890198604E-3</v>
      </c>
      <c r="CG52" s="8"/>
      <c r="CI52">
        <v>0.96365270999999997</v>
      </c>
      <c r="CJ52">
        <v>5.0902940000000001E-2</v>
      </c>
      <c r="CK52" s="8">
        <f t="shared" si="134"/>
        <v>-3.6347290000000032E-2</v>
      </c>
      <c r="CL52" s="8">
        <f t="shared" si="135"/>
        <v>1.8501839220326016E-3</v>
      </c>
      <c r="DM52">
        <v>0.96365270999999997</v>
      </c>
      <c r="DN52">
        <v>-2.2156809999999999E-2</v>
      </c>
      <c r="DO52" s="8">
        <f t="shared" si="136"/>
        <v>-3.6347290000000032E-2</v>
      </c>
      <c r="DP52" s="8">
        <f t="shared" si="137"/>
        <v>-8.053399985449007E-4</v>
      </c>
      <c r="DS52">
        <v>0.48452215999999998</v>
      </c>
      <c r="DT52">
        <v>-0.3446611</v>
      </c>
      <c r="DU52" s="8">
        <f t="shared" si="200"/>
        <v>-3.3997810000000073E-2</v>
      </c>
      <c r="DV52" s="8">
        <f t="shared" si="201"/>
        <v>-1.1717722592191025E-2</v>
      </c>
      <c r="DY52" s="1">
        <v>0.96365270999999997</v>
      </c>
      <c r="DZ52" s="14">
        <f t="shared" si="161"/>
        <v>6.2479519489863798E-3</v>
      </c>
      <c r="EA52" s="14">
        <f t="shared" si="162"/>
        <v>-6.2479519489863798E-3</v>
      </c>
      <c r="EB52" s="14">
        <f t="shared" si="68"/>
        <v>4.507604799999998E-2</v>
      </c>
      <c r="EC52" s="14">
        <f t="shared" si="69"/>
        <v>5.890919390065954E-3</v>
      </c>
      <c r="ED52" s="7">
        <f t="shared" si="169"/>
        <v>-1.4408443619900533</v>
      </c>
      <c r="EE52">
        <f t="shared" si="170"/>
        <v>-0.99156811957217028</v>
      </c>
      <c r="EG52" s="1">
        <v>0.96365270999999997</v>
      </c>
      <c r="EH52" s="1">
        <v>-7.0731749999999996E-2</v>
      </c>
      <c r="EI52" s="8">
        <f t="shared" si="138"/>
        <v>-3.6347290000000032E-2</v>
      </c>
      <c r="EJ52" s="8">
        <f t="shared" si="163"/>
        <v>2.5470361783464734E-3</v>
      </c>
      <c r="EK52">
        <v>0</v>
      </c>
      <c r="EM52" s="1">
        <v>0.96365270999999997</v>
      </c>
      <c r="EN52" s="1">
        <v>-6.9642200000000001E-2</v>
      </c>
      <c r="EO52" s="8">
        <f t="shared" si="139"/>
        <v>-3.6347290000000032E-2</v>
      </c>
      <c r="EP52" s="8">
        <f t="shared" si="164"/>
        <v>2.5074197502998009E-3</v>
      </c>
      <c r="EQ52">
        <v>1</v>
      </c>
      <c r="ES52" s="1">
        <v>0.96365270999999997</v>
      </c>
      <c r="ET52" s="1">
        <v>-7.7180659999999998E-2</v>
      </c>
      <c r="EU52" s="8">
        <f t="shared" si="140"/>
        <v>-3.6347290000000032E-2</v>
      </c>
      <c r="EV52" s="8">
        <f t="shared" si="165"/>
        <v>2.7792601383206062E-3</v>
      </c>
      <c r="EX52" s="1">
        <v>0.96365270999999997</v>
      </c>
      <c r="EY52" s="1">
        <v>-8.3301319999999998E-2</v>
      </c>
      <c r="EZ52" s="8">
        <f t="shared" si="141"/>
        <v>-3.6347290000000032E-2</v>
      </c>
      <c r="FA52" s="8">
        <f t="shared" si="166"/>
        <v>2.9996638814113416E-3</v>
      </c>
      <c r="FC52" s="1">
        <v>0.96365270999999997</v>
      </c>
      <c r="FD52" s="1">
        <v>-8.803366E-2</v>
      </c>
      <c r="FE52" s="8">
        <f t="shared" si="142"/>
        <v>-3.6347290000000032E-2</v>
      </c>
      <c r="FF52" s="8">
        <f t="shared" si="167"/>
        <v>3.1700744988248249E-3</v>
      </c>
      <c r="FH52">
        <v>0.93281738999999997</v>
      </c>
      <c r="FI52">
        <v>-3.8106920000000002E-2</v>
      </c>
      <c r="FJ52" s="8">
        <f t="shared" si="143"/>
        <v>-3.9666370000000062E-2</v>
      </c>
      <c r="FK52" s="8">
        <f t="shared" si="168"/>
        <v>1.497528103226701E-3</v>
      </c>
      <c r="FM52">
        <v>0.97248376000000003</v>
      </c>
      <c r="FN52">
        <v>-1.396128E-2</v>
      </c>
      <c r="FO52" s="8">
        <f t="shared" si="144"/>
        <v>-2.751623999999997E-2</v>
      </c>
      <c r="FP52" s="8">
        <f t="shared" si="171"/>
        <v>-3.8059493152723805E-4</v>
      </c>
      <c r="FR52" s="1">
        <v>0.96365270999999997</v>
      </c>
      <c r="FS52" s="1">
        <v>-7.0731749999999996E-2</v>
      </c>
      <c r="FW52" s="1">
        <v>0.96365270999999997</v>
      </c>
      <c r="FX52" s="1">
        <v>-6.9822200000000001E-2</v>
      </c>
      <c r="FY52" s="8">
        <f t="shared" si="145"/>
        <v>-3.6347290000000032E-2</v>
      </c>
      <c r="FZ52" s="8">
        <f t="shared" si="146"/>
        <v>2.5142834646639332E-3</v>
      </c>
      <c r="GC52" s="1">
        <v>0.96365270999999997</v>
      </c>
      <c r="GD52" s="1">
        <v>-2.3619899999999999E-2</v>
      </c>
      <c r="GH52" s="1">
        <v>0.96365270999999997</v>
      </c>
      <c r="GI52" s="1">
        <v>-0.11033912999999999</v>
      </c>
      <c r="GJ52" s="8">
        <f t="shared" si="147"/>
        <v>-3.6347290000000032E-2</v>
      </c>
      <c r="GK52" s="8">
        <f t="shared" si="148"/>
        <v>3.973290014700254E-3</v>
      </c>
      <c r="GL52" s="8"/>
      <c r="GM52" s="1">
        <v>0.96365270999999997</v>
      </c>
      <c r="GN52" s="1">
        <v>-3.070639E-2</v>
      </c>
      <c r="GO52" s="8">
        <f t="shared" si="149"/>
        <v>-3.6347290000000032E-2</v>
      </c>
      <c r="GP52" s="8">
        <f t="shared" si="150"/>
        <v>1.1057309657461658E-3</v>
      </c>
      <c r="GR52" s="1">
        <v>0.96365270999999997</v>
      </c>
      <c r="GS52" s="1">
        <v>-1.331883E-2</v>
      </c>
      <c r="GT52" s="8">
        <f t="shared" si="151"/>
        <v>-3.6347290000000032E-2</v>
      </c>
      <c r="GU52" s="8">
        <f t="shared" si="152"/>
        <v>4.7960840588910018E-4</v>
      </c>
      <c r="GW52">
        <v>0.96365270999999997</v>
      </c>
      <c r="GX52">
        <v>-1.2591E-2</v>
      </c>
      <c r="GY52" s="8">
        <f t="shared" si="153"/>
        <v>-3.6347290000000032E-2</v>
      </c>
      <c r="GZ52" s="8">
        <f t="shared" si="154"/>
        <v>4.5339939308104845E-4</v>
      </c>
      <c r="HB52">
        <v>0.96365270999999997</v>
      </c>
      <c r="HC52">
        <v>-1.2591E-2</v>
      </c>
      <c r="HD52" s="8">
        <f t="shared" si="155"/>
        <v>-3.6347290000000032E-2</v>
      </c>
      <c r="HE52" s="8">
        <f t="shared" si="156"/>
        <v>4.5339939308104845E-4</v>
      </c>
      <c r="HH52">
        <v>0.93281738999999997</v>
      </c>
      <c r="HI52">
        <v>2.7768599999999999E-3</v>
      </c>
      <c r="HJ52" s="1"/>
      <c r="HK52" t="s">
        <v>118</v>
      </c>
    </row>
    <row r="53" spans="13:219" x14ac:dyDescent="0.3">
      <c r="M53" s="1"/>
      <c r="N53" s="1"/>
      <c r="V53">
        <v>1</v>
      </c>
      <c r="W53">
        <v>3.250687E-2</v>
      </c>
      <c r="X53" s="8">
        <f>V53-V52</f>
        <v>3.6347290000000032E-2</v>
      </c>
      <c r="Y53" s="8">
        <f t="shared" si="158"/>
        <v>1.181536630882301E-3</v>
      </c>
      <c r="AB53">
        <v>0.51851997000000005</v>
      </c>
      <c r="AC53">
        <v>4.0556080000000001E-2</v>
      </c>
      <c r="AD53" s="8">
        <f>AB53-AB54</f>
        <v>-3.397395999999997E-2</v>
      </c>
      <c r="AE53" s="8">
        <f t="shared" si="180"/>
        <v>-1.3778506396767989E-3</v>
      </c>
      <c r="AH53">
        <v>0.51851997000000005</v>
      </c>
      <c r="AI53">
        <v>3.6165509999999998E-2</v>
      </c>
      <c r="AJ53" s="8">
        <f>AH53-AH54</f>
        <v>-3.397395999999997E-2</v>
      </c>
      <c r="AK53" s="8">
        <f t="shared" si="183"/>
        <v>-1.2286855901195988E-3</v>
      </c>
      <c r="AN53">
        <v>1</v>
      </c>
      <c r="AO53">
        <v>3.607672E-2</v>
      </c>
      <c r="AP53" s="8">
        <f>AN53-AN52</f>
        <v>3.6347290000000032E-2</v>
      </c>
      <c r="AQ53" s="8">
        <f t="shared" si="160"/>
        <v>1.3112910040888011E-3</v>
      </c>
      <c r="BR53">
        <v>1</v>
      </c>
      <c r="BS53">
        <v>-5.2596610000000002E-2</v>
      </c>
      <c r="BT53" s="8">
        <f>BR53-BR52</f>
        <v>3.6347290000000032E-2</v>
      </c>
      <c r="BU53" s="8">
        <f>BT53*BS53</f>
        <v>-1.9117442366869018E-3</v>
      </c>
      <c r="BX53">
        <v>0.51851997000000005</v>
      </c>
      <c r="BY53">
        <v>7.9119980000000006E-2</v>
      </c>
      <c r="BZ53" s="8">
        <f>BX53-BX54</f>
        <v>-3.397395999999997E-2</v>
      </c>
      <c r="CA53" s="8">
        <f>-BZ53*BY53</f>
        <v>2.6880190357207977E-3</v>
      </c>
      <c r="CC53">
        <v>0.51851997000000005</v>
      </c>
      <c r="CD53">
        <v>5.82055E-2</v>
      </c>
      <c r="CE53" s="8">
        <f>CC53-CC54</f>
        <v>-3.397395999999997E-2</v>
      </c>
      <c r="CF53" s="8">
        <f>-CE53*CD53</f>
        <v>1.9774713287799982E-3</v>
      </c>
      <c r="CG53" s="8"/>
      <c r="CI53">
        <v>1</v>
      </c>
      <c r="CJ53">
        <v>3.3181950000000002E-2</v>
      </c>
      <c r="CK53" s="8">
        <f>CI53-CI52</f>
        <v>3.6347290000000032E-2</v>
      </c>
      <c r="CL53" s="8">
        <f>CK53*CJ53</f>
        <v>1.206073959415501E-3</v>
      </c>
      <c r="DM53">
        <v>1</v>
      </c>
      <c r="DN53">
        <v>2.5516549999999999E-2</v>
      </c>
      <c r="DO53" s="8">
        <f>DM53-DM52</f>
        <v>3.6347290000000032E-2</v>
      </c>
      <c r="DP53" s="8">
        <f>DO53*DN53</f>
        <v>9.2745744264950073E-4</v>
      </c>
      <c r="DS53">
        <v>0.51851997000000005</v>
      </c>
      <c r="DT53">
        <v>-0.32824191000000003</v>
      </c>
      <c r="DU53" s="8">
        <f>DS53-DS54</f>
        <v>-3.397395999999997E-2</v>
      </c>
      <c r="DV53" s="8">
        <f>-DU53*DT53</f>
        <v>-1.1151677520663591E-2</v>
      </c>
      <c r="DY53" s="1">
        <v>1</v>
      </c>
      <c r="DZ53" s="14">
        <f t="shared" si="161"/>
        <v>1.2599999999999777E-3</v>
      </c>
      <c r="EA53" s="14">
        <f t="shared" si="162"/>
        <v>-1.2599999999999777E-3</v>
      </c>
      <c r="EB53" s="14">
        <f t="shared" si="68"/>
        <v>3.6347290000000032E-2</v>
      </c>
      <c r="EC53" s="14">
        <f t="shared" si="69"/>
        <v>4.9879519489864025E-3</v>
      </c>
      <c r="ED53" s="7">
        <f t="shared" si="169"/>
        <v>-1.4344178036925648</v>
      </c>
      <c r="EE53">
        <f t="shared" si="170"/>
        <v>-0.99071485389263281</v>
      </c>
      <c r="EG53" s="1">
        <v>1</v>
      </c>
      <c r="EH53" s="1">
        <v>-0.18675432</v>
      </c>
      <c r="EI53" s="8">
        <f>EG53-EG52</f>
        <v>3.6347290000000032E-2</v>
      </c>
      <c r="EJ53" s="8">
        <f t="shared" si="163"/>
        <v>-6.7249857313369799E-3</v>
      </c>
      <c r="EK53">
        <v>0</v>
      </c>
      <c r="EM53" s="1">
        <v>1</v>
      </c>
      <c r="EN53" s="1">
        <v>-0.1881044</v>
      </c>
      <c r="EO53" s="8">
        <f>EM53-EM52</f>
        <v>3.6347290000000032E-2</v>
      </c>
      <c r="EP53" s="8">
        <f t="shared" si="164"/>
        <v>-6.7725701898890883E-3</v>
      </c>
      <c r="EQ53">
        <v>1</v>
      </c>
      <c r="ES53" s="1">
        <v>1</v>
      </c>
      <c r="ET53" s="1">
        <v>-0.19389279000000001</v>
      </c>
      <c r="EU53" s="8">
        <f>ES53-ES52</f>
        <v>3.6347290000000032E-2</v>
      </c>
      <c r="EV53" s="8">
        <f t="shared" si="165"/>
        <v>-6.9820406090692708E-3</v>
      </c>
      <c r="EX53" s="1">
        <v>1</v>
      </c>
      <c r="EY53" s="1">
        <v>-0.19792628000000001</v>
      </c>
      <c r="EZ53" s="8">
        <f>EX53-EX52</f>
        <v>3.6347290000000032E-2</v>
      </c>
      <c r="FA53" s="8">
        <f t="shared" si="166"/>
        <v>-7.1272857776816505E-3</v>
      </c>
      <c r="FC53" s="1">
        <v>1</v>
      </c>
      <c r="FD53" s="1">
        <v>-0.20003592000000001</v>
      </c>
      <c r="FE53" s="8">
        <f>FC53-FC52</f>
        <v>3.6347290000000032E-2</v>
      </c>
      <c r="FF53" s="8">
        <f t="shared" si="167"/>
        <v>-7.2032534923682917E-3</v>
      </c>
      <c r="FH53">
        <v>0.97248376000000003</v>
      </c>
      <c r="FI53">
        <v>-6.4636609999999997E-2</v>
      </c>
      <c r="FJ53" s="8">
        <f>FH53-FH52</f>
        <v>3.9666370000000062E-2</v>
      </c>
      <c r="FK53" s="8">
        <f t="shared" si="168"/>
        <v>-2.5400935045997949E-3</v>
      </c>
      <c r="FM53">
        <v>1</v>
      </c>
      <c r="FN53">
        <v>-0.16924395</v>
      </c>
      <c r="FO53" s="8">
        <f>FM53-FM52</f>
        <v>2.751623999999997E-2</v>
      </c>
      <c r="FP53" s="8">
        <f t="shared" si="171"/>
        <v>4.6137166192246918E-3</v>
      </c>
      <c r="FR53" s="1">
        <v>1</v>
      </c>
      <c r="FS53" s="1">
        <v>-0.18675432</v>
      </c>
      <c r="FW53" s="1">
        <v>1</v>
      </c>
      <c r="FX53" s="1">
        <v>-0.16743316999999999</v>
      </c>
      <c r="FY53" s="8">
        <f>FW53-FW52</f>
        <v>3.6347290000000032E-2</v>
      </c>
      <c r="FZ53" s="8">
        <f t="shared" si="146"/>
        <v>-6.0292349821011839E-3</v>
      </c>
      <c r="GC53" s="1">
        <v>1</v>
      </c>
      <c r="GD53" s="1">
        <v>-0.10526227</v>
      </c>
      <c r="GH53" s="1">
        <v>1</v>
      </c>
      <c r="GI53" s="1">
        <v>-0.19964610999999999</v>
      </c>
      <c r="GJ53" s="8">
        <f>GH53-GH52</f>
        <v>3.6347290000000032E-2</v>
      </c>
      <c r="GK53" s="8">
        <f t="shared" si="148"/>
        <v>-7.1892165121906311E-3</v>
      </c>
      <c r="GL53" s="8"/>
      <c r="GM53" s="1">
        <v>1</v>
      </c>
      <c r="GN53" s="1">
        <v>-0.11197465</v>
      </c>
      <c r="GO53" s="8">
        <f>GM53-GM52</f>
        <v>3.6347290000000032E-2</v>
      </c>
      <c r="GP53" s="8">
        <f t="shared" si="150"/>
        <v>-4.0321847629626569E-3</v>
      </c>
      <c r="GR53" s="1">
        <v>1</v>
      </c>
      <c r="GS53" s="1">
        <v>-8.1741720000000004E-2</v>
      </c>
      <c r="GT53" s="8">
        <f>GR53-GR52</f>
        <v>3.6347290000000032E-2</v>
      </c>
      <c r="GU53" s="8">
        <f t="shared" si="152"/>
        <v>-2.9435029971726632E-3</v>
      </c>
      <c r="GW53">
        <v>1</v>
      </c>
      <c r="GX53">
        <v>-7.267875E-2</v>
      </c>
      <c r="GY53" s="8">
        <f>GW53-GW52</f>
        <v>3.6347290000000032E-2</v>
      </c>
      <c r="GZ53" s="8">
        <f t="shared" si="154"/>
        <v>-2.6171472591445676E-3</v>
      </c>
      <c r="HB53">
        <v>1</v>
      </c>
      <c r="HC53">
        <v>-7.267875E-2</v>
      </c>
      <c r="HD53" s="8">
        <f>HB53-HB52</f>
        <v>3.6347290000000032E-2</v>
      </c>
      <c r="HE53" s="8">
        <f t="shared" si="156"/>
        <v>-2.6171472591445676E-3</v>
      </c>
      <c r="HH53">
        <v>0.97248376000000003</v>
      </c>
      <c r="HI53">
        <v>-1.396128E-2</v>
      </c>
      <c r="HJ53" s="1"/>
      <c r="HK53" t="s">
        <v>119</v>
      </c>
    </row>
    <row r="54" spans="13:219" x14ac:dyDescent="0.3">
      <c r="M54" s="1"/>
      <c r="N54" s="1"/>
      <c r="AB54">
        <v>0.55249393000000002</v>
      </c>
      <c r="AC54">
        <v>4.513056E-2</v>
      </c>
      <c r="AD54" s="8">
        <f t="shared" ref="AD54:AD66" si="202">AB54-AB55</f>
        <v>-3.4017340000000007E-2</v>
      </c>
      <c r="AE54" s="8">
        <f t="shared" si="180"/>
        <v>-1.5352216039104002E-3</v>
      </c>
      <c r="AH54">
        <v>0.55249393000000002</v>
      </c>
      <c r="AI54">
        <v>3.8574770000000001E-2</v>
      </c>
      <c r="AJ54" s="8">
        <f t="shared" ref="AJ54:AJ66" si="203">AH54-AH55</f>
        <v>-3.4017340000000007E-2</v>
      </c>
      <c r="AK54" s="8">
        <f t="shared" si="183"/>
        <v>-1.3122110665118004E-3</v>
      </c>
      <c r="BX54">
        <v>0.55249393000000002</v>
      </c>
      <c r="BY54">
        <v>7.6014570000000004E-2</v>
      </c>
      <c r="BZ54" s="8">
        <f t="shared" ref="BZ54:BZ66" si="204">BX54-BX55</f>
        <v>-3.4017340000000007E-2</v>
      </c>
      <c r="CA54" s="8">
        <f t="shared" ref="CA54:CA66" si="205">-BZ54*BY54</f>
        <v>2.5858134726438006E-3</v>
      </c>
      <c r="CC54">
        <v>0.55249393000000002</v>
      </c>
      <c r="CD54">
        <v>6.1868470000000002E-2</v>
      </c>
      <c r="CE54" s="8">
        <f t="shared" ref="CE54:CE66" si="206">CC54-CC55</f>
        <v>-3.4017340000000007E-2</v>
      </c>
      <c r="CF54" s="8">
        <f t="shared" ref="CF54:CF66" si="207">-CE54*CD54</f>
        <v>2.1046007792698005E-3</v>
      </c>
      <c r="CG54" s="8"/>
      <c r="DS54">
        <v>0.55249393000000002</v>
      </c>
      <c r="DT54">
        <v>-0.31117348</v>
      </c>
      <c r="DU54" s="8">
        <f t="shared" ref="DU54:DU66" si="208">DS54-DS55</f>
        <v>-3.4017340000000007E-2</v>
      </c>
      <c r="DV54" s="8">
        <f t="shared" ref="DV54:DV66" si="209">-DU54*DT54</f>
        <v>-1.0585294068143201E-2</v>
      </c>
      <c r="ED54" s="7">
        <f>-(PI()/2)+ATAN(EC53/EB53)</f>
        <v>-1.4344178036925648</v>
      </c>
      <c r="EE54">
        <f t="shared" si="170"/>
        <v>-0.99071485389263281</v>
      </c>
      <c r="FH54">
        <v>1</v>
      </c>
      <c r="FI54">
        <v>-0.24217147999999999</v>
      </c>
      <c r="HH54">
        <v>1</v>
      </c>
      <c r="HI54">
        <v>-0.16924395</v>
      </c>
      <c r="HJ54" s="1"/>
      <c r="HK54" t="s">
        <v>120</v>
      </c>
    </row>
    <row r="55" spans="13:219" x14ac:dyDescent="0.3">
      <c r="M55" s="1"/>
      <c r="N55" s="1"/>
      <c r="V55" s="4" t="s">
        <v>17</v>
      </c>
      <c r="W55" s="4">
        <v>46</v>
      </c>
      <c r="X55" s="4" t="s">
        <v>3</v>
      </c>
      <c r="Y55" s="7">
        <f>SUM(Y7:Y53)</f>
        <v>0.52712416399361961</v>
      </c>
      <c r="AB55">
        <v>0.58651127000000003</v>
      </c>
      <c r="AC55">
        <v>4.8538850000000001E-2</v>
      </c>
      <c r="AD55" s="8">
        <f t="shared" si="202"/>
        <v>-3.3933729999999995E-2</v>
      </c>
      <c r="AE55" s="8">
        <f t="shared" si="180"/>
        <v>-1.6471042304104999E-3</v>
      </c>
      <c r="AH55">
        <v>0.58651127000000003</v>
      </c>
      <c r="AI55">
        <v>4.0558400000000001E-2</v>
      </c>
      <c r="AJ55" s="8">
        <f t="shared" si="203"/>
        <v>-3.3933729999999995E-2</v>
      </c>
      <c r="AK55" s="8">
        <f t="shared" si="183"/>
        <v>-1.3762977948319998E-3</v>
      </c>
      <c r="AN55" s="4" t="s">
        <v>17</v>
      </c>
      <c r="AO55" s="4">
        <v>46</v>
      </c>
      <c r="AP55" s="4" t="s">
        <v>3</v>
      </c>
      <c r="AQ55" s="7">
        <f>SUM(AQ7:AQ53)</f>
        <v>0.51326780253514492</v>
      </c>
      <c r="BR55" s="4" t="s">
        <v>17</v>
      </c>
      <c r="BS55" s="4">
        <v>46</v>
      </c>
      <c r="BT55" s="4" t="s">
        <v>3</v>
      </c>
      <c r="BU55" s="7">
        <f>SUM(BU7:BU53)</f>
        <v>0.42828837729972591</v>
      </c>
      <c r="BX55">
        <v>0.58651127000000003</v>
      </c>
      <c r="BY55">
        <v>7.1709229999999999E-2</v>
      </c>
      <c r="BZ55" s="8">
        <f t="shared" si="204"/>
        <v>-3.3933729999999995E-2</v>
      </c>
      <c r="CA55" s="8">
        <f t="shared" si="205"/>
        <v>2.4333616493278998E-3</v>
      </c>
      <c r="CC55">
        <v>0.58651127000000003</v>
      </c>
      <c r="CD55">
        <v>6.4391210000000004E-2</v>
      </c>
      <c r="CE55" s="8">
        <f t="shared" si="206"/>
        <v>-3.3933729999999995E-2</v>
      </c>
      <c r="CF55" s="8">
        <f t="shared" si="207"/>
        <v>2.1850339345132999E-3</v>
      </c>
      <c r="CG55" s="8"/>
      <c r="CI55" s="4" t="s">
        <v>17</v>
      </c>
      <c r="CJ55" s="4">
        <v>46</v>
      </c>
      <c r="CK55" s="4" t="s">
        <v>3</v>
      </c>
      <c r="CL55" s="7">
        <f>SUM(CL7:CL53)</f>
        <v>0.44143111829203885</v>
      </c>
      <c r="DM55" s="4" t="s">
        <v>17</v>
      </c>
      <c r="DN55" s="4">
        <v>46</v>
      </c>
      <c r="DO55" s="4" t="s">
        <v>3</v>
      </c>
      <c r="DP55" s="7">
        <f>SUM(DP7:DP53)</f>
        <v>0.54387178814938963</v>
      </c>
      <c r="DS55">
        <v>0.58651127000000003</v>
      </c>
      <c r="DT55">
        <v>-0.29339461</v>
      </c>
      <c r="DU55" s="8">
        <f t="shared" si="208"/>
        <v>-3.3933729999999995E-2</v>
      </c>
      <c r="DV55" s="8">
        <f t="shared" si="209"/>
        <v>-9.9559734791952979E-3</v>
      </c>
      <c r="EG55" s="4" t="s">
        <v>17</v>
      </c>
      <c r="EH55" s="4">
        <v>46</v>
      </c>
      <c r="EI55" s="4" t="s">
        <v>3</v>
      </c>
      <c r="EJ55" s="7">
        <f>SUM(EJ7:EJ53)</f>
        <v>6.13129627893369E-3</v>
      </c>
      <c r="EM55" s="4" t="s">
        <v>17</v>
      </c>
      <c r="EN55" s="4">
        <v>46</v>
      </c>
      <c r="EO55" s="4" t="s">
        <v>3</v>
      </c>
      <c r="EP55" s="7">
        <f>SUM(EP7:EP53)</f>
        <v>0.11179143636362959</v>
      </c>
      <c r="ES55" s="4" t="s">
        <v>17</v>
      </c>
      <c r="ET55" s="4">
        <v>46</v>
      </c>
      <c r="EU55" s="4" t="s">
        <v>3</v>
      </c>
      <c r="EV55" s="7">
        <f>SUM(EV7:EV53)</f>
        <v>0.21687789726338078</v>
      </c>
      <c r="EX55" s="4" t="s">
        <v>17</v>
      </c>
      <c r="EY55" s="4">
        <v>46</v>
      </c>
      <c r="EZ55" s="4" t="s">
        <v>3</v>
      </c>
      <c r="FA55" s="7">
        <f>SUM(FA7:FA53)</f>
        <v>0.31857629950649841</v>
      </c>
      <c r="FC55" s="4" t="s">
        <v>17</v>
      </c>
      <c r="FD55" s="4">
        <v>46</v>
      </c>
      <c r="FE55" s="4" t="s">
        <v>3</v>
      </c>
      <c r="FF55" s="7">
        <f>SUM(FF7:FF53)</f>
        <v>0.4172731373782893</v>
      </c>
      <c r="FH55" s="4" t="s">
        <v>17</v>
      </c>
      <c r="FI55" s="4">
        <v>46</v>
      </c>
      <c r="FJ55" s="4" t="s">
        <v>3</v>
      </c>
      <c r="FK55" s="7">
        <f>SUM(FK7:FK53)</f>
        <v>0.55848925084544232</v>
      </c>
      <c r="FM55" s="4" t="s">
        <v>17</v>
      </c>
      <c r="FN55" s="4">
        <v>46</v>
      </c>
      <c r="FO55" s="4" t="s">
        <v>3</v>
      </c>
      <c r="FP55" s="7">
        <f>SUM(FP7:FP53)</f>
        <v>0.49781168913833085</v>
      </c>
      <c r="FW55" s="4" t="s">
        <v>17</v>
      </c>
      <c r="FX55" s="4">
        <v>46</v>
      </c>
      <c r="FY55" s="4" t="s">
        <v>3</v>
      </c>
      <c r="FZ55" s="7">
        <f>SUM(FZ7:FZ53)</f>
        <v>0.72413032279465483</v>
      </c>
      <c r="GH55" s="4" t="s">
        <v>17</v>
      </c>
      <c r="GI55" s="4">
        <v>46</v>
      </c>
      <c r="GJ55" s="4" t="s">
        <v>3</v>
      </c>
      <c r="GK55" s="7">
        <f>SUM(GK7:GK53)</f>
        <v>0.91755224225633769</v>
      </c>
      <c r="GL55" s="7"/>
      <c r="GM55" s="4" t="s">
        <v>17</v>
      </c>
      <c r="GN55" s="4">
        <v>46</v>
      </c>
      <c r="GO55" s="4" t="s">
        <v>3</v>
      </c>
      <c r="GP55" s="7">
        <f>SUM(GP7:GP53)</f>
        <v>0.93391226697594276</v>
      </c>
      <c r="GR55" s="4" t="s">
        <v>17</v>
      </c>
      <c r="GS55" s="4">
        <v>46</v>
      </c>
      <c r="GT55" s="4" t="s">
        <v>3</v>
      </c>
      <c r="GU55" s="7">
        <f>SUM(GU7:GU53)</f>
        <v>1.0860477312902621</v>
      </c>
      <c r="GW55" s="4" t="s">
        <v>17</v>
      </c>
      <c r="GX55" s="4">
        <v>46</v>
      </c>
      <c r="GY55" s="4" t="s">
        <v>3</v>
      </c>
      <c r="GZ55" s="7">
        <f>SUM(GZ7:GZ53)</f>
        <v>1.1384355743288908</v>
      </c>
      <c r="HB55" s="4" t="s">
        <v>17</v>
      </c>
      <c r="HC55" s="4">
        <v>46</v>
      </c>
      <c r="HD55" s="4" t="s">
        <v>3</v>
      </c>
      <c r="HE55" s="7">
        <f>SUM(HE7:HE53)</f>
        <v>1.1384355743288908</v>
      </c>
      <c r="HJ55" s="1"/>
      <c r="HK55" t="s">
        <v>121</v>
      </c>
    </row>
    <row r="56" spans="13:219" x14ac:dyDescent="0.3">
      <c r="M56" s="1"/>
      <c r="N56" s="1"/>
      <c r="AB56">
        <v>0.62044500000000002</v>
      </c>
      <c r="AC56">
        <v>5.076104E-2</v>
      </c>
      <c r="AD56" s="8">
        <f t="shared" si="202"/>
        <v>-3.4012519999999991E-2</v>
      </c>
      <c r="AE56" s="8">
        <f t="shared" si="180"/>
        <v>-1.7265108882207995E-3</v>
      </c>
      <c r="AH56">
        <v>0.62044500000000002</v>
      </c>
      <c r="AI56">
        <v>4.2042860000000001E-2</v>
      </c>
      <c r="AJ56" s="8">
        <f t="shared" si="203"/>
        <v>-3.4012519999999991E-2</v>
      </c>
      <c r="AK56" s="8">
        <f t="shared" si="183"/>
        <v>-1.4299836166071997E-3</v>
      </c>
      <c r="BX56">
        <v>0.62044500000000002</v>
      </c>
      <c r="BY56">
        <v>6.79863E-2</v>
      </c>
      <c r="BZ56" s="8">
        <f t="shared" si="204"/>
        <v>-3.4012519999999991E-2</v>
      </c>
      <c r="CA56" s="8">
        <f t="shared" si="205"/>
        <v>2.3123853884759993E-3</v>
      </c>
      <c r="CC56">
        <v>0.62044500000000002</v>
      </c>
      <c r="CD56">
        <v>6.5764340000000004E-2</v>
      </c>
      <c r="CE56" s="8">
        <f t="shared" si="206"/>
        <v>-3.4012519999999991E-2</v>
      </c>
      <c r="CF56" s="8">
        <f t="shared" si="207"/>
        <v>2.2368109295367996E-3</v>
      </c>
      <c r="CG56" s="8"/>
      <c r="DS56">
        <v>0.62044500000000002</v>
      </c>
      <c r="DT56">
        <v>-0.27483637999999999</v>
      </c>
      <c r="DU56" s="8">
        <f t="shared" si="208"/>
        <v>-3.4012519999999991E-2</v>
      </c>
      <c r="DV56" s="8">
        <f t="shared" si="209"/>
        <v>-9.3478778714775976E-3</v>
      </c>
      <c r="HK56" t="s">
        <v>122</v>
      </c>
    </row>
    <row r="57" spans="13:219" ht="15" thickBot="1" x14ac:dyDescent="0.35">
      <c r="M57" s="1"/>
      <c r="N57" s="1"/>
      <c r="AB57">
        <v>0.65445752000000001</v>
      </c>
      <c r="AC57">
        <v>5.1842930000000002E-2</v>
      </c>
      <c r="AD57" s="8">
        <f t="shared" si="202"/>
        <v>-3.394558999999997E-2</v>
      </c>
      <c r="AE57" s="8">
        <f t="shared" si="180"/>
        <v>-1.7598388461786986E-3</v>
      </c>
      <c r="AH57">
        <v>0.65445752000000001</v>
      </c>
      <c r="AI57">
        <v>4.2975590000000001E-2</v>
      </c>
      <c r="AJ57" s="8">
        <f t="shared" si="203"/>
        <v>-3.394558999999997E-2</v>
      </c>
      <c r="AK57" s="8">
        <f t="shared" si="183"/>
        <v>-1.4588317581480988E-3</v>
      </c>
      <c r="BX57">
        <v>0.65445752000000001</v>
      </c>
      <c r="BY57">
        <v>6.2563919999999995E-2</v>
      </c>
      <c r="BZ57" s="8">
        <f t="shared" si="204"/>
        <v>-3.394558999999997E-2</v>
      </c>
      <c r="CA57" s="8">
        <f t="shared" si="205"/>
        <v>2.1237691771127981E-3</v>
      </c>
      <c r="CC57">
        <v>0.65445752000000001</v>
      </c>
      <c r="CD57">
        <v>6.6038860000000005E-2</v>
      </c>
      <c r="CE57" s="8">
        <f t="shared" si="206"/>
        <v>-3.394558999999997E-2</v>
      </c>
      <c r="CF57" s="8">
        <f t="shared" si="207"/>
        <v>2.2417280656273982E-3</v>
      </c>
      <c r="CG57" s="8"/>
      <c r="DS57">
        <v>0.65445752000000001</v>
      </c>
      <c r="DT57">
        <v>-0.25540811000000002</v>
      </c>
      <c r="DU57" s="8">
        <f t="shared" si="208"/>
        <v>-3.394558999999997E-2</v>
      </c>
      <c r="DV57" s="8">
        <f t="shared" si="209"/>
        <v>-8.6699789847348926E-3</v>
      </c>
      <c r="EH57" s="17"/>
      <c r="EI57" s="17"/>
      <c r="EJ57" s="17"/>
      <c r="EK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</row>
    <row r="58" spans="13:219" x14ac:dyDescent="0.3">
      <c r="M58" s="1"/>
      <c r="N58" s="1"/>
      <c r="AB58">
        <v>0.68840310999999998</v>
      </c>
      <c r="AC58">
        <v>5.1876100000000001E-2</v>
      </c>
      <c r="AD58" s="8">
        <f t="shared" si="202"/>
        <v>-3.3987560000000028E-2</v>
      </c>
      <c r="AE58" s="8">
        <f t="shared" si="180"/>
        <v>-1.7631420613160014E-3</v>
      </c>
      <c r="AH58">
        <v>0.68840310999999998</v>
      </c>
      <c r="AI58">
        <v>4.3327749999999998E-2</v>
      </c>
      <c r="AJ58" s="8">
        <f t="shared" si="203"/>
        <v>-3.3987560000000028E-2</v>
      </c>
      <c r="AK58" s="8">
        <f t="shared" si="183"/>
        <v>-1.4726045027900012E-3</v>
      </c>
      <c r="BX58">
        <v>0.68840310999999998</v>
      </c>
      <c r="BY58">
        <v>5.9037190000000003E-2</v>
      </c>
      <c r="BZ58" s="8">
        <f t="shared" si="204"/>
        <v>-3.3987560000000028E-2</v>
      </c>
      <c r="CA58" s="8">
        <f t="shared" si="205"/>
        <v>2.0065300373564017E-3</v>
      </c>
      <c r="CC58">
        <v>0.68840310999999998</v>
      </c>
      <c r="CD58">
        <v>6.5308560000000002E-2</v>
      </c>
      <c r="CE58" s="8">
        <f t="shared" si="206"/>
        <v>-3.3987560000000028E-2</v>
      </c>
      <c r="CF58" s="8">
        <f t="shared" si="207"/>
        <v>2.2196786015136021E-3</v>
      </c>
      <c r="CG58" s="8"/>
      <c r="DS58">
        <v>0.68840310999999998</v>
      </c>
      <c r="DT58">
        <v>-0.23498458999999999</v>
      </c>
      <c r="DU58" s="8">
        <f t="shared" si="208"/>
        <v>-3.3987560000000028E-2</v>
      </c>
      <c r="DV58" s="8">
        <f t="shared" si="209"/>
        <v>-7.9865528517004056E-3</v>
      </c>
      <c r="DX58" s="20" t="s">
        <v>13</v>
      </c>
      <c r="DY58" s="15"/>
      <c r="DZ58" s="15"/>
      <c r="EA58" s="15"/>
      <c r="EB58" s="15"/>
      <c r="EC58" s="15"/>
      <c r="ED58" s="15"/>
      <c r="EE58" s="15"/>
      <c r="EF58" s="15"/>
      <c r="EG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9"/>
      <c r="GL58" s="9"/>
      <c r="GM58" s="9"/>
      <c r="GN58" s="9"/>
      <c r="GO58" s="9"/>
      <c r="GP58" s="9"/>
    </row>
    <row r="59" spans="13:219" x14ac:dyDescent="0.3">
      <c r="M59" s="1"/>
      <c r="N59" s="1"/>
      <c r="AB59">
        <v>0.72239067000000001</v>
      </c>
      <c r="AC59">
        <v>5.098163E-2</v>
      </c>
      <c r="AD59" s="8">
        <f t="shared" si="202"/>
        <v>-3.3974639999999945E-2</v>
      </c>
      <c r="AE59" s="8">
        <f t="shared" si="180"/>
        <v>-1.7320825258631972E-3</v>
      </c>
      <c r="AH59">
        <v>0.72239067000000001</v>
      </c>
      <c r="AI59">
        <v>4.3097009999999998E-2</v>
      </c>
      <c r="AJ59" s="8">
        <f t="shared" si="203"/>
        <v>-3.3974639999999945E-2</v>
      </c>
      <c r="AK59" s="8">
        <f t="shared" si="183"/>
        <v>-1.4642053998263976E-3</v>
      </c>
      <c r="BX59">
        <v>0.72239067000000001</v>
      </c>
      <c r="BY59">
        <v>5.2443610000000002E-2</v>
      </c>
      <c r="BZ59" s="8">
        <f t="shared" si="204"/>
        <v>-3.3974639999999945E-2</v>
      </c>
      <c r="CA59" s="8">
        <f t="shared" si="205"/>
        <v>1.7817527700503971E-3</v>
      </c>
      <c r="CC59">
        <v>0.72239067000000001</v>
      </c>
      <c r="CD59">
        <v>6.3696630000000004E-2</v>
      </c>
      <c r="CE59" s="8">
        <f t="shared" si="206"/>
        <v>-3.3974639999999945E-2</v>
      </c>
      <c r="CF59" s="8">
        <f t="shared" si="207"/>
        <v>2.1640700734631966E-3</v>
      </c>
      <c r="CG59" s="8"/>
      <c r="DS59">
        <v>0.72239067000000001</v>
      </c>
      <c r="DT59">
        <v>-0.21339247</v>
      </c>
      <c r="DU59" s="8">
        <f t="shared" si="208"/>
        <v>-3.3974639999999945E-2</v>
      </c>
      <c r="DV59" s="8">
        <f t="shared" si="209"/>
        <v>-7.249932346960788E-3</v>
      </c>
      <c r="HA59" s="9"/>
    </row>
    <row r="60" spans="13:219" x14ac:dyDescent="0.3">
      <c r="M60" s="1"/>
      <c r="N60" s="1"/>
      <c r="AB60">
        <v>0.75636530999999996</v>
      </c>
      <c r="AC60">
        <v>4.9317850000000003E-2</v>
      </c>
      <c r="AD60" s="8">
        <f t="shared" si="202"/>
        <v>-3.3963390000000038E-2</v>
      </c>
      <c r="AE60" s="8">
        <f t="shared" si="180"/>
        <v>-1.6750013735115021E-3</v>
      </c>
      <c r="AH60">
        <v>0.75636530999999996</v>
      </c>
      <c r="AI60">
        <v>4.2311559999999998E-2</v>
      </c>
      <c r="AJ60" s="8">
        <f t="shared" si="203"/>
        <v>-3.3963390000000038E-2</v>
      </c>
      <c r="AK60" s="8">
        <f t="shared" si="183"/>
        <v>-1.4370440137884016E-3</v>
      </c>
      <c r="BX60">
        <v>0.75636530999999996</v>
      </c>
      <c r="BY60">
        <v>5.0374410000000001E-2</v>
      </c>
      <c r="BZ60" s="8">
        <f t="shared" si="204"/>
        <v>-3.3963390000000038E-2</v>
      </c>
      <c r="CA60" s="8">
        <f t="shared" si="205"/>
        <v>1.710885732849902E-3</v>
      </c>
      <c r="CC60">
        <v>0.75636530999999996</v>
      </c>
      <c r="CD60">
        <v>6.1347169999999999E-2</v>
      </c>
      <c r="CE60" s="8">
        <f t="shared" si="206"/>
        <v>-3.3963390000000038E-2</v>
      </c>
      <c r="CF60" s="8">
        <f t="shared" si="207"/>
        <v>2.0835578601063024E-3</v>
      </c>
      <c r="CG60" s="8"/>
      <c r="DS60">
        <v>0.75636530999999996</v>
      </c>
      <c r="DT60">
        <v>-0.19039278000000001</v>
      </c>
      <c r="DU60" s="8">
        <f t="shared" si="208"/>
        <v>-3.3963390000000038E-2</v>
      </c>
      <c r="DV60" s="8">
        <f t="shared" si="209"/>
        <v>-6.466384240324208E-3</v>
      </c>
      <c r="EG60" s="5" t="s">
        <v>12</v>
      </c>
      <c r="EH60" t="s">
        <v>13</v>
      </c>
      <c r="EI60" s="5" t="s">
        <v>15</v>
      </c>
      <c r="EJ60" s="11">
        <v>0.2</v>
      </c>
      <c r="EK60" s="9"/>
      <c r="EM60" s="5" t="s">
        <v>12</v>
      </c>
      <c r="EN60" t="s">
        <v>13</v>
      </c>
      <c r="EO60" s="5" t="s">
        <v>15</v>
      </c>
      <c r="EP60" s="11">
        <v>0.2</v>
      </c>
      <c r="EQ60" s="9"/>
      <c r="ES60" s="5" t="s">
        <v>12</v>
      </c>
      <c r="ET60" t="s">
        <v>13</v>
      </c>
      <c r="EU60" s="5" t="s">
        <v>15</v>
      </c>
      <c r="EV60" s="11">
        <v>0.2</v>
      </c>
      <c r="EW60" s="9"/>
      <c r="EY60" s="5" t="s">
        <v>12</v>
      </c>
      <c r="EZ60" t="s">
        <v>13</v>
      </c>
      <c r="FA60" s="5" t="s">
        <v>15</v>
      </c>
      <c r="FB60" s="11">
        <v>0.2</v>
      </c>
      <c r="FC60" s="9"/>
      <c r="FE60" s="5" t="s">
        <v>12</v>
      </c>
      <c r="FF60" t="s">
        <v>13</v>
      </c>
      <c r="FG60" s="5" t="s">
        <v>15</v>
      </c>
      <c r="FH60" s="11">
        <v>0.2</v>
      </c>
      <c r="FI60" s="9"/>
      <c r="FJ60" s="1"/>
      <c r="FK60" s="5" t="s">
        <v>12</v>
      </c>
      <c r="FL60" t="s">
        <v>13</v>
      </c>
      <c r="FM60" s="5" t="s">
        <v>15</v>
      </c>
      <c r="FN60" s="11">
        <v>0.2</v>
      </c>
      <c r="FO60" s="9"/>
      <c r="FR60" s="5" t="s">
        <v>12</v>
      </c>
      <c r="FS60" t="s">
        <v>13</v>
      </c>
      <c r="FT60" s="5" t="s">
        <v>15</v>
      </c>
      <c r="FU60" s="11">
        <v>0.2</v>
      </c>
      <c r="FV60" s="9"/>
      <c r="FW60" s="5"/>
      <c r="FY60" s="5"/>
      <c r="FZ60" s="11"/>
      <c r="GH60" s="5"/>
      <c r="GJ60" s="5"/>
      <c r="GK60" s="5" t="s">
        <v>12</v>
      </c>
      <c r="GL60" t="s">
        <v>13</v>
      </c>
      <c r="GM60" s="5" t="s">
        <v>15</v>
      </c>
      <c r="GN60" s="11">
        <v>0.2</v>
      </c>
      <c r="GO60" s="9"/>
      <c r="GP60" s="11"/>
      <c r="GQ60" s="5" t="s">
        <v>12</v>
      </c>
      <c r="GR60" t="s">
        <v>13</v>
      </c>
      <c r="GS60" s="5" t="s">
        <v>15</v>
      </c>
      <c r="GT60" s="11">
        <v>0.2</v>
      </c>
      <c r="GU60" s="9"/>
      <c r="GW60" s="5" t="s">
        <v>12</v>
      </c>
      <c r="GX60" t="s">
        <v>13</v>
      </c>
      <c r="GY60" s="5" t="s">
        <v>15</v>
      </c>
      <c r="GZ60" s="11">
        <v>0.2</v>
      </c>
      <c r="HA60" s="9"/>
      <c r="HC60" s="5" t="s">
        <v>12</v>
      </c>
      <c r="HD60" t="s">
        <v>13</v>
      </c>
      <c r="HE60" s="5" t="s">
        <v>15</v>
      </c>
      <c r="HF60" s="11">
        <v>0.2</v>
      </c>
      <c r="HG60" s="9"/>
    </row>
    <row r="61" spans="13:219" x14ac:dyDescent="0.3">
      <c r="M61" s="1"/>
      <c r="N61" s="1"/>
      <c r="AB61">
        <v>0.7903287</v>
      </c>
      <c r="AC61">
        <v>4.6953580000000002E-2</v>
      </c>
      <c r="AD61" s="8">
        <f t="shared" si="202"/>
        <v>-3.3959599999999979E-2</v>
      </c>
      <c r="AE61" s="8">
        <f t="shared" si="180"/>
        <v>-1.5945247953679991E-3</v>
      </c>
      <c r="AH61">
        <v>0.7903287</v>
      </c>
      <c r="AI61">
        <v>4.1036669999999997E-2</v>
      </c>
      <c r="AJ61" s="8">
        <f t="shared" si="203"/>
        <v>-3.3959599999999979E-2</v>
      </c>
      <c r="AK61" s="8">
        <f t="shared" si="183"/>
        <v>-1.3935888985319991E-3</v>
      </c>
      <c r="BX61">
        <v>0.7903287</v>
      </c>
      <c r="BY61">
        <v>4.200653E-2</v>
      </c>
      <c r="BZ61" s="8">
        <f t="shared" si="204"/>
        <v>-3.3959599999999979E-2</v>
      </c>
      <c r="CA61" s="8">
        <f t="shared" si="205"/>
        <v>1.4265249561879992E-3</v>
      </c>
      <c r="CC61">
        <v>0.7903287</v>
      </c>
      <c r="CD61">
        <v>5.8414359999999999E-2</v>
      </c>
      <c r="CE61" s="8">
        <f t="shared" si="206"/>
        <v>-3.3959599999999979E-2</v>
      </c>
      <c r="CF61" s="8">
        <f t="shared" si="207"/>
        <v>1.9837282998559987E-3</v>
      </c>
      <c r="CG61" s="8"/>
      <c r="DS61">
        <v>0.7903287</v>
      </c>
      <c r="DT61">
        <v>-0.16565574999999999</v>
      </c>
      <c r="DU61" s="8">
        <f t="shared" si="208"/>
        <v>-3.3959599999999979E-2</v>
      </c>
      <c r="DV61" s="8">
        <f t="shared" si="209"/>
        <v>-5.6256030076999959E-3</v>
      </c>
      <c r="EG61" s="5" t="s">
        <v>5</v>
      </c>
      <c r="EH61" t="s">
        <v>6</v>
      </c>
      <c r="EI61" s="5" t="s">
        <v>8</v>
      </c>
      <c r="EJ61" t="s">
        <v>9</v>
      </c>
      <c r="EM61" s="5" t="s">
        <v>5</v>
      </c>
      <c r="EN61" t="s">
        <v>6</v>
      </c>
      <c r="EO61" s="5" t="s">
        <v>8</v>
      </c>
      <c r="EP61" t="s">
        <v>9</v>
      </c>
      <c r="ES61" s="5" t="s">
        <v>5</v>
      </c>
      <c r="ET61" t="s">
        <v>6</v>
      </c>
      <c r="EU61" s="5" t="s">
        <v>8</v>
      </c>
      <c r="EV61" t="s">
        <v>9</v>
      </c>
      <c r="EY61" s="5" t="s">
        <v>5</v>
      </c>
      <c r="EZ61" t="s">
        <v>6</v>
      </c>
      <c r="FA61" s="5" t="s">
        <v>8</v>
      </c>
      <c r="FB61" t="s">
        <v>9</v>
      </c>
      <c r="FE61" s="5" t="s">
        <v>5</v>
      </c>
      <c r="FF61" t="s">
        <v>6</v>
      </c>
      <c r="FG61" s="5" t="s">
        <v>8</v>
      </c>
      <c r="FH61" t="s">
        <v>9</v>
      </c>
      <c r="FJ61" s="1"/>
      <c r="FK61" s="5" t="s">
        <v>5</v>
      </c>
      <c r="FL61" t="s">
        <v>6</v>
      </c>
      <c r="FM61" s="5" t="s">
        <v>8</v>
      </c>
      <c r="FN61" t="s">
        <v>9</v>
      </c>
      <c r="FR61" s="5" t="s">
        <v>5</v>
      </c>
      <c r="FS61" t="s">
        <v>6</v>
      </c>
      <c r="FT61" s="5" t="s">
        <v>8</v>
      </c>
      <c r="FU61" t="s">
        <v>9</v>
      </c>
      <c r="FW61" s="5"/>
      <c r="FY61" s="5"/>
      <c r="GH61" s="5"/>
      <c r="GJ61" s="5"/>
      <c r="GK61" s="5" t="s">
        <v>5</v>
      </c>
      <c r="GL61" t="s">
        <v>6</v>
      </c>
      <c r="GM61" s="5" t="s">
        <v>8</v>
      </c>
      <c r="GN61" t="s">
        <v>9</v>
      </c>
      <c r="GQ61" s="5" t="s">
        <v>5</v>
      </c>
      <c r="GR61" t="s">
        <v>6</v>
      </c>
      <c r="GS61" s="5" t="s">
        <v>8</v>
      </c>
      <c r="GT61" t="s">
        <v>9</v>
      </c>
      <c r="GW61" s="5" t="s">
        <v>5</v>
      </c>
      <c r="GX61" t="s">
        <v>6</v>
      </c>
      <c r="GY61" s="5" t="s">
        <v>8</v>
      </c>
      <c r="GZ61" t="s">
        <v>9</v>
      </c>
      <c r="HC61" s="5" t="s">
        <v>5</v>
      </c>
      <c r="HD61" t="s">
        <v>6</v>
      </c>
      <c r="HE61" s="5" t="s">
        <v>8</v>
      </c>
      <c r="HF61" t="s">
        <v>9</v>
      </c>
    </row>
    <row r="62" spans="13:219" x14ac:dyDescent="0.3">
      <c r="M62" s="1"/>
      <c r="N62" s="1"/>
      <c r="AB62">
        <v>0.82428829999999997</v>
      </c>
      <c r="AC62">
        <v>4.4783370000000003E-2</v>
      </c>
      <c r="AD62" s="8">
        <f t="shared" si="202"/>
        <v>-3.6290050000000074E-2</v>
      </c>
      <c r="AE62" s="8">
        <f t="shared" si="180"/>
        <v>-1.6251907364685035E-3</v>
      </c>
      <c r="AH62">
        <v>0.82428829999999997</v>
      </c>
      <c r="AI62">
        <v>3.9382689999999998E-2</v>
      </c>
      <c r="AJ62" s="8">
        <f t="shared" si="203"/>
        <v>-3.6290050000000074E-2</v>
      </c>
      <c r="AK62" s="8">
        <f t="shared" si="183"/>
        <v>-1.4291997892345028E-3</v>
      </c>
      <c r="BX62">
        <v>0.82428829999999997</v>
      </c>
      <c r="BY62">
        <v>4.3901030000000001E-2</v>
      </c>
      <c r="BZ62" s="8">
        <f t="shared" si="204"/>
        <v>-3.6290050000000074E-2</v>
      </c>
      <c r="CA62" s="8">
        <f t="shared" si="205"/>
        <v>1.5931705737515032E-3</v>
      </c>
      <c r="CC62">
        <v>0.82428829999999997</v>
      </c>
      <c r="CD62">
        <v>5.523235E-2</v>
      </c>
      <c r="CE62" s="8">
        <f t="shared" si="206"/>
        <v>-3.6290050000000074E-2</v>
      </c>
      <c r="CF62" s="8">
        <f t="shared" si="207"/>
        <v>2.0043847431175038E-3</v>
      </c>
      <c r="CG62" s="8"/>
      <c r="DS62">
        <v>0.82428829999999997</v>
      </c>
      <c r="DT62">
        <v>-0.13877131000000001</v>
      </c>
      <c r="DU62" s="8">
        <f t="shared" si="208"/>
        <v>-3.6290050000000074E-2</v>
      </c>
      <c r="DV62" s="8">
        <f t="shared" si="209"/>
        <v>-5.0360177784655102E-3</v>
      </c>
      <c r="EG62" s="5" t="s">
        <v>7</v>
      </c>
      <c r="EH62" t="s">
        <v>52</v>
      </c>
      <c r="EJ62" t="s">
        <v>18</v>
      </c>
      <c r="EM62" s="5" t="s">
        <v>7</v>
      </c>
      <c r="EN62" t="s">
        <v>52</v>
      </c>
      <c r="EP62" t="s">
        <v>18</v>
      </c>
      <c r="ES62" s="5" t="s">
        <v>7</v>
      </c>
      <c r="ET62" t="s">
        <v>10</v>
      </c>
      <c r="EV62" t="s">
        <v>18</v>
      </c>
      <c r="EY62" s="5" t="s">
        <v>7</v>
      </c>
      <c r="EZ62" t="s">
        <v>10</v>
      </c>
      <c r="FB62" t="s">
        <v>18</v>
      </c>
      <c r="FE62" s="5" t="s">
        <v>7</v>
      </c>
      <c r="FF62" t="s">
        <v>10</v>
      </c>
      <c r="FH62" t="s">
        <v>18</v>
      </c>
      <c r="FJ62" s="1"/>
      <c r="FK62" s="5" t="s">
        <v>7</v>
      </c>
      <c r="FL62" t="s">
        <v>10</v>
      </c>
      <c r="FN62" t="s">
        <v>18</v>
      </c>
      <c r="FR62" s="5" t="s">
        <v>7</v>
      </c>
      <c r="FS62" t="s">
        <v>10</v>
      </c>
      <c r="FU62" t="s">
        <v>18</v>
      </c>
      <c r="FW62" s="5"/>
      <c r="GH62" s="5"/>
      <c r="GK62" s="5" t="s">
        <v>7</v>
      </c>
      <c r="GL62" t="s">
        <v>10</v>
      </c>
      <c r="GN62" t="s">
        <v>18</v>
      </c>
      <c r="GQ62" s="5" t="s">
        <v>7</v>
      </c>
      <c r="GR62" t="s">
        <v>10</v>
      </c>
      <c r="GT62" t="s">
        <v>18</v>
      </c>
      <c r="GW62" s="5" t="s">
        <v>7</v>
      </c>
      <c r="GX62" t="s">
        <v>10</v>
      </c>
      <c r="GZ62" t="s">
        <v>18</v>
      </c>
      <c r="HC62" s="5" t="s">
        <v>7</v>
      </c>
      <c r="HD62" t="s">
        <v>10</v>
      </c>
      <c r="HF62" t="s">
        <v>18</v>
      </c>
    </row>
    <row r="63" spans="13:219" x14ac:dyDescent="0.3">
      <c r="M63" s="1"/>
      <c r="N63" s="1"/>
      <c r="AB63">
        <v>0.86057835000000005</v>
      </c>
      <c r="AC63">
        <v>3.8839510000000001E-2</v>
      </c>
      <c r="AD63" s="8">
        <f t="shared" si="202"/>
        <v>-3.9103669999999924E-2</v>
      </c>
      <c r="AE63" s="8">
        <f t="shared" si="180"/>
        <v>-1.5187673820016971E-3</v>
      </c>
      <c r="AH63">
        <v>0.86057835000000005</v>
      </c>
      <c r="AI63">
        <v>3.7059189999999999E-2</v>
      </c>
      <c r="AJ63" s="8">
        <f t="shared" si="203"/>
        <v>-3.9103669999999924E-2</v>
      </c>
      <c r="AK63" s="8">
        <f t="shared" si="183"/>
        <v>-1.449150336227297E-3</v>
      </c>
      <c r="BX63">
        <v>0.86057835000000005</v>
      </c>
      <c r="BY63">
        <v>3.213357E-2</v>
      </c>
      <c r="BZ63" s="8">
        <f t="shared" si="204"/>
        <v>-3.9103669999999924E-2</v>
      </c>
      <c r="CA63" s="8">
        <f t="shared" si="205"/>
        <v>1.2565405172018976E-3</v>
      </c>
      <c r="CC63">
        <v>0.86057835000000005</v>
      </c>
      <c r="CD63">
        <v>4.9265459999999997E-2</v>
      </c>
      <c r="CE63" s="8">
        <f t="shared" si="206"/>
        <v>-3.9103669999999924E-2</v>
      </c>
      <c r="CF63" s="8">
        <f t="shared" si="207"/>
        <v>1.9264602902381962E-3</v>
      </c>
      <c r="CG63" s="8"/>
      <c r="DS63">
        <v>0.86057835000000005</v>
      </c>
      <c r="DT63">
        <v>-0.10652256</v>
      </c>
      <c r="DU63" s="8">
        <f t="shared" si="208"/>
        <v>-3.9103669999999924E-2</v>
      </c>
      <c r="DV63" s="8">
        <f t="shared" si="209"/>
        <v>-4.165423033795192E-3</v>
      </c>
      <c r="EG63" s="2" t="s">
        <v>28</v>
      </c>
      <c r="EH63" s="6" t="s">
        <v>14</v>
      </c>
      <c r="EJ63">
        <f>180*144</f>
        <v>25920</v>
      </c>
      <c r="EM63" s="2" t="s">
        <v>40</v>
      </c>
      <c r="EN63" s="6" t="s">
        <v>14</v>
      </c>
      <c r="EP63">
        <f>180*144</f>
        <v>25920</v>
      </c>
      <c r="ES63" s="2" t="s">
        <v>42</v>
      </c>
      <c r="ET63" s="6" t="s">
        <v>14</v>
      </c>
      <c r="EV63">
        <f>180*144</f>
        <v>25920</v>
      </c>
      <c r="EY63" s="2" t="s">
        <v>43</v>
      </c>
      <c r="EZ63" s="6" t="s">
        <v>14</v>
      </c>
      <c r="FB63">
        <f>180*144</f>
        <v>25920</v>
      </c>
      <c r="FE63" s="2" t="s">
        <v>45</v>
      </c>
      <c r="FF63" s="6" t="s">
        <v>14</v>
      </c>
      <c r="FH63">
        <f>180*144</f>
        <v>25920</v>
      </c>
      <c r="FJ63" s="1"/>
      <c r="FK63" s="2" t="s">
        <v>44</v>
      </c>
      <c r="FL63" s="6" t="s">
        <v>14</v>
      </c>
      <c r="FN63">
        <f>180*144</f>
        <v>25920</v>
      </c>
      <c r="FR63" s="2" t="s">
        <v>51</v>
      </c>
      <c r="FS63" s="6" t="s">
        <v>14</v>
      </c>
      <c r="FU63">
        <f>180*144</f>
        <v>25920</v>
      </c>
      <c r="FW63" s="2"/>
      <c r="FX63" s="6"/>
      <c r="GH63" s="2"/>
      <c r="GI63" s="6"/>
      <c r="GK63" s="2" t="s">
        <v>49</v>
      </c>
      <c r="GL63" s="6" t="s">
        <v>14</v>
      </c>
      <c r="GN63">
        <f>180*144</f>
        <v>25920</v>
      </c>
      <c r="GQ63" s="2" t="s">
        <v>53</v>
      </c>
      <c r="GR63" s="6" t="s">
        <v>14</v>
      </c>
      <c r="GT63">
        <f>180*144</f>
        <v>25920</v>
      </c>
      <c r="GW63" s="2" t="s">
        <v>50</v>
      </c>
      <c r="GX63" s="6" t="s">
        <v>14</v>
      </c>
      <c r="GZ63">
        <f>180*144</f>
        <v>25920</v>
      </c>
      <c r="HC63" s="2" t="s">
        <v>47</v>
      </c>
      <c r="HD63" s="6" t="s">
        <v>14</v>
      </c>
      <c r="HF63">
        <f>180*144</f>
        <v>25920</v>
      </c>
    </row>
    <row r="64" spans="13:219" x14ac:dyDescent="0.3">
      <c r="M64" s="1"/>
      <c r="N64" s="1"/>
      <c r="AB64">
        <v>0.89968201999999997</v>
      </c>
      <c r="AC64">
        <v>3.4715820000000001E-2</v>
      </c>
      <c r="AD64" s="8">
        <f t="shared" si="202"/>
        <v>-3.8321460000000029E-2</v>
      </c>
      <c r="AE64" s="8">
        <f t="shared" si="180"/>
        <v>-1.3303609074972011E-3</v>
      </c>
      <c r="AH64">
        <v>0.89968201999999997</v>
      </c>
      <c r="AI64">
        <v>3.4636E-2</v>
      </c>
      <c r="AJ64" s="8">
        <f t="shared" si="203"/>
        <v>-3.8321460000000029E-2</v>
      </c>
      <c r="AK64" s="8">
        <f t="shared" si="183"/>
        <v>-1.327302088560001E-3</v>
      </c>
      <c r="BX64">
        <v>0.89968201999999997</v>
      </c>
      <c r="BY64">
        <v>3.9961040000000003E-2</v>
      </c>
      <c r="BZ64" s="8">
        <f t="shared" si="204"/>
        <v>-3.8321460000000029E-2</v>
      </c>
      <c r="CA64" s="8">
        <f t="shared" si="205"/>
        <v>1.5313653959184014E-3</v>
      </c>
      <c r="CC64">
        <v>0.89968201999999997</v>
      </c>
      <c r="CD64">
        <v>4.3777179999999999E-2</v>
      </c>
      <c r="CE64" s="8">
        <f t="shared" si="206"/>
        <v>-3.8321460000000029E-2</v>
      </c>
      <c r="CF64" s="8">
        <f t="shared" si="207"/>
        <v>1.6776054522828013E-3</v>
      </c>
      <c r="CG64" s="8"/>
      <c r="DS64">
        <v>0.89968201999999997</v>
      </c>
      <c r="DT64">
        <v>-6.9407490000000002E-2</v>
      </c>
      <c r="DU64" s="8">
        <f t="shared" si="208"/>
        <v>-3.8321460000000029E-2</v>
      </c>
      <c r="DV64" s="8">
        <f t="shared" si="209"/>
        <v>-2.659796351735402E-3</v>
      </c>
      <c r="DY64" s="13" t="s">
        <v>30</v>
      </c>
      <c r="DZ64" s="5">
        <v>0</v>
      </c>
      <c r="EA64" s="5">
        <v>0</v>
      </c>
      <c r="EB64" s="5"/>
      <c r="EC64" s="5">
        <v>12</v>
      </c>
      <c r="FJ64" s="1"/>
    </row>
    <row r="65" spans="13:219" x14ac:dyDescent="0.3">
      <c r="M65" s="1"/>
      <c r="N65" s="1"/>
      <c r="AB65">
        <v>0.93800348</v>
      </c>
      <c r="AC65">
        <v>3.3929639999999997E-2</v>
      </c>
      <c r="AD65" s="8">
        <f t="shared" si="202"/>
        <v>-3.4369529999999981E-2</v>
      </c>
      <c r="AE65" s="8">
        <f t="shared" si="180"/>
        <v>-1.1661457798691993E-3</v>
      </c>
      <c r="AH65">
        <v>0.93800348</v>
      </c>
      <c r="AI65">
        <v>3.5212849999999997E-2</v>
      </c>
      <c r="AJ65" s="8">
        <f t="shared" si="203"/>
        <v>-3.4369529999999981E-2</v>
      </c>
      <c r="AK65" s="8">
        <f t="shared" si="183"/>
        <v>-1.2102491044604993E-3</v>
      </c>
      <c r="BX65">
        <v>0.93800348</v>
      </c>
      <c r="BY65">
        <v>2.047299E-2</v>
      </c>
      <c r="BZ65" s="8">
        <f t="shared" si="204"/>
        <v>-3.4369529999999981E-2</v>
      </c>
      <c r="CA65" s="8">
        <f t="shared" si="205"/>
        <v>7.0364704399469965E-4</v>
      </c>
      <c r="CC65">
        <v>0.93800348</v>
      </c>
      <c r="CD65">
        <v>4.2102319999999999E-2</v>
      </c>
      <c r="CE65" s="8">
        <f t="shared" si="206"/>
        <v>-3.4369529999999981E-2</v>
      </c>
      <c r="CF65" s="8">
        <f t="shared" si="207"/>
        <v>1.4470369503095991E-3</v>
      </c>
      <c r="CG65" s="8"/>
      <c r="DS65">
        <v>0.93800348</v>
      </c>
      <c r="DT65">
        <v>-2.2559619999999999E-2</v>
      </c>
      <c r="DU65" s="8">
        <f t="shared" si="208"/>
        <v>-3.4369529999999981E-2</v>
      </c>
      <c r="DV65" s="8">
        <f t="shared" si="209"/>
        <v>-7.7536353637859957E-4</v>
      </c>
      <c r="DY65" s="3" t="s">
        <v>1</v>
      </c>
      <c r="DZ65" s="13" t="s">
        <v>31</v>
      </c>
      <c r="EA65" s="13" t="s">
        <v>35</v>
      </c>
      <c r="EB65" s="13" t="s">
        <v>4</v>
      </c>
      <c r="EC65" s="13" t="s">
        <v>38</v>
      </c>
      <c r="ED65" s="13" t="s">
        <v>37</v>
      </c>
      <c r="EE65" s="13" t="s">
        <v>39</v>
      </c>
      <c r="EI65" s="3" t="s">
        <v>4</v>
      </c>
      <c r="EJ65" s="3" t="s">
        <v>34</v>
      </c>
      <c r="EK65" s="12" t="s">
        <v>23</v>
      </c>
      <c r="EO65" s="3" t="s">
        <v>4</v>
      </c>
      <c r="EP65" s="3" t="s">
        <v>34</v>
      </c>
      <c r="EQ65" s="12" t="s">
        <v>23</v>
      </c>
      <c r="EU65" s="3" t="s">
        <v>4</v>
      </c>
      <c r="EV65" s="3" t="s">
        <v>34</v>
      </c>
      <c r="EW65" s="12" t="s">
        <v>23</v>
      </c>
      <c r="FA65" s="3" t="s">
        <v>4</v>
      </c>
      <c r="FB65" s="3" t="s">
        <v>34</v>
      </c>
      <c r="FC65" s="12" t="s">
        <v>23</v>
      </c>
      <c r="FG65" s="3" t="s">
        <v>4</v>
      </c>
      <c r="FH65" s="3" t="s">
        <v>34</v>
      </c>
      <c r="FI65" s="12" t="s">
        <v>23</v>
      </c>
      <c r="FJ65" s="1"/>
      <c r="FM65" s="3" t="s">
        <v>4</v>
      </c>
      <c r="FN65" s="3" t="s">
        <v>34</v>
      </c>
      <c r="FO65" s="12" t="s">
        <v>23</v>
      </c>
      <c r="FT65" s="3" t="s">
        <v>4</v>
      </c>
      <c r="FU65" s="3" t="s">
        <v>34</v>
      </c>
      <c r="FV65" s="12" t="s">
        <v>23</v>
      </c>
      <c r="FW65" s="3"/>
      <c r="FX65" s="3"/>
      <c r="FY65" s="3"/>
      <c r="FZ65" s="3"/>
      <c r="GH65" s="3"/>
      <c r="GI65" s="3"/>
      <c r="GJ65" s="3"/>
      <c r="GM65" s="3" t="s">
        <v>4</v>
      </c>
      <c r="GN65" s="3" t="s">
        <v>34</v>
      </c>
      <c r="GO65" s="12" t="s">
        <v>23</v>
      </c>
      <c r="GP65" s="3"/>
      <c r="GS65" s="3" t="s">
        <v>4</v>
      </c>
      <c r="GT65" s="3" t="s">
        <v>34</v>
      </c>
      <c r="GU65" s="12" t="s">
        <v>23</v>
      </c>
      <c r="GY65" s="3" t="s">
        <v>4</v>
      </c>
      <c r="GZ65" s="3" t="s">
        <v>34</v>
      </c>
      <c r="HA65" s="12" t="s">
        <v>23</v>
      </c>
      <c r="HE65" s="3" t="s">
        <v>4</v>
      </c>
      <c r="HF65" s="3" t="s">
        <v>34</v>
      </c>
      <c r="HG65" s="12" t="s">
        <v>23</v>
      </c>
    </row>
    <row r="66" spans="13:219" x14ac:dyDescent="0.3">
      <c r="M66" s="1"/>
      <c r="N66" s="1"/>
      <c r="AB66">
        <v>0.97237300999999998</v>
      </c>
      <c r="AC66">
        <v>4.7679600000000003E-2</v>
      </c>
      <c r="AD66" s="8">
        <f t="shared" si="202"/>
        <v>-2.7626990000000018E-2</v>
      </c>
      <c r="AE66" s="8">
        <f>AD66*AC66</f>
        <v>-1.3172438324040008E-3</v>
      </c>
      <c r="AH66">
        <v>0.97237300999999998</v>
      </c>
      <c r="AI66">
        <v>4.393064E-2</v>
      </c>
      <c r="AJ66" s="8">
        <f t="shared" si="203"/>
        <v>-2.7626990000000018E-2</v>
      </c>
      <c r="AK66" s="8">
        <f t="shared" si="183"/>
        <v>-1.2136713519736008E-3</v>
      </c>
      <c r="BX66">
        <v>0.97237300999999998</v>
      </c>
      <c r="BY66">
        <v>6.7358710000000002E-2</v>
      </c>
      <c r="BZ66" s="8">
        <f t="shared" si="204"/>
        <v>-2.7626990000000018E-2</v>
      </c>
      <c r="CA66" s="8">
        <f t="shared" si="205"/>
        <v>1.8609184075829013E-3</v>
      </c>
      <c r="CC66">
        <v>0.97237300999999998</v>
      </c>
      <c r="CD66">
        <v>4.9076540000000002E-2</v>
      </c>
      <c r="CE66" s="8">
        <f t="shared" si="206"/>
        <v>-2.7626990000000018E-2</v>
      </c>
      <c r="CF66" s="8">
        <f t="shared" si="207"/>
        <v>1.355837079814601E-3</v>
      </c>
      <c r="CG66" s="8"/>
      <c r="DS66">
        <v>0.97237300999999998</v>
      </c>
      <c r="DT66">
        <v>4.4302250000000001E-2</v>
      </c>
      <c r="DU66" s="8">
        <f t="shared" si="208"/>
        <v>-2.7626990000000018E-2</v>
      </c>
      <c r="DV66" s="8">
        <f t="shared" si="209"/>
        <v>1.2239378177275008E-3</v>
      </c>
      <c r="FJ66" s="1"/>
      <c r="FY66" s="8"/>
      <c r="FZ66" s="8"/>
      <c r="GH66" s="1"/>
      <c r="GI66" s="1"/>
      <c r="GJ66" s="8"/>
      <c r="GP66" s="8"/>
    </row>
    <row r="67" spans="13:219" x14ac:dyDescent="0.3">
      <c r="M67" s="1"/>
      <c r="N67" s="1"/>
      <c r="AB67">
        <v>1</v>
      </c>
      <c r="AC67">
        <v>2.7105609999999999E-2</v>
      </c>
      <c r="AD67" s="8">
        <f>AB67-AB66</f>
        <v>2.7626990000000018E-2</v>
      </c>
      <c r="AE67" s="8">
        <f>AD67*AC67</f>
        <v>7.4884641641390049E-4</v>
      </c>
      <c r="AH67">
        <v>1</v>
      </c>
      <c r="AI67">
        <v>4.4940540000000001E-2</v>
      </c>
      <c r="AJ67" s="8">
        <f>AH67-AH66</f>
        <v>2.7626990000000018E-2</v>
      </c>
      <c r="AK67" s="8">
        <f t="shared" si="183"/>
        <v>1.2415718491746008E-3</v>
      </c>
      <c r="BX67">
        <v>1</v>
      </c>
      <c r="BY67">
        <v>-2.0084370000000001E-2</v>
      </c>
      <c r="BZ67" s="8">
        <f>BX67-BX66</f>
        <v>2.7626990000000018E-2</v>
      </c>
      <c r="CA67" s="8">
        <f>BZ67*BY67</f>
        <v>-5.5487068914630041E-4</v>
      </c>
      <c r="CC67">
        <v>1</v>
      </c>
      <c r="CD67">
        <v>3.645996E-2</v>
      </c>
      <c r="CE67" s="8">
        <f>CC67-CC66</f>
        <v>2.7626990000000018E-2</v>
      </c>
      <c r="CF67" s="8">
        <f>CE67*CD67</f>
        <v>1.0072789503204006E-3</v>
      </c>
      <c r="CG67" s="8"/>
      <c r="DS67">
        <v>1</v>
      </c>
      <c r="DT67">
        <v>9.2147839999999995E-2</v>
      </c>
      <c r="DU67" s="8">
        <f>DS67-DS66</f>
        <v>2.7626990000000018E-2</v>
      </c>
      <c r="DV67" s="8">
        <f>DU67*DT67</f>
        <v>2.5457674542016017E-3</v>
      </c>
      <c r="DY67" s="1">
        <v>0</v>
      </c>
      <c r="DZ67" s="14">
        <f>5*($EC$5/100)*(0.2969*SQRT(DY67)-0.126*DY67-0.3516*DY67^2+0.2843*DY67^3-0.1015*DY67^4)</f>
        <v>0</v>
      </c>
      <c r="EA67" s="14">
        <f>DZ67</f>
        <v>0</v>
      </c>
      <c r="EB67" s="14"/>
      <c r="ED67">
        <f>PI()</f>
        <v>3.1415926535897931</v>
      </c>
      <c r="EE67">
        <f>SIN(ED67)</f>
        <v>1.22514845490862E-16</v>
      </c>
      <c r="EG67">
        <v>0</v>
      </c>
      <c r="EH67">
        <v>-0.58518610000000004</v>
      </c>
      <c r="EI67" s="8">
        <f t="shared" ref="EI67:EI88" si="210">EG67-EG68</f>
        <v>0</v>
      </c>
      <c r="EJ67" s="8">
        <f t="shared" ref="EJ67:EJ90" si="211">-EI67*EH67*$EE67*COS(EK67*(PI()/180))</f>
        <v>0</v>
      </c>
      <c r="EK67">
        <v>0</v>
      </c>
      <c r="EM67">
        <v>0</v>
      </c>
      <c r="EN67">
        <v>-0.44753553000000001</v>
      </c>
      <c r="EO67" s="8">
        <f t="shared" ref="EO67:EO88" si="212">EM67-EM68</f>
        <v>0</v>
      </c>
      <c r="EP67" s="8">
        <f t="shared" ref="EP67:EP90" si="213">-EO67*EN67*$EE67*COS(EQ67*(PI()/180))</f>
        <v>0</v>
      </c>
      <c r="EQ67">
        <v>2</v>
      </c>
      <c r="ES67" s="1">
        <v>0</v>
      </c>
      <c r="ET67" s="1">
        <v>-0.26323370899999998</v>
      </c>
      <c r="EU67" s="8">
        <f t="shared" ref="EU67:EU88" si="214">ES67-ES68</f>
        <v>0</v>
      </c>
      <c r="EV67" s="8">
        <f t="shared" ref="EV67:EV90" si="215">-EU67*ET67*$EE67*COS(EW67*(PI()/180))</f>
        <v>0</v>
      </c>
      <c r="EW67">
        <v>4</v>
      </c>
      <c r="EY67">
        <v>0</v>
      </c>
      <c r="EZ67">
        <v>-0.58242154000000002</v>
      </c>
      <c r="FA67" s="8">
        <f t="shared" ref="FA67:FA88" si="216">EY67-EY68</f>
        <v>0</v>
      </c>
      <c r="FB67" s="8">
        <f t="shared" ref="FB67:FB90" si="217">-FA67*EZ67*$EE67*COS(FC67*(PI()/180))</f>
        <v>0</v>
      </c>
      <c r="FC67">
        <v>6</v>
      </c>
      <c r="FE67" s="1">
        <v>0</v>
      </c>
      <c r="FF67">
        <v>-0.51727372999999999</v>
      </c>
      <c r="FG67" s="8">
        <f t="shared" ref="FG67:FG88" si="218">FE67-FE68</f>
        <v>0</v>
      </c>
      <c r="FH67" s="8">
        <f t="shared" ref="FH67:FH90" si="219">-FG67*FF67*$EE67*COS(FI67*(PI()/180))</f>
        <v>0</v>
      </c>
      <c r="FI67">
        <v>8</v>
      </c>
      <c r="FJ67" s="1"/>
      <c r="FK67" s="1">
        <v>0</v>
      </c>
      <c r="FL67" s="1">
        <v>-0.45318997</v>
      </c>
      <c r="FM67" s="8">
        <f t="shared" ref="FM67:FM88" si="220">FK67-FK68</f>
        <v>0</v>
      </c>
      <c r="FN67" s="8">
        <f t="shared" ref="FN67:FN90" si="221">-FM67*FL67*$EE67*COS(FO67*(PI()/180))</f>
        <v>0</v>
      </c>
      <c r="FO67">
        <v>10</v>
      </c>
      <c r="FR67" s="1">
        <v>0</v>
      </c>
      <c r="FS67" s="1">
        <v>-1.6220720000000001E-2</v>
      </c>
      <c r="FT67" s="8">
        <f t="shared" ref="FT67:FT88" si="222">FR67-FR68</f>
        <v>0</v>
      </c>
      <c r="FU67" s="8">
        <f t="shared" ref="FU67:FU90" si="223">-FT67*FS67*$EE67*COS(FV67*(PI()/180))</f>
        <v>0</v>
      </c>
      <c r="FV67">
        <v>7</v>
      </c>
      <c r="FX67" s="1">
        <v>0</v>
      </c>
      <c r="FY67" s="1">
        <v>-0.45318997</v>
      </c>
      <c r="GF67">
        <v>0</v>
      </c>
      <c r="GG67">
        <v>0.16364021000000001</v>
      </c>
      <c r="GH67" s="1"/>
      <c r="GI67" s="1"/>
      <c r="GJ67" s="8"/>
      <c r="GK67" s="1">
        <v>0</v>
      </c>
      <c r="GL67" s="1">
        <v>-0.38238799000000001</v>
      </c>
      <c r="GM67" s="8">
        <f t="shared" ref="GM67:GM88" si="224">GK67-GK68</f>
        <v>0</v>
      </c>
      <c r="GN67" s="8">
        <f t="shared" ref="GN67:GN90" si="225">-GM67*GL67*$EE67*COS(GO67*(PI()/180))</f>
        <v>0</v>
      </c>
      <c r="GO67">
        <v>12</v>
      </c>
      <c r="GP67" s="8"/>
      <c r="GQ67" s="1">
        <v>0</v>
      </c>
      <c r="GR67" s="1">
        <v>-0.22125713399999999</v>
      </c>
      <c r="GS67" s="8">
        <f t="shared" ref="GS67:GS88" si="226">GQ67-GQ68</f>
        <v>0</v>
      </c>
      <c r="GT67" s="8">
        <f t="shared" ref="GT67:GT90" si="227">-GS67*GR67*$EE67*COS(GU67*(PI()/180))</f>
        <v>0</v>
      </c>
      <c r="GU67">
        <v>16</v>
      </c>
      <c r="GW67">
        <v>0</v>
      </c>
      <c r="GX67">
        <v>-0.14195436</v>
      </c>
      <c r="GY67" s="8">
        <f t="shared" ref="GY67:GY88" si="228">GW67-GW68</f>
        <v>0</v>
      </c>
      <c r="GZ67" s="8">
        <f t="shared" ref="GZ67:GZ90" si="229">-GY67*GX67*$EE67*COS(HA67*(PI()/180))</f>
        <v>0</v>
      </c>
      <c r="HA67">
        <v>18</v>
      </c>
      <c r="HC67">
        <v>0</v>
      </c>
      <c r="HD67">
        <v>-7.0236690000000004E-2</v>
      </c>
      <c r="HE67" s="8">
        <f t="shared" ref="HE67:HE88" si="230">HC67-HC68</f>
        <v>0</v>
      </c>
      <c r="HF67" s="8">
        <f t="shared" ref="HF67:HF90" si="231">-HE67*HD67*$EE67*COS(HG67*(PI()/180))</f>
        <v>0</v>
      </c>
      <c r="HG67">
        <v>20</v>
      </c>
      <c r="HJ67">
        <v>0</v>
      </c>
      <c r="HK67">
        <v>-0.14195436</v>
      </c>
    </row>
    <row r="68" spans="13:219" x14ac:dyDescent="0.3">
      <c r="M68" s="1"/>
      <c r="N68" s="1"/>
      <c r="DY68" s="1">
        <v>2.60625466E-2</v>
      </c>
      <c r="DZ68" s="14">
        <f t="shared" ref="DZ68:DZ89" si="232">5*($EC$5/100)*(0.2969*SQRT(DY68)-0.126*DY68-0.3516*DY68^2+0.2843*DY68^3-0.1015*DY68^4)</f>
        <v>2.6648108451597489E-2</v>
      </c>
      <c r="EA68" s="14">
        <f t="shared" ref="EA68:EA89" si="233">DZ68</f>
        <v>2.6648108451597489E-2</v>
      </c>
      <c r="EB68" s="14">
        <f t="shared" ref="EB68:EB89" si="234">DY68-DY67</f>
        <v>2.60625466E-2</v>
      </c>
      <c r="EC68" s="14">
        <f t="shared" ref="EC68:EC89" si="235">EA68-EA67</f>
        <v>2.6648108451597489E-2</v>
      </c>
      <c r="ED68" s="7">
        <f>(PI()/2)+ATAN(EC68/EB68)</f>
        <v>2.367303017772497</v>
      </c>
      <c r="EE68">
        <f>SIN(ED68)</f>
        <v>0.69920839973092097</v>
      </c>
      <c r="EG68">
        <v>0</v>
      </c>
      <c r="EH68">
        <v>-1.41378921</v>
      </c>
      <c r="EI68" s="8">
        <f t="shared" si="210"/>
        <v>-2.5729459999999999E-2</v>
      </c>
      <c r="EJ68" s="8">
        <f t="shared" si="211"/>
        <v>-2.543442777153548E-2</v>
      </c>
      <c r="EK68">
        <v>0</v>
      </c>
      <c r="EM68">
        <v>0</v>
      </c>
      <c r="EN68">
        <v>-0.37655854999999999</v>
      </c>
      <c r="EO68" s="8">
        <f t="shared" si="212"/>
        <v>-2.606255E-2</v>
      </c>
      <c r="EP68" s="8">
        <f t="shared" si="213"/>
        <v>-6.8579042044701584E-3</v>
      </c>
      <c r="EQ68">
        <v>2</v>
      </c>
      <c r="ES68" s="1">
        <v>0</v>
      </c>
      <c r="ET68" s="1">
        <v>0.18115827700000001</v>
      </c>
      <c r="EU68" s="8">
        <f t="shared" si="214"/>
        <v>-2.60625466E-2</v>
      </c>
      <c r="EV68" s="8">
        <f t="shared" si="215"/>
        <v>3.2932329881343999E-3</v>
      </c>
      <c r="EW68">
        <v>4</v>
      </c>
      <c r="EY68">
        <v>0</v>
      </c>
      <c r="EZ68">
        <v>-0.45327033999999999</v>
      </c>
      <c r="FA68" s="8">
        <f t="shared" si="216"/>
        <v>-2.5729459999999999E-2</v>
      </c>
      <c r="FB68" s="8">
        <f t="shared" si="217"/>
        <v>-8.1097778739887393E-3</v>
      </c>
      <c r="FC68">
        <v>6</v>
      </c>
      <c r="FE68" s="1">
        <v>0</v>
      </c>
      <c r="FF68">
        <v>-0.21691166000000001</v>
      </c>
      <c r="FG68" s="8">
        <f t="shared" si="218"/>
        <v>-2.5729459999999999E-2</v>
      </c>
      <c r="FH68" s="8">
        <f t="shared" si="219"/>
        <v>-3.8643191025983037E-3</v>
      </c>
      <c r="FI68">
        <v>8</v>
      </c>
      <c r="FJ68" s="1"/>
      <c r="FK68" s="1">
        <v>0</v>
      </c>
      <c r="FL68" s="1">
        <v>-3.7500800000000001E-2</v>
      </c>
      <c r="FM68" s="8">
        <f t="shared" si="220"/>
        <v>-2.5729459999999999E-2</v>
      </c>
      <c r="FN68" s="8">
        <f t="shared" si="221"/>
        <v>-6.6439950462892814E-4</v>
      </c>
      <c r="FO68">
        <v>10</v>
      </c>
      <c r="FR68" s="1">
        <v>0</v>
      </c>
      <c r="FS68" s="1">
        <v>0.87732582999999997</v>
      </c>
      <c r="FT68" s="8">
        <f t="shared" si="222"/>
        <v>-2.606255E-2</v>
      </c>
      <c r="FU68" s="8">
        <f t="shared" si="223"/>
        <v>1.586847413057239E-2</v>
      </c>
      <c r="FV68">
        <v>7</v>
      </c>
      <c r="FX68" s="1">
        <v>0</v>
      </c>
      <c r="FY68" s="1">
        <v>-3.7500800000000001E-2</v>
      </c>
      <c r="GF68">
        <v>0</v>
      </c>
      <c r="GG68">
        <v>1.3769487</v>
      </c>
      <c r="GH68" s="1"/>
      <c r="GI68" s="1"/>
      <c r="GJ68" s="8"/>
      <c r="GK68" s="1">
        <v>0</v>
      </c>
      <c r="GL68" s="1">
        <v>9.7125340000000004E-2</v>
      </c>
      <c r="GM68" s="8">
        <f t="shared" si="224"/>
        <v>-2.5729459999999999E-2</v>
      </c>
      <c r="GN68" s="8">
        <f t="shared" si="225"/>
        <v>1.7091266832975067E-3</v>
      </c>
      <c r="GO68">
        <v>12</v>
      </c>
      <c r="GP68" s="8"/>
      <c r="GQ68" s="1">
        <v>0</v>
      </c>
      <c r="GR68" s="1">
        <v>0.28507944499999999</v>
      </c>
      <c r="GS68" s="8">
        <f t="shared" si="226"/>
        <v>-2.5729462599999999E-2</v>
      </c>
      <c r="GT68" s="8">
        <f t="shared" si="227"/>
        <v>4.929977009222551E-3</v>
      </c>
      <c r="GU68">
        <v>16</v>
      </c>
      <c r="GW68">
        <v>0</v>
      </c>
      <c r="GX68">
        <v>0.34263928999999999</v>
      </c>
      <c r="GY68" s="8">
        <f t="shared" si="228"/>
        <v>-2.5729459999999999E-2</v>
      </c>
      <c r="GZ68" s="8">
        <f t="shared" si="229"/>
        <v>5.8624721884492463E-3</v>
      </c>
      <c r="HA68">
        <v>18</v>
      </c>
      <c r="HC68">
        <v>0</v>
      </c>
      <c r="HD68">
        <v>0.40821922999999999</v>
      </c>
      <c r="HE68" s="8">
        <f t="shared" si="230"/>
        <v>-2.5729459999999999E-2</v>
      </c>
      <c r="HF68" s="8">
        <f t="shared" si="231"/>
        <v>6.9010724062162345E-3</v>
      </c>
      <c r="HG68">
        <v>20</v>
      </c>
      <c r="HJ68">
        <v>0</v>
      </c>
      <c r="HK68">
        <v>0.34263928999999999</v>
      </c>
    </row>
    <row r="69" spans="13:219" x14ac:dyDescent="0.3">
      <c r="M69" s="1"/>
      <c r="N69" s="1"/>
      <c r="AB69" s="4" t="s">
        <v>17</v>
      </c>
      <c r="AC69" s="4">
        <v>60</v>
      </c>
      <c r="AD69" s="4" t="s">
        <v>3</v>
      </c>
      <c r="AE69" s="7">
        <f>SUM(AE7:AE67)</f>
        <v>0.5508891350224896</v>
      </c>
      <c r="AH69" s="4" t="s">
        <v>17</v>
      </c>
      <c r="AI69" s="4">
        <v>60</v>
      </c>
      <c r="AJ69" s="4" t="s">
        <v>3</v>
      </c>
      <c r="AK69" s="7">
        <f>SUM(AK7:AK67)</f>
        <v>0.50828076653459298</v>
      </c>
      <c r="BX69" s="4" t="s">
        <v>17</v>
      </c>
      <c r="BY69" s="4">
        <v>60</v>
      </c>
      <c r="BZ69" s="4" t="s">
        <v>3</v>
      </c>
      <c r="CA69" s="7">
        <f>SUM(CA7:CA67)</f>
        <v>0.42104137443424278</v>
      </c>
      <c r="CC69" s="4" t="s">
        <v>17</v>
      </c>
      <c r="CD69" s="4">
        <v>60</v>
      </c>
      <c r="CE69" s="4" t="s">
        <v>3</v>
      </c>
      <c r="CF69" s="7">
        <f>SUM(CF7:CF67)</f>
        <v>0.42971708176682955</v>
      </c>
      <c r="CG69" s="7"/>
      <c r="DS69" s="4" t="s">
        <v>17</v>
      </c>
      <c r="DT69" s="4">
        <v>60</v>
      </c>
      <c r="DU69" s="4" t="s">
        <v>3</v>
      </c>
      <c r="DV69" s="7">
        <f>SUM(DV7:DV67)</f>
        <v>0.59456596433167619</v>
      </c>
      <c r="DY69" s="1">
        <v>6.5657129800000005E-2</v>
      </c>
      <c r="DZ69" s="14">
        <f t="shared" si="232"/>
        <v>3.9820016425207334E-2</v>
      </c>
      <c r="EA69" s="14">
        <f t="shared" si="233"/>
        <v>3.9820016425207334E-2</v>
      </c>
      <c r="EB69" s="14">
        <f t="shared" si="234"/>
        <v>3.9594583200000005E-2</v>
      </c>
      <c r="EC69" s="14">
        <f t="shared" si="235"/>
        <v>1.3171907973609846E-2</v>
      </c>
      <c r="ED69" s="7">
        <f t="shared" ref="ED69:ED89" si="236">(PI()/2)+ATAN(EC69/EB69)</f>
        <v>1.8919492617242695</v>
      </c>
      <c r="EE69">
        <f t="shared" ref="EE69:EE90" si="237">SIN(ED69)</f>
        <v>0.94887211249767367</v>
      </c>
      <c r="EG69">
        <v>2.5729459999999999E-2</v>
      </c>
      <c r="EH69">
        <v>0.28639548999999997</v>
      </c>
      <c r="EI69" s="8">
        <f t="shared" si="210"/>
        <v>-3.9560220000000007E-2</v>
      </c>
      <c r="EJ69" s="8">
        <f t="shared" si="211"/>
        <v>1.0750596344650162E-2</v>
      </c>
      <c r="EK69">
        <v>0</v>
      </c>
      <c r="EM69">
        <v>2.606255E-2</v>
      </c>
      <c r="EN69">
        <v>0.67339733000000002</v>
      </c>
      <c r="EO69" s="8">
        <f t="shared" si="212"/>
        <v>-3.959457999999999E-2</v>
      </c>
      <c r="EP69" s="8">
        <f t="shared" si="213"/>
        <v>2.528425562373026E-2</v>
      </c>
      <c r="EQ69">
        <v>2</v>
      </c>
      <c r="ES69" s="1">
        <v>2.60625466E-2</v>
      </c>
      <c r="ET69" s="1">
        <v>1.03499422</v>
      </c>
      <c r="EU69" s="8">
        <f t="shared" si="214"/>
        <v>-3.9594583200000005E-2</v>
      </c>
      <c r="EV69" s="8">
        <f t="shared" si="215"/>
        <v>3.8790213753340325E-2</v>
      </c>
      <c r="EW69">
        <v>4</v>
      </c>
      <c r="EY69">
        <v>2.5729459999999999E-2</v>
      </c>
      <c r="EZ69">
        <v>0.91555843999999997</v>
      </c>
      <c r="FA69" s="8">
        <f t="shared" si="216"/>
        <v>-3.9560220000000007E-2</v>
      </c>
      <c r="FB69" s="8">
        <f t="shared" si="217"/>
        <v>3.4179586188281999E-2</v>
      </c>
      <c r="FC69">
        <v>6</v>
      </c>
      <c r="FE69" s="1">
        <v>2.5729459999999999E-2</v>
      </c>
      <c r="FF69">
        <v>1.02313593</v>
      </c>
      <c r="FG69" s="8">
        <f t="shared" si="218"/>
        <v>-3.9560220000000007E-2</v>
      </c>
      <c r="FH69" s="8">
        <f t="shared" si="219"/>
        <v>3.8032291463422754E-2</v>
      </c>
      <c r="FI69">
        <v>8</v>
      </c>
      <c r="FJ69" s="1"/>
      <c r="FK69" s="1">
        <v>2.5729459999999999E-2</v>
      </c>
      <c r="FL69" s="1">
        <v>1.0734732499999999</v>
      </c>
      <c r="FM69" s="8">
        <f t="shared" si="220"/>
        <v>-3.9560220000000007E-2</v>
      </c>
      <c r="FN69" s="8">
        <f t="shared" si="221"/>
        <v>3.9683417540936058E-2</v>
      </c>
      <c r="FO69">
        <v>10</v>
      </c>
      <c r="FR69" s="1">
        <v>2.606255E-2</v>
      </c>
      <c r="FS69" s="1">
        <v>1.4341938599999999</v>
      </c>
      <c r="FT69" s="8">
        <f t="shared" si="222"/>
        <v>-3.959457999999999E-2</v>
      </c>
      <c r="FU69" s="8">
        <f t="shared" si="223"/>
        <v>5.3481304524673555E-2</v>
      </c>
      <c r="FV69">
        <v>7</v>
      </c>
      <c r="FX69" s="1">
        <v>2.5729459999999999E-2</v>
      </c>
      <c r="FY69" s="1">
        <v>1.0734732499999999</v>
      </c>
      <c r="GF69">
        <v>2.606255E-2</v>
      </c>
      <c r="GG69">
        <v>1.50233514</v>
      </c>
      <c r="GH69" s="1"/>
      <c r="GI69" s="1"/>
      <c r="GJ69" s="8"/>
      <c r="GK69" s="1">
        <v>2.5729459999999999E-2</v>
      </c>
      <c r="GL69" s="1">
        <v>1.10477687</v>
      </c>
      <c r="GM69" s="8">
        <f t="shared" si="224"/>
        <v>-3.9560220000000007E-2</v>
      </c>
      <c r="GN69" s="8">
        <f t="shared" si="225"/>
        <v>4.0564427225191296E-2</v>
      </c>
      <c r="GO69">
        <v>12</v>
      </c>
      <c r="GP69" s="8"/>
      <c r="GQ69" s="1">
        <v>2.5729462599999999E-2</v>
      </c>
      <c r="GR69" s="1">
        <v>1.17638446</v>
      </c>
      <c r="GS69" s="8">
        <f t="shared" si="226"/>
        <v>-3.9560214299999993E-2</v>
      </c>
      <c r="GT69" s="8">
        <f t="shared" si="227"/>
        <v>4.2448000157501033E-2</v>
      </c>
      <c r="GU69">
        <v>16</v>
      </c>
      <c r="GW69">
        <v>2.5729459999999999E-2</v>
      </c>
      <c r="GX69">
        <v>1.2099475799999999</v>
      </c>
      <c r="GY69" s="8">
        <f t="shared" si="228"/>
        <v>-3.9560220000000007E-2</v>
      </c>
      <c r="GZ69" s="8">
        <f t="shared" si="229"/>
        <v>4.3195575223266558E-2</v>
      </c>
      <c r="HA69">
        <v>18</v>
      </c>
      <c r="HC69">
        <v>2.5729459999999999E-2</v>
      </c>
      <c r="HD69">
        <v>1.2356052399999999</v>
      </c>
      <c r="HE69" s="8">
        <f t="shared" si="230"/>
        <v>-3.9560220000000007E-2</v>
      </c>
      <c r="HF69" s="8">
        <f t="shared" si="231"/>
        <v>4.3584487019286189E-2</v>
      </c>
      <c r="HG69">
        <v>20</v>
      </c>
      <c r="HJ69">
        <v>2.5729459999999999E-2</v>
      </c>
      <c r="HK69">
        <v>1.2099475799999999</v>
      </c>
    </row>
    <row r="70" spans="13:219" x14ac:dyDescent="0.3">
      <c r="DY70" s="1">
        <v>0.116797683</v>
      </c>
      <c r="DZ70" s="14">
        <f t="shared" si="232"/>
        <v>4.9433246699933216E-2</v>
      </c>
      <c r="EA70" s="14">
        <f t="shared" si="233"/>
        <v>4.9433246699933216E-2</v>
      </c>
      <c r="EB70" s="14">
        <f t="shared" si="234"/>
        <v>5.1140553199999994E-2</v>
      </c>
      <c r="EC70" s="14">
        <f t="shared" si="235"/>
        <v>9.6132302747258813E-3</v>
      </c>
      <c r="ED70" s="7">
        <f t="shared" si="236"/>
        <v>1.7566047065434491</v>
      </c>
      <c r="EE70">
        <f t="shared" si="237"/>
        <v>0.98278723083040553</v>
      </c>
      <c r="EG70">
        <v>6.5289680000000003E-2</v>
      </c>
      <c r="EH70">
        <v>0.40429292999999999</v>
      </c>
      <c r="EI70" s="8">
        <f t="shared" si="210"/>
        <v>-5.1124549999999991E-2</v>
      </c>
      <c r="EJ70" s="8">
        <f t="shared" si="211"/>
        <v>2.0313518325941329E-2</v>
      </c>
      <c r="EK70">
        <v>0</v>
      </c>
      <c r="EM70">
        <v>6.5657129999999994E-2</v>
      </c>
      <c r="EN70">
        <v>0.56592664000000004</v>
      </c>
      <c r="EO70" s="8">
        <f t="shared" si="212"/>
        <v>-5.1140550000000007E-2</v>
      </c>
      <c r="EP70" s="8">
        <f t="shared" si="213"/>
        <v>2.8426304021328262E-2</v>
      </c>
      <c r="EQ70">
        <v>2</v>
      </c>
      <c r="ES70" s="1">
        <v>6.5657129800000005E-2</v>
      </c>
      <c r="ET70" s="1">
        <v>0.84555496299999999</v>
      </c>
      <c r="EU70" s="8">
        <f t="shared" si="214"/>
        <v>-5.1140553199999994E-2</v>
      </c>
      <c r="EV70" s="8">
        <f t="shared" si="215"/>
        <v>4.2394308865641397E-2</v>
      </c>
      <c r="EW70">
        <v>4</v>
      </c>
      <c r="EY70">
        <v>6.5289680000000003E-2</v>
      </c>
      <c r="EZ70">
        <v>0.97688138999999996</v>
      </c>
      <c r="FA70" s="8">
        <f t="shared" si="216"/>
        <v>-5.1124549999999991E-2</v>
      </c>
      <c r="FB70" s="8">
        <f t="shared" si="217"/>
        <v>4.881408900321834E-2</v>
      </c>
      <c r="FC70">
        <v>6</v>
      </c>
      <c r="FE70" s="1">
        <v>6.5289680000000003E-2</v>
      </c>
      <c r="FF70">
        <v>1.0927052799999999</v>
      </c>
      <c r="FG70" s="8">
        <f t="shared" si="218"/>
        <v>-5.1124549999999991E-2</v>
      </c>
      <c r="FH70" s="8">
        <f t="shared" si="219"/>
        <v>5.4368183191445964E-2</v>
      </c>
      <c r="FI70">
        <v>8</v>
      </c>
      <c r="FJ70" s="1"/>
      <c r="FK70" s="1">
        <v>6.5289680000000003E-2</v>
      </c>
      <c r="FL70" s="1">
        <v>1.16659023</v>
      </c>
      <c r="FM70" s="8">
        <f t="shared" si="220"/>
        <v>-5.1124549999999991E-2</v>
      </c>
      <c r="FN70" s="8">
        <f t="shared" si="221"/>
        <v>5.7724316259343086E-2</v>
      </c>
      <c r="FO70">
        <v>10</v>
      </c>
      <c r="FR70" s="1">
        <v>6.5657129999999994E-2</v>
      </c>
      <c r="FS70" s="1">
        <v>1.1307366700000001</v>
      </c>
      <c r="FT70" s="8">
        <f t="shared" si="222"/>
        <v>-5.1140550000000007E-2</v>
      </c>
      <c r="FU70" s="8">
        <f t="shared" si="223"/>
        <v>5.6407530387276743E-2</v>
      </c>
      <c r="FV70">
        <v>7</v>
      </c>
      <c r="FX70" s="1">
        <v>6.5289680000000003E-2</v>
      </c>
      <c r="FY70" s="1">
        <v>1.16659023</v>
      </c>
      <c r="GF70">
        <v>6.5657129999999994E-2</v>
      </c>
      <c r="GG70">
        <v>1.1469868599999999</v>
      </c>
      <c r="GH70" s="1"/>
      <c r="GI70" s="1"/>
      <c r="GJ70" s="8"/>
      <c r="GK70" s="1">
        <v>6.5289680000000003E-2</v>
      </c>
      <c r="GL70" s="1">
        <v>1.22403189</v>
      </c>
      <c r="GM70" s="8">
        <f t="shared" si="224"/>
        <v>-5.1124549999999991E-2</v>
      </c>
      <c r="GN70" s="8">
        <f t="shared" si="225"/>
        <v>6.0156994481319052E-2</v>
      </c>
      <c r="GO70">
        <v>12</v>
      </c>
      <c r="GP70" s="8"/>
      <c r="GQ70" s="1">
        <v>6.5289676899999996E-2</v>
      </c>
      <c r="GR70" s="1">
        <v>1.33055912</v>
      </c>
      <c r="GS70" s="8">
        <f t="shared" si="226"/>
        <v>-5.112455610000001E-2</v>
      </c>
      <c r="GT70" s="8">
        <f t="shared" si="227"/>
        <v>6.4263573019317649E-2</v>
      </c>
      <c r="GU70">
        <v>16</v>
      </c>
      <c r="GW70">
        <v>6.5289680000000003E-2</v>
      </c>
      <c r="GX70">
        <v>1.37534866</v>
      </c>
      <c r="GY70" s="8">
        <f t="shared" si="228"/>
        <v>-5.1124549999999991E-2</v>
      </c>
      <c r="GZ70" s="8">
        <f t="shared" si="229"/>
        <v>6.5721601490974585E-2</v>
      </c>
      <c r="HA70">
        <v>18</v>
      </c>
      <c r="HC70">
        <v>6.5289680000000003E-2</v>
      </c>
      <c r="HD70">
        <v>1.41640798</v>
      </c>
      <c r="HE70" s="8">
        <f t="shared" si="230"/>
        <v>-5.1124549999999991E-2</v>
      </c>
      <c r="HF70" s="8">
        <f t="shared" si="231"/>
        <v>6.6874906038887391E-2</v>
      </c>
      <c r="HG70">
        <v>20</v>
      </c>
      <c r="HJ70">
        <v>6.5289680000000003E-2</v>
      </c>
      <c r="HK70">
        <v>1.37534866</v>
      </c>
    </row>
    <row r="71" spans="13:219" x14ac:dyDescent="0.3">
      <c r="DY71" s="1">
        <v>0.17878364099999999</v>
      </c>
      <c r="DZ71" s="14">
        <f t="shared" si="232"/>
        <v>5.5976094728309785E-2</v>
      </c>
      <c r="EA71" s="14">
        <f t="shared" si="233"/>
        <v>5.5976094728309785E-2</v>
      </c>
      <c r="EB71" s="14">
        <f t="shared" si="234"/>
        <v>6.1985957999999994E-2</v>
      </c>
      <c r="EC71" s="14">
        <f t="shared" si="235"/>
        <v>6.5428480283765689E-3</v>
      </c>
      <c r="ED71" s="7">
        <f t="shared" si="236"/>
        <v>1.6759606278858505</v>
      </c>
      <c r="EE71">
        <f t="shared" si="237"/>
        <v>0.99447532939330852</v>
      </c>
      <c r="EG71">
        <v>0.11641422999999999</v>
      </c>
      <c r="EH71">
        <v>0.69998563999999996</v>
      </c>
      <c r="EI71" s="8">
        <f t="shared" si="210"/>
        <v>-6.1994780000000013E-2</v>
      </c>
      <c r="EJ71" s="8">
        <f t="shared" si="211"/>
        <v>4.3155710156085804E-2</v>
      </c>
      <c r="EK71">
        <v>0</v>
      </c>
      <c r="EM71">
        <v>0.11679768</v>
      </c>
      <c r="EN71">
        <v>0.54174608000000002</v>
      </c>
      <c r="EO71" s="8">
        <f t="shared" si="212"/>
        <v>-6.1985959999999993E-2</v>
      </c>
      <c r="EP71" s="8">
        <f t="shared" si="213"/>
        <v>3.3374785400194562E-2</v>
      </c>
      <c r="EQ71">
        <v>2</v>
      </c>
      <c r="ES71" s="1">
        <v>0.116797683</v>
      </c>
      <c r="ET71" s="1">
        <v>0.754355094</v>
      </c>
      <c r="EU71" s="8">
        <f t="shared" si="214"/>
        <v>-6.1985957999999994E-2</v>
      </c>
      <c r="EV71" s="8">
        <f t="shared" si="215"/>
        <v>4.6387818438142207E-2</v>
      </c>
      <c r="EW71">
        <v>4</v>
      </c>
      <c r="EY71">
        <v>0.11641422999999999</v>
      </c>
      <c r="EZ71">
        <v>1.2074811299999999</v>
      </c>
      <c r="FA71" s="8">
        <f t="shared" si="216"/>
        <v>-6.1994780000000013E-2</v>
      </c>
      <c r="FB71" s="8">
        <f t="shared" si="217"/>
        <v>7.4036152006290296E-2</v>
      </c>
      <c r="FC71">
        <v>6</v>
      </c>
      <c r="FE71" s="1">
        <v>0.11641422999999999</v>
      </c>
      <c r="FF71">
        <v>1.32806176</v>
      </c>
      <c r="FG71" s="8">
        <f t="shared" si="218"/>
        <v>-6.1994780000000013E-2</v>
      </c>
      <c r="FH71" s="8">
        <f t="shared" si="219"/>
        <v>8.1081203100230911E-2</v>
      </c>
      <c r="FI71">
        <v>8</v>
      </c>
      <c r="FJ71" s="1"/>
      <c r="FK71" s="1">
        <v>0.11641422999999999</v>
      </c>
      <c r="FL71" s="1">
        <v>1.4033550100000001</v>
      </c>
      <c r="FM71" s="8">
        <f t="shared" si="220"/>
        <v>-6.1994780000000013E-2</v>
      </c>
      <c r="FN71" s="8">
        <f t="shared" si="221"/>
        <v>8.520560123828147E-2</v>
      </c>
      <c r="FO71">
        <v>10</v>
      </c>
      <c r="FR71" s="1">
        <v>0.11679768</v>
      </c>
      <c r="FS71" s="1">
        <v>0.97321084999999996</v>
      </c>
      <c r="FT71" s="8">
        <f t="shared" si="222"/>
        <v>-6.1985959999999993E-2</v>
      </c>
      <c r="FU71" s="8">
        <f t="shared" si="223"/>
        <v>5.9544958560976045E-2</v>
      </c>
      <c r="FV71">
        <v>7</v>
      </c>
      <c r="FX71" s="1">
        <v>0.11641422999999999</v>
      </c>
      <c r="FY71" s="1">
        <v>1.4033550100000001</v>
      </c>
      <c r="GF71">
        <v>0.11679768</v>
      </c>
      <c r="GG71">
        <v>1.02048125</v>
      </c>
      <c r="GH71" s="1"/>
      <c r="GI71" s="1"/>
      <c r="GJ71" s="8"/>
      <c r="GK71" s="1">
        <v>0.11641422999999999</v>
      </c>
      <c r="GL71" s="1">
        <v>1.4521824800000001</v>
      </c>
      <c r="GM71" s="8">
        <f t="shared" si="224"/>
        <v>-6.1994780000000013E-2</v>
      </c>
      <c r="GN71" s="8">
        <f t="shared" si="225"/>
        <v>8.7573906626442932E-2</v>
      </c>
      <c r="GO71">
        <v>12</v>
      </c>
      <c r="GP71" s="8"/>
      <c r="GQ71" s="1">
        <v>0.11641423300000001</v>
      </c>
      <c r="GR71" s="1">
        <v>1.52056842</v>
      </c>
      <c r="GS71" s="8">
        <f t="shared" si="226"/>
        <v>-6.1994773000000003E-2</v>
      </c>
      <c r="GT71" s="8">
        <f t="shared" si="227"/>
        <v>9.0114917925272001E-2</v>
      </c>
      <c r="GU71">
        <v>16</v>
      </c>
      <c r="GW71">
        <v>0.11641422999999999</v>
      </c>
      <c r="GX71">
        <v>1.5531252200000001</v>
      </c>
      <c r="GY71" s="8">
        <f t="shared" si="228"/>
        <v>-6.1994780000000013E-2</v>
      </c>
      <c r="GZ71" s="8">
        <f t="shared" si="229"/>
        <v>9.1067189656165046E-2</v>
      </c>
      <c r="HA71">
        <v>18</v>
      </c>
      <c r="HC71">
        <v>0.11641422999999999</v>
      </c>
      <c r="HD71">
        <v>1.58136766</v>
      </c>
      <c r="HE71" s="8">
        <f t="shared" si="230"/>
        <v>-6.1994780000000013E-2</v>
      </c>
      <c r="HF71" s="8">
        <f t="shared" si="231"/>
        <v>9.1615257441493833E-2</v>
      </c>
      <c r="HG71">
        <v>20</v>
      </c>
      <c r="HJ71">
        <v>0.11641422999999999</v>
      </c>
      <c r="HK71">
        <v>1.5531252200000001</v>
      </c>
    </row>
    <row r="72" spans="13:219" x14ac:dyDescent="0.3">
      <c r="DY72" s="1">
        <v>0.23458828300000001</v>
      </c>
      <c r="DZ72" s="14">
        <f t="shared" si="232"/>
        <v>5.8954250447668256E-2</v>
      </c>
      <c r="EA72" s="14">
        <f t="shared" si="233"/>
        <v>5.8954250447668256E-2</v>
      </c>
      <c r="EB72" s="14">
        <f t="shared" si="234"/>
        <v>5.5804642000000015E-2</v>
      </c>
      <c r="EC72" s="14">
        <f t="shared" si="235"/>
        <v>2.9781557193584718E-3</v>
      </c>
      <c r="ED72" s="7">
        <f t="shared" si="236"/>
        <v>1.6241132746282241</v>
      </c>
      <c r="EE72">
        <f t="shared" si="237"/>
        <v>0.99857898821020796</v>
      </c>
      <c r="EG72">
        <v>0.17840901000000001</v>
      </c>
      <c r="EH72">
        <v>0.77314059999999996</v>
      </c>
      <c r="EI72" s="8">
        <f t="shared" si="210"/>
        <v>-5.5793939999999986E-2</v>
      </c>
      <c r="EJ72" s="8">
        <f t="shared" si="211"/>
        <v>4.3075262687280555E-2</v>
      </c>
      <c r="EK72">
        <v>0</v>
      </c>
      <c r="EM72">
        <v>0.17878363999999999</v>
      </c>
      <c r="EN72">
        <v>0.50955015999999997</v>
      </c>
      <c r="EO72" s="8">
        <f t="shared" si="212"/>
        <v>-5.5804640000000016E-2</v>
      </c>
      <c r="EP72" s="8">
        <f t="shared" si="213"/>
        <v>2.8377559017118113E-2</v>
      </c>
      <c r="EQ72">
        <v>2</v>
      </c>
      <c r="ES72" s="1">
        <v>0.17878364099999999</v>
      </c>
      <c r="ET72" s="1">
        <v>0.68315283500000001</v>
      </c>
      <c r="EU72" s="8">
        <f t="shared" si="214"/>
        <v>-5.5804642000000015E-2</v>
      </c>
      <c r="EV72" s="8">
        <f t="shared" si="215"/>
        <v>3.797619202433123E-2</v>
      </c>
      <c r="EW72">
        <v>4</v>
      </c>
      <c r="EY72">
        <v>0.17840901000000001</v>
      </c>
      <c r="EZ72">
        <v>1.2733791800000001</v>
      </c>
      <c r="FA72" s="8">
        <f t="shared" si="216"/>
        <v>-5.5793939999999986E-2</v>
      </c>
      <c r="FB72" s="8">
        <f t="shared" si="217"/>
        <v>7.055723419549885E-2</v>
      </c>
      <c r="FC72">
        <v>6</v>
      </c>
      <c r="FE72" s="1">
        <v>0.17840901000000001</v>
      </c>
      <c r="FF72">
        <v>1.39525265</v>
      </c>
      <c r="FG72" s="8">
        <f t="shared" si="218"/>
        <v>-5.5793939999999986E-2</v>
      </c>
      <c r="FH72" s="8">
        <f t="shared" si="219"/>
        <v>7.6979500023031999E-2</v>
      </c>
      <c r="FI72">
        <v>8</v>
      </c>
      <c r="FJ72" s="1"/>
      <c r="FK72" s="1">
        <v>0.17840901000000001</v>
      </c>
      <c r="FL72" s="1">
        <v>1.47397394</v>
      </c>
      <c r="FM72" s="8">
        <f t="shared" si="220"/>
        <v>-5.5793939999999986E-2</v>
      </c>
      <c r="FN72" s="8">
        <f t="shared" si="221"/>
        <v>8.0874334279809584E-2</v>
      </c>
      <c r="FO72">
        <v>10</v>
      </c>
      <c r="FR72" s="1">
        <v>0.17878363999999999</v>
      </c>
      <c r="FS72" s="1">
        <v>0.87094311000000002</v>
      </c>
      <c r="FT72" s="8">
        <f t="shared" si="222"/>
        <v>-5.5804640000000016E-2</v>
      </c>
      <c r="FU72" s="8">
        <f t="shared" si="223"/>
        <v>4.8171839643857441E-2</v>
      </c>
      <c r="FV72">
        <v>7</v>
      </c>
      <c r="FX72" s="1">
        <v>0.17840901000000001</v>
      </c>
      <c r="FY72" s="1">
        <v>1.47397394</v>
      </c>
      <c r="GF72">
        <v>0.17878363999999999</v>
      </c>
      <c r="GG72">
        <v>0.98776812999999997</v>
      </c>
      <c r="GH72" s="1"/>
      <c r="GI72" s="1"/>
      <c r="GJ72" s="8"/>
      <c r="GK72" s="1">
        <v>0.17840901000000001</v>
      </c>
      <c r="GL72" s="1">
        <v>1.5232825299999999</v>
      </c>
      <c r="GM72" s="8">
        <f t="shared" si="224"/>
        <v>-5.5793939999999986E-2</v>
      </c>
      <c r="GN72" s="8">
        <f t="shared" si="225"/>
        <v>8.3014567561731936E-2</v>
      </c>
      <c r="GO72">
        <v>12</v>
      </c>
      <c r="GP72" s="8"/>
      <c r="GQ72" s="1">
        <v>0.17840900600000001</v>
      </c>
      <c r="GR72" s="1">
        <v>1.5903403199999999</v>
      </c>
      <c r="GS72" s="8">
        <f t="shared" si="226"/>
        <v>-5.5793947999999982E-2</v>
      </c>
      <c r="GT72" s="8">
        <f t="shared" si="227"/>
        <v>8.5172858646264185E-2</v>
      </c>
      <c r="GU72">
        <v>16</v>
      </c>
      <c r="GW72">
        <v>0.17840901000000001</v>
      </c>
      <c r="GX72">
        <v>1.62155955</v>
      </c>
      <c r="GY72" s="8">
        <f t="shared" si="228"/>
        <v>-5.5793939999999986E-2</v>
      </c>
      <c r="GZ72" s="8">
        <f t="shared" si="229"/>
        <v>8.5922851699271705E-2</v>
      </c>
      <c r="HA72">
        <v>18</v>
      </c>
      <c r="HC72">
        <v>0.17840901000000001</v>
      </c>
      <c r="HD72">
        <v>1.64800905</v>
      </c>
      <c r="HE72" s="8">
        <f t="shared" si="230"/>
        <v>-5.5793939999999986E-2</v>
      </c>
      <c r="HF72" s="8">
        <f t="shared" si="231"/>
        <v>8.6280939081181854E-2</v>
      </c>
      <c r="HG72">
        <v>20</v>
      </c>
      <c r="HJ72">
        <v>0.17840901000000001</v>
      </c>
      <c r="HK72">
        <v>1.62155955</v>
      </c>
    </row>
    <row r="73" spans="13:219" x14ac:dyDescent="0.3">
      <c r="DY73" s="1">
        <v>0.27912081999999999</v>
      </c>
      <c r="DZ73" s="14">
        <f t="shared" si="232"/>
        <v>5.9917388798173321E-2</v>
      </c>
      <c r="EA73" s="14">
        <f t="shared" si="233"/>
        <v>5.9917388798173321E-2</v>
      </c>
      <c r="EB73" s="14">
        <f t="shared" si="234"/>
        <v>4.4532536999999983E-2</v>
      </c>
      <c r="EC73" s="14">
        <f t="shared" si="235"/>
        <v>9.6313835050506474E-4</v>
      </c>
      <c r="ED73" s="7">
        <f t="shared" si="236"/>
        <v>1.5924207004593651</v>
      </c>
      <c r="EE73">
        <f t="shared" si="237"/>
        <v>0.99976620234260183</v>
      </c>
      <c r="EG73">
        <v>0.23420294999999999</v>
      </c>
      <c r="EH73">
        <v>0.81205559999999999</v>
      </c>
      <c r="EI73" s="8">
        <f t="shared" si="210"/>
        <v>-4.457862999999998E-2</v>
      </c>
      <c r="EJ73" s="8">
        <f t="shared" si="211"/>
        <v>3.6191862580381311E-2</v>
      </c>
      <c r="EK73">
        <v>0</v>
      </c>
      <c r="EM73">
        <v>0.23458828000000001</v>
      </c>
      <c r="EN73">
        <v>0.46754603</v>
      </c>
      <c r="EO73" s="8">
        <f t="shared" si="212"/>
        <v>-4.4532539999999982E-2</v>
      </c>
      <c r="EP73" s="8">
        <f t="shared" si="213"/>
        <v>2.080346374619757E-2</v>
      </c>
      <c r="EQ73">
        <v>2</v>
      </c>
      <c r="ES73" s="1">
        <v>0.23458828300000001</v>
      </c>
      <c r="ET73" s="1">
        <v>0.60097171999999999</v>
      </c>
      <c r="EU73" s="8">
        <f t="shared" si="214"/>
        <v>-4.4532536999999983E-2</v>
      </c>
      <c r="EV73" s="8">
        <f t="shared" si="215"/>
        <v>2.6691360695527487E-2</v>
      </c>
      <c r="EW73">
        <v>4</v>
      </c>
      <c r="EY73">
        <v>0.23420294999999999</v>
      </c>
      <c r="EZ73">
        <v>1.23023609</v>
      </c>
      <c r="FA73" s="8">
        <f t="shared" si="216"/>
        <v>-4.457862999999998E-2</v>
      </c>
      <c r="FB73" s="8">
        <f t="shared" si="217"/>
        <v>5.4529056195781349E-2</v>
      </c>
      <c r="FC73">
        <v>6</v>
      </c>
      <c r="FE73" s="1">
        <v>0.23420294999999999</v>
      </c>
      <c r="FF73">
        <v>1.3295982399999999</v>
      </c>
      <c r="FG73" s="8">
        <f t="shared" si="218"/>
        <v>-4.457862999999998E-2</v>
      </c>
      <c r="FH73" s="8">
        <f t="shared" si="219"/>
        <v>5.8681117475025753E-2</v>
      </c>
      <c r="FI73">
        <v>8</v>
      </c>
      <c r="FJ73" s="1"/>
      <c r="FK73" s="1">
        <v>0.23420294999999999</v>
      </c>
      <c r="FL73" s="1">
        <v>1.3915416599999999</v>
      </c>
      <c r="FM73" s="8">
        <f t="shared" si="220"/>
        <v>-4.457862999999998E-2</v>
      </c>
      <c r="FN73" s="8">
        <f t="shared" si="221"/>
        <v>6.1076316978347853E-2</v>
      </c>
      <c r="FO73">
        <v>10</v>
      </c>
      <c r="FR73" s="1">
        <v>0.23458828000000001</v>
      </c>
      <c r="FS73" s="1">
        <v>0.73568860000000003</v>
      </c>
      <c r="FT73" s="8">
        <f t="shared" si="222"/>
        <v>-4.4532539999999982E-2</v>
      </c>
      <c r="FU73" s="8">
        <f t="shared" si="223"/>
        <v>3.2510275812051723E-2</v>
      </c>
      <c r="FV73">
        <v>7</v>
      </c>
      <c r="FX73" s="1">
        <v>0.23420294999999999</v>
      </c>
      <c r="FY73" s="1">
        <v>1.3915416599999999</v>
      </c>
      <c r="GF73">
        <v>0.23458828000000001</v>
      </c>
      <c r="GG73">
        <v>0.83501583000000001</v>
      </c>
      <c r="GH73" s="1"/>
      <c r="GI73" s="1"/>
      <c r="GJ73" s="8"/>
      <c r="GK73" s="1">
        <v>0.23420294999999999</v>
      </c>
      <c r="GL73" s="1">
        <v>1.4243627400000001</v>
      </c>
      <c r="GM73" s="8">
        <f t="shared" si="224"/>
        <v>-4.457862999999998E-2</v>
      </c>
      <c r="GN73" s="8">
        <f t="shared" si="225"/>
        <v>6.2094075734067118E-2</v>
      </c>
      <c r="GO73">
        <v>12</v>
      </c>
      <c r="GP73" s="8"/>
      <c r="GQ73" s="1">
        <v>0.23420295399999999</v>
      </c>
      <c r="GR73" s="1">
        <v>1.4824964300000001</v>
      </c>
      <c r="GS73" s="8">
        <f t="shared" si="226"/>
        <v>-4.457862700000001E-2</v>
      </c>
      <c r="GT73" s="8">
        <f t="shared" si="227"/>
        <v>6.3512679104807707E-2</v>
      </c>
      <c r="GU73">
        <v>16</v>
      </c>
      <c r="GW73">
        <v>0.23420294999999999</v>
      </c>
      <c r="GX73">
        <v>1.50584495</v>
      </c>
      <c r="GY73" s="8">
        <f t="shared" si="228"/>
        <v>-4.457862999999998E-2</v>
      </c>
      <c r="GZ73" s="8">
        <f t="shared" si="229"/>
        <v>6.3828075635200959E-2</v>
      </c>
      <c r="HA73">
        <v>18</v>
      </c>
      <c r="HC73">
        <v>0.23420294999999999</v>
      </c>
      <c r="HD73">
        <v>1.53039952</v>
      </c>
      <c r="HE73" s="8">
        <f t="shared" si="230"/>
        <v>-4.457862999999998E-2</v>
      </c>
      <c r="HF73" s="8">
        <f t="shared" si="231"/>
        <v>6.4093768272705146E-2</v>
      </c>
      <c r="HG73">
        <v>20</v>
      </c>
      <c r="HJ73">
        <v>0.23420294999999999</v>
      </c>
      <c r="HK73">
        <v>1.50584495</v>
      </c>
    </row>
    <row r="74" spans="13:219" x14ac:dyDescent="0.3">
      <c r="DY74" s="1">
        <v>0.32371982700000002</v>
      </c>
      <c r="DZ74" s="14">
        <f t="shared" si="232"/>
        <v>5.9892512357095425E-2</v>
      </c>
      <c r="EA74" s="14">
        <f t="shared" si="233"/>
        <v>5.9892512357095425E-2</v>
      </c>
      <c r="EB74" s="14">
        <f t="shared" si="234"/>
        <v>4.4599007000000024E-2</v>
      </c>
      <c r="EC74" s="14">
        <f t="shared" si="235"/>
        <v>-2.4876441077896494E-5</v>
      </c>
      <c r="ED74" s="7">
        <f t="shared" si="236"/>
        <v>1.5702385466968316</v>
      </c>
      <c r="EE74">
        <f t="shared" si="237"/>
        <v>0.99999984444068513</v>
      </c>
      <c r="EG74">
        <v>0.27878157999999997</v>
      </c>
      <c r="EH74">
        <v>0.77557396000000001</v>
      </c>
      <c r="EI74" s="8">
        <f t="shared" si="210"/>
        <v>-4.4588270000000041E-2</v>
      </c>
      <c r="EJ74" s="8">
        <f t="shared" si="211"/>
        <v>3.4581495753974609E-2</v>
      </c>
      <c r="EK74">
        <v>0</v>
      </c>
      <c r="EM74">
        <v>0.27912081999999999</v>
      </c>
      <c r="EN74">
        <v>0.43848491000000001</v>
      </c>
      <c r="EO74" s="8">
        <f t="shared" si="212"/>
        <v>-4.4599009999999994E-2</v>
      </c>
      <c r="EP74" s="8">
        <f t="shared" si="213"/>
        <v>1.9544076863194551E-2</v>
      </c>
      <c r="EQ74">
        <v>2</v>
      </c>
      <c r="ES74" s="1">
        <v>0.27912081999999999</v>
      </c>
      <c r="ET74" s="1">
        <v>0.56095785499999995</v>
      </c>
      <c r="EU74" s="8">
        <f t="shared" si="214"/>
        <v>-4.4599007000000024E-2</v>
      </c>
      <c r="EV74" s="8">
        <f t="shared" si="215"/>
        <v>2.4957216431127083E-2</v>
      </c>
      <c r="EW74">
        <v>4</v>
      </c>
      <c r="EY74">
        <v>0.27878157999999997</v>
      </c>
      <c r="EZ74">
        <v>1.1929883100000001</v>
      </c>
      <c r="FA74" s="8">
        <f t="shared" si="216"/>
        <v>-4.4588270000000041E-2</v>
      </c>
      <c r="FB74" s="8">
        <f t="shared" si="217"/>
        <v>5.2901878263502317E-2</v>
      </c>
      <c r="FC74">
        <v>6</v>
      </c>
      <c r="FE74" s="1">
        <v>0.27878157999999997</v>
      </c>
      <c r="FF74">
        <v>1.2964796300000001</v>
      </c>
      <c r="FG74" s="8">
        <f t="shared" si="218"/>
        <v>-4.4588270000000041E-2</v>
      </c>
      <c r="FH74" s="8">
        <f t="shared" si="219"/>
        <v>5.7245193508850371E-2</v>
      </c>
      <c r="FI74">
        <v>8</v>
      </c>
      <c r="FJ74" s="1"/>
      <c r="FK74" s="1">
        <v>0.27878157999999997</v>
      </c>
      <c r="FL74" s="1">
        <v>1.3649156499999999</v>
      </c>
      <c r="FM74" s="8">
        <f t="shared" si="220"/>
        <v>-4.4588270000000041E-2</v>
      </c>
      <c r="FN74" s="8">
        <f t="shared" si="221"/>
        <v>5.9934629789920896E-2</v>
      </c>
      <c r="FO74">
        <v>10</v>
      </c>
      <c r="FR74" s="1">
        <v>0.27912081999999999</v>
      </c>
      <c r="FS74" s="1">
        <v>0.69981643999999998</v>
      </c>
      <c r="FT74" s="8">
        <f t="shared" si="222"/>
        <v>-4.4599009999999994E-2</v>
      </c>
      <c r="FU74" s="8">
        <f t="shared" si="223"/>
        <v>3.0978472628124958E-2</v>
      </c>
      <c r="FV74">
        <v>7</v>
      </c>
      <c r="FX74" s="1">
        <v>0.27878157999999997</v>
      </c>
      <c r="FY74" s="1">
        <v>1.3649156499999999</v>
      </c>
      <c r="GF74">
        <v>0.27912081999999999</v>
      </c>
      <c r="GG74">
        <v>0.86023667999999998</v>
      </c>
      <c r="GH74" s="1"/>
      <c r="GI74" s="1"/>
      <c r="GJ74" s="8"/>
      <c r="GK74" s="1">
        <v>0.27878157999999997</v>
      </c>
      <c r="GL74" s="1">
        <v>1.40936438</v>
      </c>
      <c r="GM74" s="8">
        <f t="shared" si="224"/>
        <v>-4.4588270000000041E-2</v>
      </c>
      <c r="GN74" s="8">
        <f t="shared" si="225"/>
        <v>6.1467880708187594E-2</v>
      </c>
      <c r="GO74">
        <v>12</v>
      </c>
      <c r="GP74" s="8"/>
      <c r="GQ74" s="1">
        <v>0.278781581</v>
      </c>
      <c r="GR74" s="1">
        <v>1.47263203</v>
      </c>
      <c r="GS74" s="8">
        <f t="shared" si="226"/>
        <v>-4.4588263999999989E-2</v>
      </c>
      <c r="GT74" s="8">
        <f t="shared" si="227"/>
        <v>6.311845729278967E-2</v>
      </c>
      <c r="GU74">
        <v>16</v>
      </c>
      <c r="GW74">
        <v>0.27878157999999997</v>
      </c>
      <c r="GX74">
        <v>1.5001871600000001</v>
      </c>
      <c r="GY74" s="8">
        <f t="shared" si="228"/>
        <v>-4.4588270000000041E-2</v>
      </c>
      <c r="GZ74" s="8">
        <f t="shared" si="229"/>
        <v>6.3616873904902338E-2</v>
      </c>
      <c r="HA74">
        <v>18</v>
      </c>
      <c r="HC74">
        <v>0.27878157999999997</v>
      </c>
      <c r="HD74">
        <v>1.5234553399999999</v>
      </c>
      <c r="HE74" s="8">
        <f t="shared" si="230"/>
        <v>-4.4588270000000041E-2</v>
      </c>
      <c r="HF74" s="8">
        <f t="shared" si="231"/>
        <v>6.3831654092859055E-2</v>
      </c>
      <c r="HG74">
        <v>20</v>
      </c>
      <c r="HJ74">
        <v>0.27878157999999997</v>
      </c>
      <c r="HK74">
        <v>1.5001871600000001</v>
      </c>
    </row>
    <row r="75" spans="13:219" x14ac:dyDescent="0.3">
      <c r="DY75" s="1">
        <v>0.36826213400000002</v>
      </c>
      <c r="DZ75" s="14">
        <f t="shared" si="232"/>
        <v>5.9052315314374174E-2</v>
      </c>
      <c r="EA75" s="14">
        <f t="shared" si="233"/>
        <v>5.9052315314374174E-2</v>
      </c>
      <c r="EB75" s="14">
        <f t="shared" si="234"/>
        <v>4.4542307000000003E-2</v>
      </c>
      <c r="EC75" s="14">
        <f t="shared" si="235"/>
        <v>-8.4019704272125101E-4</v>
      </c>
      <c r="ED75" s="7">
        <f t="shared" si="236"/>
        <v>1.5519356644113727</v>
      </c>
      <c r="EE75">
        <f t="shared" si="237"/>
        <v>0.9998221429796641</v>
      </c>
      <c r="EG75">
        <v>0.32336985000000001</v>
      </c>
      <c r="EH75">
        <v>0.73935112000000003</v>
      </c>
      <c r="EI75" s="8">
        <f t="shared" si="210"/>
        <v>-4.4599520000000004E-2</v>
      </c>
      <c r="EJ75" s="8">
        <f t="shared" si="211"/>
        <v>3.2968840280673359E-2</v>
      </c>
      <c r="EK75">
        <v>0</v>
      </c>
      <c r="EM75">
        <v>0.32371982999999999</v>
      </c>
      <c r="EN75">
        <v>0.41023409999999999</v>
      </c>
      <c r="EO75" s="8">
        <f t="shared" si="212"/>
        <v>-4.4542300000000035E-2</v>
      </c>
      <c r="EP75" s="8">
        <f t="shared" si="213"/>
        <v>1.8258391113732814E-2</v>
      </c>
      <c r="EQ75">
        <v>2</v>
      </c>
      <c r="ES75" s="1">
        <v>0.32371982700000002</v>
      </c>
      <c r="ET75" s="1">
        <v>0.52064045000000003</v>
      </c>
      <c r="EU75" s="8">
        <f t="shared" si="214"/>
        <v>-4.4542307000000003E-2</v>
      </c>
      <c r="EV75" s="8">
        <f t="shared" si="215"/>
        <v>2.3129921252205084E-2</v>
      </c>
      <c r="EW75">
        <v>4</v>
      </c>
      <c r="EY75">
        <v>0.32336985000000001</v>
      </c>
      <c r="EZ75">
        <v>1.12644469</v>
      </c>
      <c r="FA75" s="8">
        <f t="shared" si="216"/>
        <v>-4.4599520000000004E-2</v>
      </c>
      <c r="FB75" s="8">
        <f t="shared" si="217"/>
        <v>4.995479217996264E-2</v>
      </c>
      <c r="FC75">
        <v>6</v>
      </c>
      <c r="FE75" s="1">
        <v>0.32336985000000001</v>
      </c>
      <c r="FF75">
        <v>1.2262594099999999</v>
      </c>
      <c r="FG75" s="8">
        <f t="shared" si="218"/>
        <v>-4.4599520000000004E-2</v>
      </c>
      <c r="FH75" s="8">
        <f t="shared" si="219"/>
        <v>5.4148703665628489E-2</v>
      </c>
      <c r="FI75">
        <v>8</v>
      </c>
      <c r="FJ75" s="1"/>
      <c r="FK75" s="1">
        <v>0.32336985000000001</v>
      </c>
      <c r="FL75" s="1">
        <v>1.2972575200000001</v>
      </c>
      <c r="FM75" s="8">
        <f t="shared" si="220"/>
        <v>-4.4599520000000004E-2</v>
      </c>
      <c r="FN75" s="8">
        <f t="shared" si="221"/>
        <v>5.6967949969505605E-2</v>
      </c>
      <c r="FO75">
        <v>10</v>
      </c>
      <c r="FR75" s="1">
        <v>0.32371982999999999</v>
      </c>
      <c r="FS75" s="1">
        <v>0.65172432000000002</v>
      </c>
      <c r="FT75" s="8">
        <f t="shared" si="222"/>
        <v>-4.4542300000000035E-2</v>
      </c>
      <c r="FU75" s="8">
        <f t="shared" si="223"/>
        <v>2.8807795597115281E-2</v>
      </c>
      <c r="FV75">
        <v>7</v>
      </c>
      <c r="FX75" s="1">
        <v>0.32336985000000001</v>
      </c>
      <c r="FY75" s="1">
        <v>1.2972575200000001</v>
      </c>
      <c r="GF75">
        <v>0.32371982999999999</v>
      </c>
      <c r="GG75">
        <v>0.81863406000000005</v>
      </c>
      <c r="GH75" s="1"/>
      <c r="GI75" s="1"/>
      <c r="GJ75" s="8"/>
      <c r="GK75" s="1">
        <v>0.32336985000000001</v>
      </c>
      <c r="GL75" s="1">
        <v>1.3436751</v>
      </c>
      <c r="GM75" s="8">
        <f t="shared" si="224"/>
        <v>-4.4599520000000004E-2</v>
      </c>
      <c r="GN75" s="8">
        <f t="shared" si="225"/>
        <v>5.8607284414018739E-2</v>
      </c>
      <c r="GO75">
        <v>12</v>
      </c>
      <c r="GP75" s="8"/>
      <c r="GQ75" s="1">
        <v>0.32336984499999999</v>
      </c>
      <c r="GR75" s="1">
        <v>1.41006045</v>
      </c>
      <c r="GS75" s="8">
        <f t="shared" si="226"/>
        <v>-4.459952300000003E-2</v>
      </c>
      <c r="GT75" s="8">
        <f t="shared" si="227"/>
        <v>6.0441096310525085E-2</v>
      </c>
      <c r="GU75">
        <v>16</v>
      </c>
      <c r="GW75">
        <v>0.32336985000000001</v>
      </c>
      <c r="GX75">
        <v>1.43588626</v>
      </c>
      <c r="GY75" s="8">
        <f t="shared" si="228"/>
        <v>-4.4599520000000004E-2</v>
      </c>
      <c r="GZ75" s="8">
        <f t="shared" si="229"/>
        <v>6.0894672732742662E-2</v>
      </c>
      <c r="HA75">
        <v>18</v>
      </c>
      <c r="HC75">
        <v>0.32336985000000001</v>
      </c>
      <c r="HD75">
        <v>1.4622269699999999</v>
      </c>
      <c r="HE75" s="8">
        <f t="shared" si="230"/>
        <v>-4.4599520000000004E-2</v>
      </c>
      <c r="HF75" s="8">
        <f t="shared" si="231"/>
        <v>6.1270798734295237E-2</v>
      </c>
      <c r="HG75">
        <v>20</v>
      </c>
      <c r="HJ75">
        <v>0.32336985000000001</v>
      </c>
      <c r="HK75">
        <v>1.43588626</v>
      </c>
    </row>
    <row r="76" spans="13:219" x14ac:dyDescent="0.3">
      <c r="DY76" s="1">
        <v>0.41284756900000003</v>
      </c>
      <c r="DZ76" s="14">
        <f t="shared" si="232"/>
        <v>5.7526732273967394E-2</v>
      </c>
      <c r="EA76" s="14">
        <f t="shared" si="233"/>
        <v>5.7526732273967394E-2</v>
      </c>
      <c r="EB76" s="14">
        <f t="shared" si="234"/>
        <v>4.4585435000000007E-2</v>
      </c>
      <c r="EC76" s="14">
        <f t="shared" si="235"/>
        <v>-1.5255830404067791E-3</v>
      </c>
      <c r="ED76" s="7">
        <f t="shared" si="236"/>
        <v>1.5365925992766278</v>
      </c>
      <c r="EE76">
        <f t="shared" si="237"/>
        <v>0.99941510953696477</v>
      </c>
      <c r="EG76">
        <v>0.36796937000000002</v>
      </c>
      <c r="EH76">
        <v>0.69061634000000005</v>
      </c>
      <c r="EI76" s="8">
        <f t="shared" si="210"/>
        <v>-4.4603559999999987E-2</v>
      </c>
      <c r="EJ76" s="8">
        <f t="shared" si="211"/>
        <v>3.0785930423136761E-2</v>
      </c>
      <c r="EK76">
        <v>0</v>
      </c>
      <c r="EM76">
        <v>0.36826213000000002</v>
      </c>
      <c r="EN76">
        <v>0.38215522000000002</v>
      </c>
      <c r="EO76" s="8">
        <f t="shared" si="212"/>
        <v>-4.4585439999999976E-2</v>
      </c>
      <c r="EP76" s="8">
        <f t="shared" si="213"/>
        <v>1.7018219582826261E-2</v>
      </c>
      <c r="EQ76">
        <v>2</v>
      </c>
      <c r="ES76" s="1">
        <v>0.36826213400000002</v>
      </c>
      <c r="ET76" s="1">
        <v>0.48317128599999998</v>
      </c>
      <c r="EU76" s="8">
        <f t="shared" si="214"/>
        <v>-4.4585435000000007E-2</v>
      </c>
      <c r="EV76" s="8">
        <f t="shared" si="215"/>
        <v>2.1477356504721202E-2</v>
      </c>
      <c r="EW76">
        <v>4</v>
      </c>
      <c r="EY76">
        <v>0.36796937000000002</v>
      </c>
      <c r="EZ76">
        <v>1.0558649</v>
      </c>
      <c r="FA76" s="8">
        <f t="shared" si="216"/>
        <v>-4.4603559999999987E-2</v>
      </c>
      <c r="FB76" s="8">
        <f t="shared" si="217"/>
        <v>4.6809945541279374E-2</v>
      </c>
      <c r="FC76">
        <v>6</v>
      </c>
      <c r="FE76" s="1">
        <v>0.36796937000000002</v>
      </c>
      <c r="FF76">
        <v>1.1552462999999999</v>
      </c>
      <c r="FG76" s="8">
        <f t="shared" si="218"/>
        <v>-4.4603559999999987E-2</v>
      </c>
      <c r="FH76" s="8">
        <f t="shared" si="219"/>
        <v>5.0996784763450986E-2</v>
      </c>
      <c r="FI76">
        <v>8</v>
      </c>
      <c r="FJ76" s="1"/>
      <c r="FK76" s="1">
        <v>0.36796937000000002</v>
      </c>
      <c r="FL76" s="1">
        <v>1.2315702399999999</v>
      </c>
      <c r="FM76" s="8">
        <f t="shared" si="220"/>
        <v>-4.4603559999999987E-2</v>
      </c>
      <c r="FN76" s="8">
        <f t="shared" si="221"/>
        <v>5.406622891754774E-2</v>
      </c>
      <c r="FO76">
        <v>10</v>
      </c>
      <c r="FR76" s="1">
        <v>0.36826213000000002</v>
      </c>
      <c r="FS76" s="1">
        <v>0.61186322999999998</v>
      </c>
      <c r="FT76" s="8">
        <f t="shared" si="222"/>
        <v>-4.4585439999999976E-2</v>
      </c>
      <c r="FU76" s="8">
        <f t="shared" si="223"/>
        <v>2.706101192930397E-2</v>
      </c>
      <c r="FV76">
        <v>7</v>
      </c>
      <c r="FX76" s="1">
        <v>0.36796937000000002</v>
      </c>
      <c r="FY76" s="1">
        <v>1.2315702399999999</v>
      </c>
      <c r="GF76">
        <v>0.36826213000000002</v>
      </c>
      <c r="GG76">
        <v>0.79768413000000005</v>
      </c>
      <c r="GH76" s="1"/>
      <c r="GI76" s="1"/>
      <c r="GJ76" s="8"/>
      <c r="GK76" s="1">
        <v>0.36796937000000002</v>
      </c>
      <c r="GL76" s="1">
        <v>1.2837303799999999</v>
      </c>
      <c r="GM76" s="8">
        <f t="shared" si="224"/>
        <v>-4.4603559999999987E-2</v>
      </c>
      <c r="GN76" s="8">
        <f t="shared" si="225"/>
        <v>5.5974941330425541E-2</v>
      </c>
      <c r="GO76">
        <v>12</v>
      </c>
      <c r="GP76" s="8"/>
      <c r="GQ76" s="1">
        <v>0.36796936800000002</v>
      </c>
      <c r="GR76" s="1">
        <v>1.35780547</v>
      </c>
      <c r="GS76" s="8">
        <f t="shared" si="226"/>
        <v>-4.4603566999999955E-2</v>
      </c>
      <c r="GT76" s="8">
        <f t="shared" si="227"/>
        <v>5.8182810127183196E-2</v>
      </c>
      <c r="GU76">
        <v>16</v>
      </c>
      <c r="GW76">
        <v>0.36796937000000002</v>
      </c>
      <c r="GX76">
        <v>1.3892361</v>
      </c>
      <c r="GY76" s="8">
        <f t="shared" si="228"/>
        <v>-4.4603559999999987E-2</v>
      </c>
      <c r="GZ76" s="8">
        <f t="shared" si="229"/>
        <v>5.8897630031850591E-2</v>
      </c>
      <c r="HA76">
        <v>18</v>
      </c>
      <c r="HC76">
        <v>0.36796937000000002</v>
      </c>
      <c r="HD76">
        <v>1.4172419599999999</v>
      </c>
      <c r="HE76" s="8">
        <f t="shared" si="230"/>
        <v>-4.4603559999999987E-2</v>
      </c>
      <c r="HF76" s="8">
        <f t="shared" si="231"/>
        <v>5.9367020383386988E-2</v>
      </c>
      <c r="HG76">
        <v>20</v>
      </c>
      <c r="HJ76">
        <v>0.36796937000000002</v>
      </c>
      <c r="HK76">
        <v>1.3892361</v>
      </c>
    </row>
    <row r="77" spans="13:219" x14ac:dyDescent="0.3">
      <c r="DY77" s="1">
        <v>0.457418622</v>
      </c>
      <c r="DZ77" s="14">
        <f t="shared" si="232"/>
        <v>5.5420099779394875E-2</v>
      </c>
      <c r="EA77" s="14">
        <f t="shared" si="233"/>
        <v>5.5420099779394875E-2</v>
      </c>
      <c r="EB77" s="14">
        <f t="shared" si="234"/>
        <v>4.4571052999999972E-2</v>
      </c>
      <c r="EC77" s="14">
        <f t="shared" si="235"/>
        <v>-2.106632494572519E-3</v>
      </c>
      <c r="ED77" s="7">
        <f t="shared" si="236"/>
        <v>1.5235668862871452</v>
      </c>
      <c r="EE77">
        <f t="shared" si="237"/>
        <v>0.9988848972786567</v>
      </c>
      <c r="EG77">
        <v>0.41257293</v>
      </c>
      <c r="EH77">
        <v>0.63856824000000001</v>
      </c>
      <c r="EI77" s="8">
        <f t="shared" si="210"/>
        <v>-4.4596150000000001E-2</v>
      </c>
      <c r="EJ77" s="8">
        <f t="shared" si="211"/>
        <v>2.8445929472216795E-2</v>
      </c>
      <c r="EK77">
        <v>0</v>
      </c>
      <c r="EM77">
        <v>0.41284757</v>
      </c>
      <c r="EN77">
        <v>0.35378883</v>
      </c>
      <c r="EO77" s="8">
        <f t="shared" si="212"/>
        <v>-4.4571050000000001E-2</v>
      </c>
      <c r="EP77" s="8">
        <f t="shared" si="213"/>
        <v>1.5741560688324281E-2</v>
      </c>
      <c r="EQ77">
        <v>2</v>
      </c>
      <c r="ES77" s="1">
        <v>0.41284756900000003</v>
      </c>
      <c r="ET77" s="1">
        <v>0.44679417799999999</v>
      </c>
      <c r="EU77" s="8">
        <f t="shared" si="214"/>
        <v>-4.4571052999999972E-2</v>
      </c>
      <c r="EV77" s="8">
        <f t="shared" si="215"/>
        <v>1.984342511342797E-2</v>
      </c>
      <c r="EW77">
        <v>4</v>
      </c>
      <c r="EY77">
        <v>0.41257293</v>
      </c>
      <c r="EZ77">
        <v>0.97637088999999999</v>
      </c>
      <c r="FA77" s="8">
        <f t="shared" si="216"/>
        <v>-4.4596150000000001E-2</v>
      </c>
      <c r="FB77" s="8">
        <f t="shared" si="217"/>
        <v>4.3255564693658349E-2</v>
      </c>
      <c r="FC77">
        <v>6</v>
      </c>
      <c r="FE77" s="1">
        <v>0.41257293</v>
      </c>
      <c r="FF77">
        <v>1.0752541</v>
      </c>
      <c r="FG77" s="8">
        <f t="shared" si="218"/>
        <v>-4.4596150000000001E-2</v>
      </c>
      <c r="FH77" s="8">
        <f t="shared" si="219"/>
        <v>4.7432574445551046E-2</v>
      </c>
      <c r="FI77">
        <v>8</v>
      </c>
      <c r="FJ77" s="1"/>
      <c r="FK77" s="1">
        <v>0.41257293</v>
      </c>
      <c r="FL77" s="1">
        <v>1.1545778</v>
      </c>
      <c r="FM77" s="8">
        <f t="shared" si="220"/>
        <v>-4.4596150000000001E-2</v>
      </c>
      <c r="FN77" s="8">
        <f t="shared" si="221"/>
        <v>5.0650936090555286E-2</v>
      </c>
      <c r="FO77">
        <v>10</v>
      </c>
      <c r="FR77" s="1">
        <v>0.41284757</v>
      </c>
      <c r="FS77" s="1">
        <v>0.57279592999999995</v>
      </c>
      <c r="FT77" s="8">
        <f t="shared" si="222"/>
        <v>-4.4571050000000001E-2</v>
      </c>
      <c r="FU77" s="8">
        <f t="shared" si="223"/>
        <v>2.5311561921834928E-2</v>
      </c>
      <c r="FV77">
        <v>7</v>
      </c>
      <c r="FX77" s="1">
        <v>0.41257293</v>
      </c>
      <c r="FY77" s="1">
        <v>1.1545778</v>
      </c>
      <c r="GF77">
        <v>0.41284757</v>
      </c>
      <c r="GG77">
        <v>0.76497813999999997</v>
      </c>
      <c r="GH77" s="1"/>
      <c r="GI77" s="1"/>
      <c r="GJ77" s="8"/>
      <c r="GK77" s="1">
        <v>0.41257293</v>
      </c>
      <c r="GL77" s="1">
        <v>1.2118290300000001</v>
      </c>
      <c r="GM77" s="8">
        <f t="shared" si="224"/>
        <v>-4.4596150000000001E-2</v>
      </c>
      <c r="GN77" s="8">
        <f t="shared" si="225"/>
        <v>5.2802995471628845E-2</v>
      </c>
      <c r="GO77">
        <v>12</v>
      </c>
      <c r="GP77" s="8"/>
      <c r="GQ77" s="1">
        <v>0.41257293499999997</v>
      </c>
      <c r="GR77" s="1">
        <v>1.2953068700000001</v>
      </c>
      <c r="GS77" s="8">
        <f t="shared" si="226"/>
        <v>-4.4596150000000001E-2</v>
      </c>
      <c r="GT77" s="8">
        <f t="shared" si="227"/>
        <v>5.5466034867240839E-2</v>
      </c>
      <c r="GU77">
        <v>16</v>
      </c>
      <c r="GW77">
        <v>0.41257293</v>
      </c>
      <c r="GX77">
        <v>1.3301696599999999</v>
      </c>
      <c r="GY77" s="8">
        <f t="shared" si="228"/>
        <v>-4.4596150000000001E-2</v>
      </c>
      <c r="GZ77" s="8">
        <f t="shared" si="229"/>
        <v>5.6354185558424245E-2</v>
      </c>
      <c r="HA77">
        <v>18</v>
      </c>
      <c r="HC77">
        <v>0.41257293</v>
      </c>
      <c r="HD77">
        <v>1.3614001</v>
      </c>
      <c r="HE77" s="8">
        <f t="shared" si="230"/>
        <v>-4.4596150000000001E-2</v>
      </c>
      <c r="HF77" s="8">
        <f t="shared" si="231"/>
        <v>5.6988130348327989E-2</v>
      </c>
      <c r="HG77">
        <v>20</v>
      </c>
      <c r="HJ77">
        <v>0.41257293</v>
      </c>
      <c r="HK77">
        <v>1.3301696599999999</v>
      </c>
    </row>
    <row r="78" spans="13:219" x14ac:dyDescent="0.3">
      <c r="DY78" s="1">
        <v>0.50200401900000002</v>
      </c>
      <c r="DZ78" s="14">
        <f t="shared" si="232"/>
        <v>5.2813337809880657E-2</v>
      </c>
      <c r="EA78" s="14">
        <f t="shared" si="233"/>
        <v>5.2813337809880657E-2</v>
      </c>
      <c r="EB78" s="14">
        <f t="shared" si="234"/>
        <v>4.4585397000000027E-2</v>
      </c>
      <c r="EC78" s="14">
        <f t="shared" si="235"/>
        <v>-2.606761969514218E-3</v>
      </c>
      <c r="ED78" s="7">
        <f t="shared" si="236"/>
        <v>1.5123960894851083</v>
      </c>
      <c r="EE78">
        <f t="shared" si="237"/>
        <v>0.99829519075717399</v>
      </c>
      <c r="EG78">
        <v>0.45716908000000001</v>
      </c>
      <c r="EH78">
        <v>0.58367051999999997</v>
      </c>
      <c r="EI78" s="8">
        <f t="shared" si="210"/>
        <v>-4.4609780000000043E-2</v>
      </c>
      <c r="EJ78" s="8">
        <f t="shared" si="211"/>
        <v>2.5993024666509126E-2</v>
      </c>
      <c r="EK78">
        <v>0</v>
      </c>
      <c r="EM78">
        <v>0.45741862</v>
      </c>
      <c r="EN78">
        <v>0.32503913000000001</v>
      </c>
      <c r="EO78" s="8">
        <f t="shared" si="212"/>
        <v>-4.4585399999999997E-2</v>
      </c>
      <c r="EP78" s="8">
        <f t="shared" si="213"/>
        <v>1.445848044746499E-2</v>
      </c>
      <c r="EQ78">
        <v>2</v>
      </c>
      <c r="ES78" s="1">
        <v>0.457418622</v>
      </c>
      <c r="ET78" s="1">
        <v>0.41124390500000002</v>
      </c>
      <c r="EU78" s="8">
        <f t="shared" si="214"/>
        <v>-4.4585397000000027E-2</v>
      </c>
      <c r="EV78" s="8">
        <f t="shared" si="215"/>
        <v>1.8259626138777189E-2</v>
      </c>
      <c r="EW78">
        <v>4</v>
      </c>
      <c r="EY78">
        <v>0.45716908000000001</v>
      </c>
      <c r="EZ78">
        <v>0.89479023000000002</v>
      </c>
      <c r="FA78" s="8">
        <f t="shared" si="216"/>
        <v>-4.4609780000000043E-2</v>
      </c>
      <c r="FB78" s="8">
        <f t="shared" si="217"/>
        <v>3.963005206092244E-2</v>
      </c>
      <c r="FC78">
        <v>6</v>
      </c>
      <c r="FE78" s="1">
        <v>0.45716908000000001</v>
      </c>
      <c r="FF78">
        <v>0.99246296000000001</v>
      </c>
      <c r="FG78" s="8">
        <f t="shared" si="218"/>
        <v>-4.4609780000000043E-2</v>
      </c>
      <c r="FH78" s="8">
        <f t="shared" si="219"/>
        <v>4.3767943698471534E-2</v>
      </c>
      <c r="FI78">
        <v>8</v>
      </c>
      <c r="FJ78" s="1"/>
      <c r="FK78" s="1">
        <v>0.45716908000000001</v>
      </c>
      <c r="FL78" s="1">
        <v>1.07609877</v>
      </c>
      <c r="FM78" s="8">
        <f t="shared" si="220"/>
        <v>-4.4609780000000043E-2</v>
      </c>
      <c r="FN78" s="8">
        <f t="shared" si="221"/>
        <v>4.719463746727641E-2</v>
      </c>
      <c r="FO78">
        <v>10</v>
      </c>
      <c r="FR78" s="1">
        <v>0.45741862</v>
      </c>
      <c r="FS78" s="1">
        <v>0.53501206999999995</v>
      </c>
      <c r="FT78" s="8">
        <f t="shared" si="222"/>
        <v>-4.4585399999999997E-2</v>
      </c>
      <c r="FU78" s="8">
        <f t="shared" si="223"/>
        <v>2.3635562144933807E-2</v>
      </c>
      <c r="FV78">
        <v>7</v>
      </c>
      <c r="FX78" s="1">
        <v>0.45716908000000001</v>
      </c>
      <c r="FY78" s="1">
        <v>1.07609877</v>
      </c>
      <c r="GF78">
        <v>0.45741862</v>
      </c>
      <c r="GG78">
        <v>0.733935</v>
      </c>
      <c r="GH78" s="1"/>
      <c r="GI78" s="1"/>
      <c r="GJ78" s="8"/>
      <c r="GK78" s="1">
        <v>0.45716908000000001</v>
      </c>
      <c r="GL78" s="1">
        <v>1.1390257699999999</v>
      </c>
      <c r="GM78" s="8">
        <f t="shared" si="224"/>
        <v>-4.4609780000000043E-2</v>
      </c>
      <c r="GN78" s="8">
        <f t="shared" si="225"/>
        <v>4.9616600408646315E-2</v>
      </c>
      <c r="GO78">
        <v>12</v>
      </c>
      <c r="GP78" s="8"/>
      <c r="GQ78" s="1">
        <v>0.45716908499999998</v>
      </c>
      <c r="GR78" s="1">
        <v>1.23372693</v>
      </c>
      <c r="GS78" s="8">
        <f t="shared" si="226"/>
        <v>-4.4609773000000019E-2</v>
      </c>
      <c r="GT78" s="8">
        <f t="shared" si="227"/>
        <v>5.2814074526398705E-2</v>
      </c>
      <c r="GU78">
        <v>16</v>
      </c>
      <c r="GW78">
        <v>0.45716908000000001</v>
      </c>
      <c r="GX78">
        <v>1.2727960899999999</v>
      </c>
      <c r="GY78" s="8">
        <f t="shared" si="228"/>
        <v>-4.4609780000000043E-2</v>
      </c>
      <c r="GZ78" s="8">
        <f t="shared" si="229"/>
        <v>5.3908123969965083E-2</v>
      </c>
      <c r="HA78">
        <v>18</v>
      </c>
      <c r="HC78">
        <v>0.45716908000000001</v>
      </c>
      <c r="HD78">
        <v>1.3082564699999999</v>
      </c>
      <c r="HE78" s="8">
        <f t="shared" si="230"/>
        <v>-4.4609780000000043E-2</v>
      </c>
      <c r="HF78" s="8">
        <f t="shared" si="231"/>
        <v>5.4747938162359219E-2</v>
      </c>
      <c r="HG78">
        <v>20</v>
      </c>
      <c r="HJ78">
        <v>0.45716908000000001</v>
      </c>
      <c r="HK78">
        <v>1.2727960899999999</v>
      </c>
    </row>
    <row r="79" spans="13:219" x14ac:dyDescent="0.3">
      <c r="DY79" s="1">
        <v>0.54657242699999997</v>
      </c>
      <c r="DZ79" s="14">
        <f t="shared" si="232"/>
        <v>4.9774339676722755E-2</v>
      </c>
      <c r="EA79" s="14">
        <f t="shared" si="233"/>
        <v>4.9774339676722755E-2</v>
      </c>
      <c r="EB79" s="14">
        <f t="shared" si="234"/>
        <v>4.4568407999999948E-2</v>
      </c>
      <c r="EC79" s="14">
        <f t="shared" si="235"/>
        <v>-3.0389981331579025E-3</v>
      </c>
      <c r="ED79" s="7">
        <f t="shared" si="236"/>
        <v>1.5027144405318809</v>
      </c>
      <c r="EE79">
        <f t="shared" si="237"/>
        <v>0.9976833234328365</v>
      </c>
      <c r="EG79">
        <v>0.50177886000000005</v>
      </c>
      <c r="EH79">
        <v>0.52752586999999995</v>
      </c>
      <c r="EI79" s="8">
        <f t="shared" si="210"/>
        <v>-4.459501999999993E-2</v>
      </c>
      <c r="EJ79" s="8">
        <f t="shared" si="211"/>
        <v>2.3470526845015903E-2</v>
      </c>
      <c r="EK79">
        <v>0</v>
      </c>
      <c r="EM79">
        <v>0.50200402</v>
      </c>
      <c r="EN79">
        <v>0.29589973000000003</v>
      </c>
      <c r="EO79" s="8">
        <f t="shared" si="212"/>
        <v>-4.4568410000000003E-2</v>
      </c>
      <c r="EP79" s="8">
        <f t="shared" si="213"/>
        <v>1.3149213635300194E-2</v>
      </c>
      <c r="EQ79">
        <v>2</v>
      </c>
      <c r="ES79" s="1">
        <v>0.50200401900000002</v>
      </c>
      <c r="ET79" s="1">
        <v>0.37622973999999998</v>
      </c>
      <c r="EU79" s="8">
        <f t="shared" si="214"/>
        <v>-4.4568407999999948E-2</v>
      </c>
      <c r="EV79" s="8">
        <f t="shared" si="215"/>
        <v>1.6688363330364879E-2</v>
      </c>
      <c r="EW79">
        <v>4</v>
      </c>
      <c r="EY79">
        <v>0.50177886000000005</v>
      </c>
      <c r="EZ79">
        <v>0.81274499</v>
      </c>
      <c r="FA79" s="8">
        <f t="shared" si="216"/>
        <v>-4.459501999999993E-2</v>
      </c>
      <c r="FB79" s="8">
        <f t="shared" si="217"/>
        <v>3.5962322056593631E-2</v>
      </c>
      <c r="FC79">
        <v>6</v>
      </c>
      <c r="FE79" s="1">
        <v>0.50177886000000005</v>
      </c>
      <c r="FF79">
        <v>0.90644091999999998</v>
      </c>
      <c r="FG79" s="8">
        <f t="shared" si="218"/>
        <v>-4.459501999999993E-2</v>
      </c>
      <c r="FH79" s="8">
        <f t="shared" si="219"/>
        <v>3.9936624443431143E-2</v>
      </c>
      <c r="FI79">
        <v>8</v>
      </c>
      <c r="FJ79" s="1"/>
      <c r="FK79" s="1">
        <v>0.50177886000000005</v>
      </c>
      <c r="FL79" s="1">
        <v>0.99296114000000002</v>
      </c>
      <c r="FM79" s="8">
        <f t="shared" si="220"/>
        <v>-4.459501999999993E-2</v>
      </c>
      <c r="FN79" s="8">
        <f t="shared" si="221"/>
        <v>4.3507365616517794E-2</v>
      </c>
      <c r="FO79">
        <v>10</v>
      </c>
      <c r="FR79" s="1">
        <v>0.50200402</v>
      </c>
      <c r="FS79" s="1">
        <v>0.49748186</v>
      </c>
      <c r="FT79" s="8">
        <f t="shared" si="222"/>
        <v>-4.4568410000000003E-2</v>
      </c>
      <c r="FU79" s="8">
        <f t="shared" si="223"/>
        <v>2.195572653385322E-2</v>
      </c>
      <c r="FV79">
        <v>7</v>
      </c>
      <c r="FX79" s="1">
        <v>0.50177886000000005</v>
      </c>
      <c r="FY79" s="1">
        <v>0.99296114000000002</v>
      </c>
      <c r="GF79">
        <v>0.50200402</v>
      </c>
      <c r="GG79">
        <v>0.70052559000000003</v>
      </c>
      <c r="GH79" s="1"/>
      <c r="GI79" s="1"/>
      <c r="GJ79" s="8"/>
      <c r="GK79" s="1">
        <v>0.50177886000000005</v>
      </c>
      <c r="GL79" s="1">
        <v>1.0622364200000001</v>
      </c>
      <c r="GM79" s="8">
        <f t="shared" si="224"/>
        <v>-4.459501999999993E-2</v>
      </c>
      <c r="GN79" s="8">
        <f t="shared" si="225"/>
        <v>4.6227952416577789E-2</v>
      </c>
      <c r="GO79">
        <v>12</v>
      </c>
      <c r="GP79" s="8"/>
      <c r="GQ79" s="1">
        <v>0.50177885799999999</v>
      </c>
      <c r="GR79" s="1">
        <v>1.1672205200000001</v>
      </c>
      <c r="GS79" s="8">
        <f t="shared" si="226"/>
        <v>-4.4595017000000015E-2</v>
      </c>
      <c r="GT79" s="8">
        <f t="shared" si="227"/>
        <v>4.9919887472849402E-2</v>
      </c>
      <c r="GU79">
        <v>16</v>
      </c>
      <c r="GW79">
        <v>0.50177886000000005</v>
      </c>
      <c r="GX79">
        <v>1.2105998099999999</v>
      </c>
      <c r="GY79" s="8">
        <f t="shared" si="228"/>
        <v>-4.459501999999993E-2</v>
      </c>
      <c r="GZ79" s="8">
        <f t="shared" si="229"/>
        <v>5.1225476029306681E-2</v>
      </c>
      <c r="HA79">
        <v>18</v>
      </c>
      <c r="HC79">
        <v>0.50177886000000005</v>
      </c>
      <c r="HD79">
        <v>1.24981692</v>
      </c>
      <c r="HE79" s="8">
        <f t="shared" si="230"/>
        <v>-4.459501999999993E-2</v>
      </c>
      <c r="HF79" s="8">
        <f t="shared" si="231"/>
        <v>5.2253007532248326E-2</v>
      </c>
      <c r="HG79">
        <v>20</v>
      </c>
      <c r="HJ79">
        <v>0.50177886000000005</v>
      </c>
      <c r="HK79">
        <v>1.2105998099999999</v>
      </c>
    </row>
    <row r="80" spans="13:219" x14ac:dyDescent="0.3">
      <c r="DY80" s="1">
        <v>0.591166148</v>
      </c>
      <c r="DZ80" s="14">
        <f t="shared" si="232"/>
        <v>4.6352878718469832E-2</v>
      </c>
      <c r="EA80" s="14">
        <f t="shared" si="233"/>
        <v>4.6352878718469832E-2</v>
      </c>
      <c r="EB80" s="14">
        <f t="shared" si="234"/>
        <v>4.4593721000000031E-2</v>
      </c>
      <c r="EC80" s="14">
        <f t="shared" si="235"/>
        <v>-3.4214609582529226E-3</v>
      </c>
      <c r="ED80" s="7">
        <f t="shared" si="236"/>
        <v>1.4942211782865467</v>
      </c>
      <c r="EE80">
        <f t="shared" si="237"/>
        <v>0.99706955568561673</v>
      </c>
      <c r="EG80">
        <v>0.54637387999999998</v>
      </c>
      <c r="EH80">
        <v>0.47064853000000001</v>
      </c>
      <c r="EI80" s="8">
        <f t="shared" si="210"/>
        <v>-4.4607630000000009E-2</v>
      </c>
      <c r="EJ80" s="8">
        <f t="shared" si="211"/>
        <v>2.0932992227743891E-2</v>
      </c>
      <c r="EK80">
        <v>0</v>
      </c>
      <c r="EM80">
        <v>0.54657243</v>
      </c>
      <c r="EN80">
        <v>0.26641037000000001</v>
      </c>
      <c r="EO80" s="8">
        <f t="shared" si="212"/>
        <v>-4.4593719999999948E-2</v>
      </c>
      <c r="EP80" s="8">
        <f t="shared" si="213"/>
        <v>1.1838199187223192E-2</v>
      </c>
      <c r="EQ80">
        <v>2</v>
      </c>
      <c r="ES80" s="1">
        <v>0.54657242699999997</v>
      </c>
      <c r="ET80" s="1">
        <v>0.34154528200000001</v>
      </c>
      <c r="EU80" s="8">
        <f t="shared" si="214"/>
        <v>-4.4593721000000031E-2</v>
      </c>
      <c r="EV80" s="8">
        <f t="shared" si="215"/>
        <v>1.5149149397484702E-2</v>
      </c>
      <c r="EW80">
        <v>4</v>
      </c>
      <c r="EY80">
        <v>0.54637387999999998</v>
      </c>
      <c r="EZ80">
        <v>0.73124078999999997</v>
      </c>
      <c r="FA80" s="8">
        <f t="shared" si="216"/>
        <v>-4.4607630000000009E-2</v>
      </c>
      <c r="FB80" s="8">
        <f t="shared" si="217"/>
        <v>3.2345164468252349E-2</v>
      </c>
      <c r="FC80">
        <v>6</v>
      </c>
      <c r="FE80" s="1">
        <v>0.54637387999999998</v>
      </c>
      <c r="FF80">
        <v>0.82080112000000005</v>
      </c>
      <c r="FG80" s="8">
        <f t="shared" si="218"/>
        <v>-4.4607630000000009E-2</v>
      </c>
      <c r="FH80" s="8">
        <f t="shared" si="219"/>
        <v>3.6151416728366123E-2</v>
      </c>
      <c r="FI80">
        <v>8</v>
      </c>
      <c r="FJ80" s="1"/>
      <c r="FK80" s="1">
        <v>0.54637387999999998</v>
      </c>
      <c r="FL80" s="1">
        <v>0.90839389000000004</v>
      </c>
      <c r="FM80" s="8">
        <f t="shared" si="220"/>
        <v>-4.4607630000000009E-2</v>
      </c>
      <c r="FN80" s="8">
        <f t="shared" si="221"/>
        <v>3.9788747564369148E-2</v>
      </c>
      <c r="FO80">
        <v>10</v>
      </c>
      <c r="FR80" s="1">
        <v>0.54657243</v>
      </c>
      <c r="FS80" s="1">
        <v>0.45992907</v>
      </c>
      <c r="FT80" s="8">
        <f t="shared" si="222"/>
        <v>-4.4593719999999948E-2</v>
      </c>
      <c r="FU80" s="8">
        <f t="shared" si="223"/>
        <v>2.029741486355368E-2</v>
      </c>
      <c r="FV80">
        <v>7</v>
      </c>
      <c r="FX80" s="1">
        <v>0.54637387999999998</v>
      </c>
      <c r="FY80" s="1">
        <v>0.90839389000000004</v>
      </c>
      <c r="GF80">
        <v>0.54657243</v>
      </c>
      <c r="GG80">
        <v>0.66658468999999998</v>
      </c>
      <c r="GH80" s="1"/>
      <c r="GI80" s="1"/>
      <c r="GJ80" s="8"/>
      <c r="GK80" s="1">
        <v>0.54637387999999998</v>
      </c>
      <c r="GL80" s="1">
        <v>0.98299519999999996</v>
      </c>
      <c r="GM80" s="8">
        <f t="shared" si="224"/>
        <v>-4.4607630000000009E-2</v>
      </c>
      <c r="GN80" s="8">
        <f t="shared" si="225"/>
        <v>4.2765189104009303E-2</v>
      </c>
      <c r="GO80">
        <v>12</v>
      </c>
      <c r="GP80" s="8"/>
      <c r="GQ80" s="1">
        <v>0.54637387500000001</v>
      </c>
      <c r="GR80" s="1">
        <v>1.0989256700000001</v>
      </c>
      <c r="GS80" s="8">
        <f t="shared" si="226"/>
        <v>-4.4607637000000033E-2</v>
      </c>
      <c r="GT80" s="8">
        <f t="shared" si="227"/>
        <v>4.6983420266533196E-2</v>
      </c>
      <c r="GU80">
        <v>16</v>
      </c>
      <c r="GW80">
        <v>0.54637387999999998</v>
      </c>
      <c r="GX80">
        <v>1.14715224</v>
      </c>
      <c r="GY80" s="8">
        <f t="shared" si="228"/>
        <v>-4.4607630000000009E-2</v>
      </c>
      <c r="GZ80" s="8">
        <f t="shared" si="229"/>
        <v>4.8524602745641403E-2</v>
      </c>
      <c r="HA80">
        <v>18</v>
      </c>
      <c r="HC80">
        <v>0.54637387999999998</v>
      </c>
      <c r="HD80">
        <v>1.18994657</v>
      </c>
      <c r="HE80" s="8">
        <f t="shared" si="230"/>
        <v>-4.4607630000000009E-2</v>
      </c>
      <c r="HF80" s="8">
        <f t="shared" si="231"/>
        <v>4.9733369422362429E-2</v>
      </c>
      <c r="HG80">
        <v>20</v>
      </c>
      <c r="HJ80">
        <v>0.54637387999999998</v>
      </c>
      <c r="HK80">
        <v>1.14715224</v>
      </c>
    </row>
    <row r="81" spans="129:219" x14ac:dyDescent="0.3">
      <c r="DY81" s="1">
        <v>0.63571699100000001</v>
      </c>
      <c r="DZ81" s="14">
        <f t="shared" si="232"/>
        <v>4.2595795220475678E-2</v>
      </c>
      <c r="EA81" s="14">
        <f t="shared" si="233"/>
        <v>4.2595795220475678E-2</v>
      </c>
      <c r="EB81" s="14">
        <f t="shared" si="234"/>
        <v>4.4550843000000007E-2</v>
      </c>
      <c r="EC81" s="14">
        <f t="shared" si="235"/>
        <v>-3.7570834979941542E-3</v>
      </c>
      <c r="ED81" s="7">
        <f t="shared" si="236"/>
        <v>1.4866629118738566</v>
      </c>
      <c r="EE81">
        <f t="shared" si="237"/>
        <v>0.99646287142903345</v>
      </c>
      <c r="EG81">
        <v>0.59098150999999999</v>
      </c>
      <c r="EH81">
        <v>0.41332724999999998</v>
      </c>
      <c r="EI81" s="8">
        <f t="shared" si="210"/>
        <v>-4.4585199999999992E-2</v>
      </c>
      <c r="EJ81" s="8">
        <f t="shared" si="211"/>
        <v>1.8363094917695069E-2</v>
      </c>
      <c r="EK81">
        <v>0</v>
      </c>
      <c r="EM81">
        <v>0.59116614999999995</v>
      </c>
      <c r="EN81">
        <v>0.23658546999999999</v>
      </c>
      <c r="EO81" s="8">
        <f t="shared" si="212"/>
        <v>-4.4550840000000091E-2</v>
      </c>
      <c r="EP81" s="8">
        <f t="shared" si="213"/>
        <v>1.0496401775302503E-2</v>
      </c>
      <c r="EQ81">
        <v>2</v>
      </c>
      <c r="ES81" s="1">
        <v>0.591166148</v>
      </c>
      <c r="ET81" s="1">
        <v>0.306917467</v>
      </c>
      <c r="EU81" s="8">
        <f t="shared" si="214"/>
        <v>-4.4550843000000007E-2</v>
      </c>
      <c r="EV81" s="8">
        <f t="shared" si="215"/>
        <v>1.3591877220781621E-2</v>
      </c>
      <c r="EW81">
        <v>4</v>
      </c>
      <c r="EY81">
        <v>0.59098150999999999</v>
      </c>
      <c r="EZ81">
        <v>0.65046526000000005</v>
      </c>
      <c r="FA81" s="8">
        <f t="shared" si="216"/>
        <v>-4.4585199999999992E-2</v>
      </c>
      <c r="FB81" s="8">
        <f t="shared" si="217"/>
        <v>2.8740233764590502E-2</v>
      </c>
      <c r="FC81">
        <v>6</v>
      </c>
      <c r="FE81" s="1">
        <v>0.59098150999999999</v>
      </c>
      <c r="FF81">
        <v>0.73594937000000005</v>
      </c>
      <c r="FG81" s="8">
        <f t="shared" si="218"/>
        <v>-4.4585199999999992E-2</v>
      </c>
      <c r="FH81" s="8">
        <f t="shared" si="219"/>
        <v>3.2378188997081135E-2</v>
      </c>
      <c r="FI81">
        <v>8</v>
      </c>
      <c r="FJ81" s="1"/>
      <c r="FK81" s="1">
        <v>0.59098150999999999</v>
      </c>
      <c r="FL81" s="1">
        <v>0.82378275999999995</v>
      </c>
      <c r="FM81" s="8">
        <f t="shared" si="220"/>
        <v>-4.4585199999999992E-2</v>
      </c>
      <c r="FN81" s="8">
        <f t="shared" si="221"/>
        <v>3.6042590560894899E-2</v>
      </c>
      <c r="FO81">
        <v>10</v>
      </c>
      <c r="FR81" s="1">
        <v>0.59116614999999995</v>
      </c>
      <c r="FS81" s="1">
        <v>0.42210954000000001</v>
      </c>
      <c r="FT81" s="8">
        <f t="shared" si="222"/>
        <v>-4.4550840000000091E-2</v>
      </c>
      <c r="FU81" s="8">
        <f t="shared" si="223"/>
        <v>1.8599141387284673E-2</v>
      </c>
      <c r="FV81">
        <v>7</v>
      </c>
      <c r="FX81" s="1">
        <v>0.59098150999999999</v>
      </c>
      <c r="FY81" s="1">
        <v>0.82378275999999995</v>
      </c>
      <c r="GF81">
        <v>0.59116614999999995</v>
      </c>
      <c r="GG81">
        <v>0.63117747000000002</v>
      </c>
      <c r="GH81" s="1"/>
      <c r="GI81" s="1"/>
      <c r="GJ81" s="8"/>
      <c r="GK81" s="1">
        <v>0.59098150999999999</v>
      </c>
      <c r="GL81" s="1">
        <v>0.90309096</v>
      </c>
      <c r="GM81" s="8">
        <f t="shared" si="224"/>
        <v>-4.4585199999999992E-2</v>
      </c>
      <c r="GN81" s="8">
        <f t="shared" si="225"/>
        <v>3.9245306886527942E-2</v>
      </c>
      <c r="GO81">
        <v>12</v>
      </c>
      <c r="GP81" s="8"/>
      <c r="GQ81" s="1">
        <v>0.59098151200000004</v>
      </c>
      <c r="GR81" s="1">
        <v>1.0297049300000001</v>
      </c>
      <c r="GS81" s="8">
        <f t="shared" si="226"/>
        <v>-4.4585193999999939E-2</v>
      </c>
      <c r="GT81" s="8">
        <f t="shared" si="227"/>
        <v>4.3975036756664393E-2</v>
      </c>
      <c r="GU81">
        <v>16</v>
      </c>
      <c r="GW81">
        <v>0.59098150999999999</v>
      </c>
      <c r="GX81">
        <v>1.08241542</v>
      </c>
      <c r="GY81" s="8">
        <f t="shared" si="228"/>
        <v>-4.4585199999999992E-2</v>
      </c>
      <c r="GZ81" s="8">
        <f t="shared" si="229"/>
        <v>4.5735363651971589E-2</v>
      </c>
      <c r="HA81">
        <v>18</v>
      </c>
      <c r="HC81">
        <v>0.59098150999999999</v>
      </c>
      <c r="HD81">
        <v>1.1299111799999999</v>
      </c>
      <c r="HE81" s="8">
        <f t="shared" si="230"/>
        <v>-4.4585199999999992E-2</v>
      </c>
      <c r="HF81" s="8">
        <f t="shared" si="231"/>
        <v>4.7171747237488279E-2</v>
      </c>
      <c r="HG81">
        <v>20</v>
      </c>
      <c r="HJ81">
        <v>0.59098150999999999</v>
      </c>
      <c r="HK81">
        <v>1.08241542</v>
      </c>
    </row>
    <row r="82" spans="129:219" x14ac:dyDescent="0.3">
      <c r="DY82" s="1">
        <v>0.68030855000000001</v>
      </c>
      <c r="DZ82" s="14">
        <f t="shared" si="232"/>
        <v>3.8527503531741378E-2</v>
      </c>
      <c r="EA82" s="14">
        <f t="shared" si="233"/>
        <v>3.8527503531741378E-2</v>
      </c>
      <c r="EB82" s="14">
        <f t="shared" si="234"/>
        <v>4.4591559000000003E-2</v>
      </c>
      <c r="EC82" s="14">
        <f t="shared" si="235"/>
        <v>-4.0682916887343004E-3</v>
      </c>
      <c r="ED82" s="7">
        <f t="shared" si="236"/>
        <v>1.4798136383440332</v>
      </c>
      <c r="EE82">
        <f t="shared" si="237"/>
        <v>0.9958639295298507</v>
      </c>
      <c r="EG82">
        <v>0.63556670999999998</v>
      </c>
      <c r="EH82">
        <v>0.35552920999999998</v>
      </c>
      <c r="EI82" s="8">
        <f t="shared" si="210"/>
        <v>-4.4596489999999989E-2</v>
      </c>
      <c r="EJ82" s="8">
        <f t="shared" si="211"/>
        <v>1.5789775993449027E-2</v>
      </c>
      <c r="EK82">
        <v>0</v>
      </c>
      <c r="EM82">
        <v>0.63571699000000004</v>
      </c>
      <c r="EN82">
        <v>0.20638313</v>
      </c>
      <c r="EO82" s="8">
        <f t="shared" si="212"/>
        <v>-4.4591559999999975E-2</v>
      </c>
      <c r="EP82" s="8">
        <f t="shared" si="213"/>
        <v>9.1592986940336341E-3</v>
      </c>
      <c r="EQ82">
        <v>2</v>
      </c>
      <c r="ES82" s="1">
        <v>0.63571699100000001</v>
      </c>
      <c r="ET82" s="1">
        <v>0.27208833300000002</v>
      </c>
      <c r="EU82" s="8">
        <f t="shared" si="214"/>
        <v>-4.4591559000000003E-2</v>
      </c>
      <c r="EV82" s="8">
        <f t="shared" si="215"/>
        <v>1.2053227906622289E-2</v>
      </c>
      <c r="EW82">
        <v>4</v>
      </c>
      <c r="EY82">
        <v>0.63556670999999998</v>
      </c>
      <c r="EZ82">
        <v>0.57051147999999996</v>
      </c>
      <c r="FA82" s="8">
        <f t="shared" si="216"/>
        <v>-4.4596489999999989E-2</v>
      </c>
      <c r="FB82" s="8">
        <f t="shared" si="217"/>
        <v>2.5198774365737604E-2</v>
      </c>
      <c r="FC82">
        <v>6</v>
      </c>
      <c r="FE82" s="1">
        <v>0.63556670999999998</v>
      </c>
      <c r="FF82">
        <v>0.65209260000000002</v>
      </c>
      <c r="FG82" s="8">
        <f t="shared" si="218"/>
        <v>-4.4596489999999989E-2</v>
      </c>
      <c r="FH82" s="8">
        <f t="shared" si="219"/>
        <v>2.8678915755237223E-2</v>
      </c>
      <c r="FI82">
        <v>8</v>
      </c>
      <c r="FJ82" s="1"/>
      <c r="FK82" s="1">
        <v>0.63556670999999998</v>
      </c>
      <c r="FL82" s="1">
        <v>0.74011192000000003</v>
      </c>
      <c r="FM82" s="8">
        <f t="shared" si="220"/>
        <v>-4.4596489999999989E-2</v>
      </c>
      <c r="FN82" s="8">
        <f t="shared" si="221"/>
        <v>3.2370509777396902E-2</v>
      </c>
      <c r="FO82">
        <v>10</v>
      </c>
      <c r="FR82" s="1">
        <v>0.63571699000000004</v>
      </c>
      <c r="FS82" s="1">
        <v>0.38382877999999998</v>
      </c>
      <c r="FT82" s="8">
        <f t="shared" si="222"/>
        <v>-4.4591559999999975E-2</v>
      </c>
      <c r="FU82" s="8">
        <f t="shared" si="223"/>
        <v>1.6917684203858033E-2</v>
      </c>
      <c r="FV82">
        <v>7</v>
      </c>
      <c r="FX82" s="1">
        <v>0.63556670999999998</v>
      </c>
      <c r="FY82" s="1">
        <v>0.74011192000000003</v>
      </c>
      <c r="GF82">
        <v>0.63571699000000004</v>
      </c>
      <c r="GG82">
        <v>0.59492153999999997</v>
      </c>
      <c r="GH82" s="1"/>
      <c r="GI82" s="1"/>
      <c r="GJ82" s="8"/>
      <c r="GK82" s="1">
        <v>0.63556670999999998</v>
      </c>
      <c r="GL82" s="1">
        <v>0.82332068000000003</v>
      </c>
      <c r="GM82" s="8">
        <f t="shared" si="224"/>
        <v>-4.4596489999999989E-2</v>
      </c>
      <c r="GN82" s="8">
        <f t="shared" si="225"/>
        <v>3.5766306921410328E-2</v>
      </c>
      <c r="GO82">
        <v>12</v>
      </c>
      <c r="GP82" s="8"/>
      <c r="GQ82" s="1">
        <v>0.63556670599999998</v>
      </c>
      <c r="GR82" s="1">
        <v>0.96006615100000003</v>
      </c>
      <c r="GS82" s="8">
        <f t="shared" si="226"/>
        <v>-4.4596497999999984E-2</v>
      </c>
      <c r="GT82" s="8">
        <f t="shared" si="227"/>
        <v>4.0986756719404917E-2</v>
      </c>
      <c r="GU82">
        <v>16</v>
      </c>
      <c r="GW82">
        <v>0.63556670999999998</v>
      </c>
      <c r="GX82">
        <v>1.0174473399999999</v>
      </c>
      <c r="GY82" s="8">
        <f t="shared" si="228"/>
        <v>-4.4596489999999989E-2</v>
      </c>
      <c r="GZ82" s="8">
        <f t="shared" si="229"/>
        <v>4.2975302984019859E-2</v>
      </c>
      <c r="HA82">
        <v>18</v>
      </c>
      <c r="HC82">
        <v>0.63556670999999998</v>
      </c>
      <c r="HD82">
        <v>1.06873642</v>
      </c>
      <c r="HE82" s="8">
        <f t="shared" si="230"/>
        <v>-4.4596489999999989E-2</v>
      </c>
      <c r="HF82" s="8">
        <f t="shared" si="231"/>
        <v>4.4602284830914989E-2</v>
      </c>
      <c r="HG82">
        <v>20</v>
      </c>
      <c r="HJ82">
        <v>0.63556670999999998</v>
      </c>
      <c r="HK82">
        <v>1.0174473399999999</v>
      </c>
    </row>
    <row r="83" spans="129:219" x14ac:dyDescent="0.3">
      <c r="DY83" s="1">
        <v>0.72485467199999998</v>
      </c>
      <c r="DZ83" s="14">
        <f t="shared" si="232"/>
        <v>3.4178286734964779E-2</v>
      </c>
      <c r="EA83" s="14">
        <f t="shared" si="233"/>
        <v>3.4178286734964779E-2</v>
      </c>
      <c r="EB83" s="14">
        <f t="shared" si="234"/>
        <v>4.4546121999999966E-2</v>
      </c>
      <c r="EC83" s="14">
        <f t="shared" si="235"/>
        <v>-4.3492167967765991E-3</v>
      </c>
      <c r="ED83" s="7">
        <f t="shared" si="236"/>
        <v>1.4734707771249071</v>
      </c>
      <c r="EE83">
        <f t="shared" si="237"/>
        <v>0.99526760600048136</v>
      </c>
      <c r="EG83">
        <v>0.68016319999999997</v>
      </c>
      <c r="EH83">
        <v>0.29698865000000002</v>
      </c>
      <c r="EI83" s="8">
        <f t="shared" si="210"/>
        <v>-4.4563490000000039E-2</v>
      </c>
      <c r="EJ83" s="8">
        <f t="shared" si="211"/>
        <v>1.3172218206188567E-2</v>
      </c>
      <c r="EK83">
        <v>0</v>
      </c>
      <c r="EM83">
        <v>0.68030855000000001</v>
      </c>
      <c r="EN83">
        <v>0.17569397</v>
      </c>
      <c r="EO83" s="8">
        <f t="shared" si="212"/>
        <v>-4.4546120000000022E-2</v>
      </c>
      <c r="EP83" s="8">
        <f t="shared" si="213"/>
        <v>7.7847015413599644E-3</v>
      </c>
      <c r="EQ83">
        <v>2</v>
      </c>
      <c r="ES83" s="1">
        <v>0.68030855000000001</v>
      </c>
      <c r="ET83" s="1">
        <v>0.23687429400000001</v>
      </c>
      <c r="EU83" s="8">
        <f t="shared" si="214"/>
        <v>-4.4546121999999966E-2</v>
      </c>
      <c r="EV83" s="8">
        <f t="shared" si="215"/>
        <v>1.047631368624868E-2</v>
      </c>
      <c r="EW83">
        <v>4</v>
      </c>
      <c r="EY83">
        <v>0.68016319999999997</v>
      </c>
      <c r="EZ83">
        <v>0.49128242999999999</v>
      </c>
      <c r="FA83" s="8">
        <f t="shared" si="216"/>
        <v>-4.4563490000000039E-2</v>
      </c>
      <c r="FB83" s="8">
        <f t="shared" si="217"/>
        <v>2.1670286131618137E-2</v>
      </c>
      <c r="FC83">
        <v>6</v>
      </c>
      <c r="FE83" s="1">
        <v>0.68016319999999997</v>
      </c>
      <c r="FF83">
        <v>0.56935722</v>
      </c>
      <c r="FG83" s="8">
        <f t="shared" si="218"/>
        <v>-4.4563490000000039E-2</v>
      </c>
      <c r="FH83" s="8">
        <f t="shared" si="219"/>
        <v>2.5006716580580731E-2</v>
      </c>
      <c r="FI83">
        <v>8</v>
      </c>
      <c r="FJ83" s="1"/>
      <c r="FK83" s="1">
        <v>0.68016319999999997</v>
      </c>
      <c r="FL83" s="1">
        <v>0.65752219999999995</v>
      </c>
      <c r="FM83" s="8">
        <f t="shared" si="220"/>
        <v>-4.4563490000000039E-2</v>
      </c>
      <c r="FN83" s="8">
        <f t="shared" si="221"/>
        <v>2.8719769086349555E-2</v>
      </c>
      <c r="FO83">
        <v>10</v>
      </c>
      <c r="FR83" s="1">
        <v>0.68030855000000001</v>
      </c>
      <c r="FS83" s="1">
        <v>0.34473395000000001</v>
      </c>
      <c r="FT83" s="8">
        <f t="shared" si="222"/>
        <v>-4.4546120000000022E-2</v>
      </c>
      <c r="FU83" s="8">
        <f t="shared" si="223"/>
        <v>1.5169962839684163E-2</v>
      </c>
      <c r="FV83">
        <v>7</v>
      </c>
      <c r="FX83" s="1">
        <v>0.68016319999999997</v>
      </c>
      <c r="FY83" s="1">
        <v>0.65752219999999995</v>
      </c>
      <c r="GF83">
        <v>0.68030855000000001</v>
      </c>
      <c r="GG83">
        <v>0.55745886</v>
      </c>
      <c r="GH83" s="1"/>
      <c r="GI83" s="1"/>
      <c r="GJ83" s="8"/>
      <c r="GK83" s="1">
        <v>0.68016319999999997</v>
      </c>
      <c r="GL83" s="1">
        <v>0.74420269999999999</v>
      </c>
      <c r="GM83" s="8">
        <f t="shared" si="224"/>
        <v>-4.4563490000000039E-2</v>
      </c>
      <c r="GN83" s="8">
        <f t="shared" si="225"/>
        <v>3.228603398403114E-2</v>
      </c>
      <c r="GO83">
        <v>12</v>
      </c>
      <c r="GP83" s="8"/>
      <c r="GQ83" s="1">
        <v>0.68016320399999997</v>
      </c>
      <c r="GR83" s="1">
        <v>0.89074833600000003</v>
      </c>
      <c r="GS83" s="8">
        <f t="shared" si="226"/>
        <v>-4.4563481000000071E-2</v>
      </c>
      <c r="GT83" s="8">
        <f t="shared" si="227"/>
        <v>3.7976560912758361E-2</v>
      </c>
      <c r="GU83">
        <v>16</v>
      </c>
      <c r="GW83">
        <v>0.68016319999999997</v>
      </c>
      <c r="GX83">
        <v>0.95218849000000005</v>
      </c>
      <c r="GY83" s="8">
        <f t="shared" si="228"/>
        <v>-4.4563490000000039E-2</v>
      </c>
      <c r="GZ83" s="8">
        <f t="shared" si="229"/>
        <v>4.0165050489348958E-2</v>
      </c>
      <c r="HA83">
        <v>18</v>
      </c>
      <c r="HC83">
        <v>0.68016319999999997</v>
      </c>
      <c r="HD83">
        <v>1.0076085699999999</v>
      </c>
      <c r="HE83" s="8">
        <f t="shared" si="230"/>
        <v>-4.4563490000000039E-2</v>
      </c>
      <c r="HF83" s="8">
        <f t="shared" si="231"/>
        <v>4.1994917587849352E-2</v>
      </c>
      <c r="HG83">
        <v>20</v>
      </c>
      <c r="HJ83">
        <v>0.68016319999999997</v>
      </c>
      <c r="HK83">
        <v>0.95218849000000005</v>
      </c>
    </row>
    <row r="84" spans="129:219" x14ac:dyDescent="0.3">
      <c r="DY84" s="1">
        <v>0.76942777500000004</v>
      </c>
      <c r="DZ84" s="14">
        <f t="shared" si="232"/>
        <v>2.9555306027599593E-2</v>
      </c>
      <c r="EA84" s="14">
        <f t="shared" si="233"/>
        <v>2.9555306027599593E-2</v>
      </c>
      <c r="EB84" s="14">
        <f t="shared" si="234"/>
        <v>4.4573103000000058E-2</v>
      </c>
      <c r="EC84" s="14">
        <f t="shared" si="235"/>
        <v>-4.622980707365186E-3</v>
      </c>
      <c r="ED84" s="7">
        <f t="shared" si="236"/>
        <v>1.4674490202645945</v>
      </c>
      <c r="EE84">
        <f t="shared" si="237"/>
        <v>0.99466441861709776</v>
      </c>
      <c r="EG84">
        <v>0.72472669000000001</v>
      </c>
      <c r="EH84">
        <v>0.23702596000000001</v>
      </c>
      <c r="EI84" s="8">
        <f t="shared" si="210"/>
        <v>-4.4580219999999948E-2</v>
      </c>
      <c r="EJ84" s="8">
        <f t="shared" si="211"/>
        <v>1.0510290117754444E-2</v>
      </c>
      <c r="EK84">
        <v>0</v>
      </c>
      <c r="EM84">
        <v>0.72485467000000003</v>
      </c>
      <c r="EN84">
        <v>0.14430207</v>
      </c>
      <c r="EO84" s="8">
        <f t="shared" si="212"/>
        <v>-4.4573109999999971E-2</v>
      </c>
      <c r="EP84" s="8">
        <f t="shared" si="213"/>
        <v>6.3937763324462471E-3</v>
      </c>
      <c r="EQ84">
        <v>2</v>
      </c>
      <c r="ES84" s="1">
        <v>0.72485467199999998</v>
      </c>
      <c r="ET84" s="1">
        <v>0.201010835</v>
      </c>
      <c r="EU84" s="8">
        <f t="shared" si="214"/>
        <v>-4.4573103000000058E-2</v>
      </c>
      <c r="EV84" s="8">
        <f t="shared" si="215"/>
        <v>8.8901626973946577E-3</v>
      </c>
      <c r="EW84">
        <v>4</v>
      </c>
      <c r="EY84">
        <v>0.72472669000000001</v>
      </c>
      <c r="EZ84">
        <v>0.41206374000000001</v>
      </c>
      <c r="FA84" s="8">
        <f t="shared" si="216"/>
        <v>-4.4580219999999948E-2</v>
      </c>
      <c r="FB84" s="8">
        <f t="shared" si="217"/>
        <v>1.8171782868278061E-2</v>
      </c>
      <c r="FC84">
        <v>6</v>
      </c>
      <c r="FE84">
        <v>0.72472669000000001</v>
      </c>
      <c r="FF84">
        <v>0.48701067999999997</v>
      </c>
      <c r="FG84" s="8">
        <f t="shared" si="218"/>
        <v>-4.4580219999999948E-2</v>
      </c>
      <c r="FH84" s="8">
        <f t="shared" si="219"/>
        <v>2.1385039195042702E-2</v>
      </c>
      <c r="FI84">
        <v>8</v>
      </c>
      <c r="FK84" s="1">
        <v>0.72472669000000001</v>
      </c>
      <c r="FL84" s="1">
        <v>0.57522362999999999</v>
      </c>
      <c r="FM84" s="8">
        <f t="shared" si="220"/>
        <v>-4.4580219999999948E-2</v>
      </c>
      <c r="FN84" s="8">
        <f t="shared" si="221"/>
        <v>2.5119267293928115E-2</v>
      </c>
      <c r="FO84">
        <v>10</v>
      </c>
      <c r="FR84" s="1">
        <v>0.72485467000000003</v>
      </c>
      <c r="FS84" s="1">
        <v>0.30490116</v>
      </c>
      <c r="FT84" s="8">
        <f t="shared" si="222"/>
        <v>-4.4573109999999971E-2</v>
      </c>
      <c r="FU84" s="8">
        <f t="shared" si="223"/>
        <v>1.3417120066371423E-2</v>
      </c>
      <c r="FV84">
        <v>7</v>
      </c>
      <c r="FX84" s="1">
        <v>0.72472669000000001</v>
      </c>
      <c r="FY84" s="1">
        <v>0.57522362999999999</v>
      </c>
      <c r="GF84">
        <v>0.72485467000000003</v>
      </c>
      <c r="GG84">
        <v>0.52031095000000005</v>
      </c>
      <c r="GH84" s="1"/>
      <c r="GI84" s="1"/>
      <c r="GJ84" s="8"/>
      <c r="GK84" s="1">
        <v>0.72472669000000001</v>
      </c>
      <c r="GL84" s="1">
        <v>0.66488934</v>
      </c>
      <c r="GM84" s="8">
        <f t="shared" si="224"/>
        <v>-4.4580219999999948E-2</v>
      </c>
      <c r="GN84" s="8">
        <f t="shared" si="225"/>
        <v>2.8838492472159031E-2</v>
      </c>
      <c r="GO84">
        <v>12</v>
      </c>
      <c r="GP84" s="8"/>
      <c r="GQ84" s="1">
        <v>0.72472668500000004</v>
      </c>
      <c r="GR84" s="1">
        <v>0.82086959100000001</v>
      </c>
      <c r="GS84" s="8">
        <f t="shared" si="226"/>
        <v>-4.4580227999999944E-2</v>
      </c>
      <c r="GT84" s="8">
        <f t="shared" si="227"/>
        <v>3.4989253143635546E-2</v>
      </c>
      <c r="GU84">
        <v>16</v>
      </c>
      <c r="GW84">
        <v>0.72472669000000001</v>
      </c>
      <c r="GX84">
        <v>0.88664008000000005</v>
      </c>
      <c r="GY84" s="8">
        <f t="shared" si="228"/>
        <v>-4.4580219999999948E-2</v>
      </c>
      <c r="GZ84" s="8">
        <f t="shared" si="229"/>
        <v>3.7391464455298444E-2</v>
      </c>
      <c r="HA84">
        <v>18</v>
      </c>
      <c r="HC84">
        <v>0.72472669000000001</v>
      </c>
      <c r="HD84">
        <v>0.94546313999999998</v>
      </c>
      <c r="HE84" s="8">
        <f t="shared" si="230"/>
        <v>-4.4580219999999948E-2</v>
      </c>
      <c r="HF84" s="8">
        <f t="shared" si="231"/>
        <v>3.9395735082025742E-2</v>
      </c>
      <c r="HG84">
        <v>20</v>
      </c>
      <c r="HJ84">
        <v>0.72472669000000001</v>
      </c>
      <c r="HK84">
        <v>0.88664008000000005</v>
      </c>
    </row>
    <row r="85" spans="129:219" x14ac:dyDescent="0.3">
      <c r="DY85" s="1">
        <v>0.81698695099999996</v>
      </c>
      <c r="DZ85" s="14">
        <f t="shared" si="232"/>
        <v>2.4330434096358041E-2</v>
      </c>
      <c r="EA85" s="14">
        <f t="shared" si="233"/>
        <v>2.4330434096358041E-2</v>
      </c>
      <c r="EB85" s="14">
        <f t="shared" si="234"/>
        <v>4.7559175999999925E-2</v>
      </c>
      <c r="EC85" s="14">
        <f t="shared" si="235"/>
        <v>-5.2248719312415516E-3</v>
      </c>
      <c r="ED85" s="7">
        <f t="shared" si="236"/>
        <v>1.4613746950818907</v>
      </c>
      <c r="EE85">
        <f t="shared" si="237"/>
        <v>0.9940194239969008</v>
      </c>
      <c r="EG85">
        <v>0.76930690999999995</v>
      </c>
      <c r="EH85">
        <v>0.17611637999999999</v>
      </c>
      <c r="EI85" s="8">
        <f t="shared" si="210"/>
        <v>-4.7501780000000049E-2</v>
      </c>
      <c r="EJ85" s="8">
        <f t="shared" si="211"/>
        <v>8.3158089860135599E-3</v>
      </c>
      <c r="EK85">
        <v>0</v>
      </c>
      <c r="EM85">
        <v>0.76942778000000001</v>
      </c>
      <c r="EN85">
        <v>0.11214900999999999</v>
      </c>
      <c r="EO85" s="8">
        <f t="shared" si="212"/>
        <v>-4.7559169999999984E-2</v>
      </c>
      <c r="EP85" s="8">
        <f t="shared" si="213"/>
        <v>5.2985854284313882E-3</v>
      </c>
      <c r="EQ85">
        <v>2</v>
      </c>
      <c r="ES85" s="1">
        <v>0.76942777500000004</v>
      </c>
      <c r="ET85" s="1">
        <v>0.164248176</v>
      </c>
      <c r="EU85" s="8">
        <f t="shared" si="214"/>
        <v>-4.7559175999999925E-2</v>
      </c>
      <c r="EV85" s="8">
        <f t="shared" si="215"/>
        <v>7.7458759536797334E-3</v>
      </c>
      <c r="EW85">
        <v>4</v>
      </c>
      <c r="EY85">
        <v>0.76930690999999995</v>
      </c>
      <c r="EZ85">
        <v>0.33450412000000002</v>
      </c>
      <c r="FA85" s="8">
        <f t="shared" si="216"/>
        <v>-4.7501780000000049E-2</v>
      </c>
      <c r="FB85" s="8">
        <f t="shared" si="217"/>
        <v>1.570798851689547E-2</v>
      </c>
      <c r="FC85">
        <v>6</v>
      </c>
      <c r="FE85" s="1">
        <v>0.76930690999999995</v>
      </c>
      <c r="FF85">
        <v>0.40755223000000002</v>
      </c>
      <c r="FG85" s="8">
        <f t="shared" si="218"/>
        <v>-4.7501780000000049E-2</v>
      </c>
      <c r="FH85" s="8">
        <f t="shared" si="219"/>
        <v>1.9056397539023724E-2</v>
      </c>
      <c r="FI85">
        <v>8</v>
      </c>
      <c r="FJ85" s="1"/>
      <c r="FK85" s="1">
        <v>0.76930690999999995</v>
      </c>
      <c r="FL85" s="1">
        <v>0.49655050000000001</v>
      </c>
      <c r="FM85" s="8">
        <f t="shared" si="220"/>
        <v>-4.7501780000000049E-2</v>
      </c>
      <c r="FN85" s="8">
        <f t="shared" si="221"/>
        <v>2.308977162331562E-2</v>
      </c>
      <c r="FO85">
        <v>10</v>
      </c>
      <c r="FR85" s="1">
        <v>0.76942778000000001</v>
      </c>
      <c r="FS85" s="1">
        <v>0.26410866</v>
      </c>
      <c r="FT85" s="8">
        <f t="shared" si="222"/>
        <v>-4.7559169999999984E-2</v>
      </c>
      <c r="FU85" s="8">
        <f t="shared" si="223"/>
        <v>1.239260163293136E-2</v>
      </c>
      <c r="FV85">
        <v>7</v>
      </c>
      <c r="FX85" s="1">
        <v>0.76930690999999995</v>
      </c>
      <c r="FY85" s="1">
        <v>0.49655050000000001</v>
      </c>
      <c r="GF85">
        <v>0.76942778000000001</v>
      </c>
      <c r="GG85">
        <v>0.48045391999999998</v>
      </c>
      <c r="GH85" s="1"/>
      <c r="GI85" s="1"/>
      <c r="GJ85" s="8"/>
      <c r="GK85" s="1">
        <v>0.76930690999999995</v>
      </c>
      <c r="GL85" s="1">
        <v>0.58917591000000002</v>
      </c>
      <c r="GM85" s="8">
        <f t="shared" si="224"/>
        <v>-4.7501780000000049E-2</v>
      </c>
      <c r="GN85" s="8">
        <f t="shared" si="225"/>
        <v>2.7211603245187909E-2</v>
      </c>
      <c r="GO85">
        <v>12</v>
      </c>
      <c r="GP85" s="8"/>
      <c r="GQ85" s="1">
        <v>0.76930691299999998</v>
      </c>
      <c r="GR85" s="1">
        <v>0.75345094400000001</v>
      </c>
      <c r="GS85" s="8">
        <f t="shared" si="226"/>
        <v>-4.7501776000000051E-2</v>
      </c>
      <c r="GT85" s="8">
        <f t="shared" si="227"/>
        <v>3.4198049508176537E-2</v>
      </c>
      <c r="GU85">
        <v>16</v>
      </c>
      <c r="GW85">
        <v>0.76930690999999995</v>
      </c>
      <c r="GX85">
        <v>0.82362701000000005</v>
      </c>
      <c r="GY85" s="8">
        <f t="shared" si="228"/>
        <v>-4.7501780000000049E-2</v>
      </c>
      <c r="GZ85" s="8">
        <f t="shared" si="229"/>
        <v>3.6986365824644839E-2</v>
      </c>
      <c r="HA85">
        <v>18</v>
      </c>
      <c r="HC85">
        <v>0.76930690999999995</v>
      </c>
      <c r="HD85">
        <v>0.88661579999999995</v>
      </c>
      <c r="HE85" s="8">
        <f t="shared" si="230"/>
        <v>-4.7501780000000049E-2</v>
      </c>
      <c r="HF85" s="8">
        <f t="shared" si="231"/>
        <v>3.9339246547494086E-2</v>
      </c>
      <c r="HG85">
        <v>20</v>
      </c>
      <c r="HJ85">
        <v>0.76930690999999995</v>
      </c>
      <c r="HK85">
        <v>0.82362701000000005</v>
      </c>
    </row>
    <row r="86" spans="129:219" x14ac:dyDescent="0.3">
      <c r="DY86" s="1">
        <v>0.86832052299999996</v>
      </c>
      <c r="DZ86" s="14">
        <f t="shared" si="232"/>
        <v>1.8350048679812436E-2</v>
      </c>
      <c r="EA86" s="14">
        <f t="shared" si="233"/>
        <v>1.8350048679812436E-2</v>
      </c>
      <c r="EB86" s="14">
        <f t="shared" si="234"/>
        <v>5.1333571999999994E-2</v>
      </c>
      <c r="EC86" s="14">
        <f t="shared" si="235"/>
        <v>-5.9803854165456048E-3</v>
      </c>
      <c r="ED86" s="7">
        <f t="shared" si="236"/>
        <v>1.4548186650550252</v>
      </c>
      <c r="EE86">
        <f t="shared" si="237"/>
        <v>0.99328212613057343</v>
      </c>
      <c r="EG86">
        <v>0.81680869</v>
      </c>
      <c r="EH86">
        <v>9.6343979999999996E-2</v>
      </c>
      <c r="EI86" s="8">
        <f t="shared" si="210"/>
        <v>-5.1284839999999998E-2</v>
      </c>
      <c r="EJ86" s="8">
        <f t="shared" si="211"/>
        <v>4.907792681216697E-3</v>
      </c>
      <c r="EK86">
        <v>0</v>
      </c>
      <c r="EM86">
        <v>0.81698694999999999</v>
      </c>
      <c r="EN86">
        <v>7.5833709999999999E-2</v>
      </c>
      <c r="EO86" s="8">
        <f t="shared" si="212"/>
        <v>-5.1333570000000051E-2</v>
      </c>
      <c r="EP86" s="8">
        <f t="shared" si="213"/>
        <v>3.8643081530666959E-3</v>
      </c>
      <c r="EQ86">
        <v>2</v>
      </c>
      <c r="ES86" s="1">
        <v>0.81698695099999996</v>
      </c>
      <c r="ET86" s="1">
        <v>0.12525472300000001</v>
      </c>
      <c r="EU86" s="8">
        <f t="shared" si="214"/>
        <v>-5.1333571999999994E-2</v>
      </c>
      <c r="EV86" s="8">
        <f t="shared" si="215"/>
        <v>6.3710205589834071E-3</v>
      </c>
      <c r="EW86">
        <v>4</v>
      </c>
      <c r="EY86">
        <v>0.81680869</v>
      </c>
      <c r="EZ86">
        <v>0.24162117999999999</v>
      </c>
      <c r="FA86" s="8">
        <f t="shared" si="216"/>
        <v>-5.1284839999999998E-2</v>
      </c>
      <c r="FB86" s="8">
        <f t="shared" si="217"/>
        <v>1.2240833068332607E-2</v>
      </c>
      <c r="FC86">
        <v>6</v>
      </c>
      <c r="FE86" s="1">
        <v>0.81680869</v>
      </c>
      <c r="FF86">
        <v>0.31402189000000003</v>
      </c>
      <c r="FG86" s="8">
        <f t="shared" si="218"/>
        <v>-5.1284839999999998E-2</v>
      </c>
      <c r="FH86" s="8">
        <f t="shared" si="219"/>
        <v>1.5840698354497491E-2</v>
      </c>
      <c r="FI86">
        <v>8</v>
      </c>
      <c r="FJ86" s="1"/>
      <c r="FK86" s="1">
        <v>0.81680869</v>
      </c>
      <c r="FL86" s="1">
        <v>0.40510077999999999</v>
      </c>
      <c r="FM86" s="8">
        <f t="shared" si="220"/>
        <v>-5.1284839999999998E-2</v>
      </c>
      <c r="FN86" s="8">
        <f t="shared" si="221"/>
        <v>2.0322454683916399E-2</v>
      </c>
      <c r="FO86">
        <v>10</v>
      </c>
      <c r="FR86" s="1">
        <v>0.81698694999999999</v>
      </c>
      <c r="FS86" s="1">
        <v>0.22320169000000001</v>
      </c>
      <c r="FT86" s="8">
        <f t="shared" si="222"/>
        <v>-5.1333570000000051E-2</v>
      </c>
      <c r="FU86" s="8">
        <f t="shared" si="223"/>
        <v>1.1295937410077603E-2</v>
      </c>
      <c r="FV86">
        <v>7</v>
      </c>
      <c r="FX86" s="1">
        <v>0.81680869</v>
      </c>
      <c r="FY86" s="1">
        <v>0.40510077999999999</v>
      </c>
      <c r="GF86">
        <v>0.81698694999999999</v>
      </c>
      <c r="GG86">
        <v>0.44226849000000001</v>
      </c>
      <c r="GH86" s="1"/>
      <c r="GI86" s="1"/>
      <c r="GJ86" s="8"/>
      <c r="GK86" s="1">
        <v>0.81680869</v>
      </c>
      <c r="GL86" s="1">
        <v>0.50247576000000005</v>
      </c>
      <c r="GM86" s="8">
        <f t="shared" si="224"/>
        <v>-5.1284839999999998E-2</v>
      </c>
      <c r="GN86" s="8">
        <f t="shared" si="225"/>
        <v>2.5036933463610096E-2</v>
      </c>
      <c r="GO86">
        <v>12</v>
      </c>
      <c r="GP86" s="8"/>
      <c r="GQ86" s="1">
        <v>0.81680868900000003</v>
      </c>
      <c r="GR86" s="1">
        <v>0.67796577400000002</v>
      </c>
      <c r="GS86" s="8">
        <f t="shared" si="226"/>
        <v>-5.1284836999999972E-2</v>
      </c>
      <c r="GT86" s="8">
        <f t="shared" si="227"/>
        <v>3.3197930151019094E-2</v>
      </c>
      <c r="GU86">
        <v>16</v>
      </c>
      <c r="GW86">
        <v>0.81680869</v>
      </c>
      <c r="GX86">
        <v>0.75259096999999997</v>
      </c>
      <c r="GY86" s="8">
        <f t="shared" si="228"/>
        <v>-5.1284839999999998E-2</v>
      </c>
      <c r="GZ86" s="8">
        <f t="shared" si="229"/>
        <v>3.6460863860900451E-2</v>
      </c>
      <c r="HA86">
        <v>18</v>
      </c>
      <c r="HC86">
        <v>0.81680869</v>
      </c>
      <c r="HD86">
        <v>0.81894286999999999</v>
      </c>
      <c r="HE86" s="8">
        <f t="shared" si="230"/>
        <v>-5.1284839999999998E-2</v>
      </c>
      <c r="HF86" s="8">
        <f t="shared" si="231"/>
        <v>3.9201352229786539E-2</v>
      </c>
      <c r="HG86">
        <v>20</v>
      </c>
      <c r="HJ86">
        <v>0.81680869</v>
      </c>
      <c r="HK86">
        <v>0.75259096999999997</v>
      </c>
    </row>
    <row r="87" spans="129:219" x14ac:dyDescent="0.3">
      <c r="DY87" s="1">
        <v>0.91857666199999999</v>
      </c>
      <c r="DZ87" s="14">
        <f t="shared" si="232"/>
        <v>1.2138871339052334E-2</v>
      </c>
      <c r="EA87" s="14">
        <f t="shared" si="233"/>
        <v>1.2138871339052334E-2</v>
      </c>
      <c r="EB87" s="14">
        <f t="shared" si="234"/>
        <v>5.0256139000000033E-2</v>
      </c>
      <c r="EC87" s="14">
        <f t="shared" si="235"/>
        <v>-6.2111773407601024E-3</v>
      </c>
      <c r="ED87" s="7">
        <f t="shared" si="236"/>
        <v>1.4478294660556796</v>
      </c>
      <c r="EE87">
        <f t="shared" si="237"/>
        <v>0.9924490974491248</v>
      </c>
      <c r="EG87">
        <v>0.86809353</v>
      </c>
      <c r="EH87">
        <v>1.1122480000000001E-2</v>
      </c>
      <c r="EI87" s="8">
        <f t="shared" si="210"/>
        <v>-5.0145430000000046E-2</v>
      </c>
      <c r="EJ87" s="8">
        <f t="shared" si="211"/>
        <v>5.535300902321721E-4</v>
      </c>
      <c r="EK87">
        <v>0</v>
      </c>
      <c r="EM87">
        <v>0.86832052000000004</v>
      </c>
      <c r="EN87">
        <v>3.4516489999999997E-2</v>
      </c>
      <c r="EO87" s="8">
        <f t="shared" si="212"/>
        <v>-5.0256140000000005E-2</v>
      </c>
      <c r="EP87" s="8">
        <f t="shared" si="213"/>
        <v>1.7205185309323372E-3</v>
      </c>
      <c r="EQ87">
        <v>2</v>
      </c>
      <c r="ES87" s="1">
        <v>0.86832052299999996</v>
      </c>
      <c r="ET87" s="1">
        <v>7.9241903099999997E-2</v>
      </c>
      <c r="EU87" s="8">
        <f t="shared" si="214"/>
        <v>-5.0256139000000033E-2</v>
      </c>
      <c r="EV87" s="8">
        <f t="shared" si="215"/>
        <v>3.9426937857855249E-3</v>
      </c>
      <c r="EW87">
        <v>4</v>
      </c>
      <c r="EY87">
        <v>0.86809353</v>
      </c>
      <c r="EZ87">
        <v>0.14399514999999999</v>
      </c>
      <c r="FA87" s="8">
        <f t="shared" si="216"/>
        <v>-5.0145430000000046E-2</v>
      </c>
      <c r="FB87" s="8">
        <f t="shared" si="217"/>
        <v>7.1269188608090103E-3</v>
      </c>
      <c r="FC87">
        <v>6</v>
      </c>
      <c r="FE87" s="1">
        <v>0.86809353</v>
      </c>
      <c r="FF87">
        <v>0.21680178999999999</v>
      </c>
      <c r="FG87" s="8">
        <f t="shared" si="218"/>
        <v>-5.0145430000000046E-2</v>
      </c>
      <c r="FH87" s="8">
        <f t="shared" si="219"/>
        <v>1.0684525499624287E-2</v>
      </c>
      <c r="FI87">
        <v>8</v>
      </c>
      <c r="FJ87" s="1"/>
      <c r="FK87" s="1">
        <v>0.86809353</v>
      </c>
      <c r="FL87" s="1">
        <v>0.31002649999999998</v>
      </c>
      <c r="FM87" s="8">
        <f t="shared" si="220"/>
        <v>-5.0145430000000046E-2</v>
      </c>
      <c r="FN87" s="8">
        <f t="shared" si="221"/>
        <v>1.5194621186903925E-2</v>
      </c>
      <c r="FO87">
        <v>10</v>
      </c>
      <c r="FR87" s="1">
        <v>0.86832052000000004</v>
      </c>
      <c r="FS87" s="1">
        <v>0.17460328</v>
      </c>
      <c r="FT87" s="8">
        <f t="shared" si="222"/>
        <v>-5.0256140000000005E-2</v>
      </c>
      <c r="FU87" s="8">
        <f t="shared" si="223"/>
        <v>8.6437157716213395E-3</v>
      </c>
      <c r="FV87">
        <v>7</v>
      </c>
      <c r="FX87" s="1">
        <v>0.86809353</v>
      </c>
      <c r="FY87" s="1">
        <v>0.31002649999999998</v>
      </c>
      <c r="GF87">
        <v>0.86832052000000004</v>
      </c>
      <c r="GG87">
        <v>0.39435073999999998</v>
      </c>
      <c r="GH87" s="1"/>
      <c r="GI87" s="1"/>
      <c r="GJ87" s="8"/>
      <c r="GK87" s="1">
        <v>0.86809353</v>
      </c>
      <c r="GL87" s="1">
        <v>0.41069257999999997</v>
      </c>
      <c r="GM87" s="8">
        <f t="shared" si="224"/>
        <v>-5.0145430000000046E-2</v>
      </c>
      <c r="GN87" s="8">
        <f t="shared" si="225"/>
        <v>1.9992212134732176E-2</v>
      </c>
      <c r="GO87">
        <v>12</v>
      </c>
      <c r="GP87" s="8"/>
      <c r="GQ87" s="1">
        <v>0.868093526</v>
      </c>
      <c r="GR87" s="1">
        <v>0.59312338899999995</v>
      </c>
      <c r="GS87" s="8">
        <f t="shared" si="226"/>
        <v>-5.0145438000000042E-2</v>
      </c>
      <c r="GT87" s="8">
        <f t="shared" si="227"/>
        <v>2.8374378477256879E-2</v>
      </c>
      <c r="GU87">
        <v>16</v>
      </c>
      <c r="GW87">
        <v>0.86809353</v>
      </c>
      <c r="GX87">
        <v>0.67080936000000002</v>
      </c>
      <c r="GY87" s="8">
        <f t="shared" si="228"/>
        <v>-5.0145430000000046E-2</v>
      </c>
      <c r="GZ87" s="8">
        <f t="shared" si="229"/>
        <v>3.175009581504714E-2</v>
      </c>
      <c r="HA87">
        <v>18</v>
      </c>
      <c r="HC87">
        <v>0.86809353</v>
      </c>
      <c r="HD87">
        <v>0.73936155999999997</v>
      </c>
      <c r="HE87" s="8">
        <f t="shared" si="230"/>
        <v>-5.0145430000000046E-2</v>
      </c>
      <c r="HF87" s="8">
        <f t="shared" si="231"/>
        <v>3.4576599921025263E-2</v>
      </c>
      <c r="HG87">
        <v>20</v>
      </c>
      <c r="HJ87">
        <v>0.86809353</v>
      </c>
      <c r="HK87">
        <v>0.67080936000000002</v>
      </c>
    </row>
    <row r="88" spans="129:219" x14ac:dyDescent="0.3">
      <c r="DY88" s="1">
        <v>0.96365270999999997</v>
      </c>
      <c r="DZ88" s="14">
        <f t="shared" si="232"/>
        <v>6.2479519489863798E-3</v>
      </c>
      <c r="EA88" s="14">
        <f t="shared" si="233"/>
        <v>6.2479519489863798E-3</v>
      </c>
      <c r="EB88" s="14">
        <f t="shared" si="234"/>
        <v>4.507604799999998E-2</v>
      </c>
      <c r="EC88" s="14">
        <f t="shared" si="235"/>
        <v>-5.890919390065954E-3</v>
      </c>
      <c r="ED88" s="7">
        <f t="shared" si="236"/>
        <v>1.4408443619900533</v>
      </c>
      <c r="EE88">
        <f t="shared" si="237"/>
        <v>0.99156811957217028</v>
      </c>
      <c r="EG88">
        <v>0.91823896000000005</v>
      </c>
      <c r="EH88">
        <v>-8.7574079999999999E-2</v>
      </c>
      <c r="EI88" s="8">
        <f t="shared" si="210"/>
        <v>-4.4942229999999972E-2</v>
      </c>
      <c r="EJ88" s="8">
        <f t="shared" si="211"/>
        <v>-3.9025884658838903E-3</v>
      </c>
      <c r="EK88">
        <v>0</v>
      </c>
      <c r="EM88">
        <v>0.91857666000000004</v>
      </c>
      <c r="EN88">
        <v>-1.1503920000000001E-2</v>
      </c>
      <c r="EO88" s="8">
        <f t="shared" si="212"/>
        <v>-4.5076049999999923E-2</v>
      </c>
      <c r="EP88" s="8">
        <f t="shared" si="213"/>
        <v>-5.1386568688558494E-4</v>
      </c>
      <c r="EQ88">
        <v>2</v>
      </c>
      <c r="ES88" s="1">
        <v>0.91857666199999999</v>
      </c>
      <c r="ET88" s="1">
        <v>2.8615202199999999E-2</v>
      </c>
      <c r="EU88" s="8">
        <f t="shared" si="214"/>
        <v>-4.507604799999998E-2</v>
      </c>
      <c r="EV88" s="8">
        <f t="shared" si="215"/>
        <v>1.2758687392604375E-3</v>
      </c>
      <c r="EW88">
        <v>4</v>
      </c>
      <c r="EY88">
        <v>0.91823896000000005</v>
      </c>
      <c r="EZ88">
        <v>3.9813000000000001E-2</v>
      </c>
      <c r="FA88" s="8">
        <f t="shared" si="216"/>
        <v>-4.4942229999999972E-2</v>
      </c>
      <c r="FB88" s="8">
        <f t="shared" si="217"/>
        <v>1.764478723699465E-3</v>
      </c>
      <c r="FC88">
        <v>6</v>
      </c>
      <c r="FE88" s="1">
        <v>0.91823896000000005</v>
      </c>
      <c r="FF88">
        <v>0.11675982</v>
      </c>
      <c r="FG88" s="8">
        <f t="shared" si="218"/>
        <v>-4.4942229999999972E-2</v>
      </c>
      <c r="FH88" s="8">
        <f t="shared" si="219"/>
        <v>5.1525636492775213E-3</v>
      </c>
      <c r="FI88">
        <v>8</v>
      </c>
      <c r="FJ88" s="1"/>
      <c r="FK88" s="1">
        <v>0.91823896000000005</v>
      </c>
      <c r="FL88" s="1">
        <v>0.21552378999999999</v>
      </c>
      <c r="FM88" s="8">
        <f t="shared" si="220"/>
        <v>-4.4942229999999972E-2</v>
      </c>
      <c r="FN88" s="8">
        <f t="shared" si="221"/>
        <v>9.4585343980226142E-3</v>
      </c>
      <c r="FO88">
        <v>10</v>
      </c>
      <c r="FR88" s="1">
        <v>0.91857666000000004</v>
      </c>
      <c r="FS88" s="1">
        <v>0.12482511</v>
      </c>
      <c r="FT88" s="8">
        <f t="shared" si="222"/>
        <v>-4.5076049999999923E-2</v>
      </c>
      <c r="FU88" s="8">
        <f t="shared" si="223"/>
        <v>5.5375935272616601E-3</v>
      </c>
      <c r="FV88">
        <v>7</v>
      </c>
      <c r="FX88" s="1">
        <v>0.91823896000000005</v>
      </c>
      <c r="FY88" s="1">
        <v>0.21552378999999999</v>
      </c>
      <c r="GF88">
        <v>0.91857666000000004</v>
      </c>
      <c r="GG88">
        <v>0.34876616999999999</v>
      </c>
      <c r="GH88" s="1"/>
      <c r="GI88" s="1"/>
      <c r="GJ88" s="8"/>
      <c r="GK88" s="1">
        <v>0.91823896000000005</v>
      </c>
      <c r="GL88" s="1">
        <v>0.32211718</v>
      </c>
      <c r="GM88" s="8">
        <f t="shared" si="224"/>
        <v>-4.4942229999999972E-2</v>
      </c>
      <c r="GN88" s="8">
        <f t="shared" si="225"/>
        <v>1.4040916461183751E-2</v>
      </c>
      <c r="GO88">
        <v>12</v>
      </c>
      <c r="GP88" s="8"/>
      <c r="GQ88" s="1">
        <v>0.91823896400000005</v>
      </c>
      <c r="GR88" s="1">
        <v>0.51491382100000005</v>
      </c>
      <c r="GS88" s="8">
        <f t="shared" si="226"/>
        <v>-4.4942227999999917E-2</v>
      </c>
      <c r="GT88" s="8">
        <f t="shared" si="227"/>
        <v>2.205735026985426E-2</v>
      </c>
      <c r="GU88">
        <v>16</v>
      </c>
      <c r="GW88">
        <v>0.91823896000000005</v>
      </c>
      <c r="GX88">
        <v>0.59666874999999997</v>
      </c>
      <c r="GY88" s="8">
        <f t="shared" si="228"/>
        <v>-4.4942229999999972E-2</v>
      </c>
      <c r="GZ88" s="8">
        <f t="shared" si="229"/>
        <v>2.5288134415627113E-2</v>
      </c>
      <c r="HA88">
        <v>18</v>
      </c>
      <c r="HC88">
        <v>0.91823896000000005</v>
      </c>
      <c r="HD88">
        <v>0.66827915000000004</v>
      </c>
      <c r="HE88" s="8">
        <f t="shared" si="230"/>
        <v>-4.4942229999999972E-2</v>
      </c>
      <c r="HF88" s="8">
        <f t="shared" si="231"/>
        <v>2.7984715819294109E-2</v>
      </c>
      <c r="HG88">
        <v>20</v>
      </c>
      <c r="HJ88">
        <v>0.91823896000000005</v>
      </c>
      <c r="HK88">
        <v>0.59666874999999997</v>
      </c>
    </row>
    <row r="89" spans="129:219" x14ac:dyDescent="0.3">
      <c r="DY89" s="1">
        <v>1</v>
      </c>
      <c r="DZ89" s="14">
        <f t="shared" si="232"/>
        <v>1.2599999999999777E-3</v>
      </c>
      <c r="EA89" s="14">
        <f t="shared" si="233"/>
        <v>1.2599999999999777E-3</v>
      </c>
      <c r="EB89" s="14">
        <f t="shared" si="234"/>
        <v>3.6347290000000032E-2</v>
      </c>
      <c r="EC89" s="14">
        <f t="shared" si="235"/>
        <v>-4.9879519489864025E-3</v>
      </c>
      <c r="ED89" s="7">
        <f t="shared" si="236"/>
        <v>1.4344178036925648</v>
      </c>
      <c r="EE89">
        <f t="shared" si="237"/>
        <v>0.99071485389263281</v>
      </c>
      <c r="EG89">
        <v>0.96318119000000002</v>
      </c>
      <c r="EH89">
        <v>-0.2006539</v>
      </c>
      <c r="EI89" s="8">
        <f>EG89-EG88</f>
        <v>4.4942229999999972E-2</v>
      </c>
      <c r="EJ89" s="8">
        <f t="shared" si="211"/>
        <v>8.9341018204958812E-3</v>
      </c>
      <c r="EK89">
        <v>0</v>
      </c>
      <c r="EM89">
        <v>0.96365270999999997</v>
      </c>
      <c r="EN89">
        <v>-5.7053560000000003E-2</v>
      </c>
      <c r="EO89" s="8">
        <f>EM89-EM88</f>
        <v>4.5076049999999923E-2</v>
      </c>
      <c r="EP89" s="8">
        <f t="shared" si="213"/>
        <v>2.5463179632797331E-3</v>
      </c>
      <c r="EQ89">
        <v>2</v>
      </c>
      <c r="ES89" s="1">
        <v>0.96365270999999997</v>
      </c>
      <c r="ET89" s="1">
        <v>-1.92347478E-2</v>
      </c>
      <c r="EU89" s="8">
        <f>ES89-ES88</f>
        <v>4.507604799999998E-2</v>
      </c>
      <c r="EV89" s="8">
        <f t="shared" si="215"/>
        <v>8.5688352591980566E-4</v>
      </c>
      <c r="EW89">
        <v>4</v>
      </c>
      <c r="EY89">
        <v>0.96318119000000002</v>
      </c>
      <c r="EZ89">
        <v>-6.8030209999999994E-2</v>
      </c>
      <c r="FA89" s="8">
        <f>EY89-EY88</f>
        <v>4.4942229999999972E-2</v>
      </c>
      <c r="FB89" s="8">
        <f t="shared" si="217"/>
        <v>3.0124472648838416E-3</v>
      </c>
      <c r="FC89">
        <v>6</v>
      </c>
      <c r="FE89" s="1">
        <v>0.96318119000000002</v>
      </c>
      <c r="FF89">
        <v>1.557212E-2</v>
      </c>
      <c r="FG89" s="8">
        <f>FE89-FE88</f>
        <v>4.4942229999999972E-2</v>
      </c>
      <c r="FH89" s="8">
        <f t="shared" si="219"/>
        <v>-6.8660001667951291E-4</v>
      </c>
      <c r="FI89">
        <v>8</v>
      </c>
      <c r="FJ89" s="1"/>
      <c r="FK89" s="1">
        <v>0.96318119000000002</v>
      </c>
      <c r="FL89" s="1">
        <v>0.12061996</v>
      </c>
      <c r="FM89" s="8">
        <f>FK89-FK88</f>
        <v>4.4942229999999972E-2</v>
      </c>
      <c r="FN89" s="8">
        <f t="shared" si="221"/>
        <v>-5.2890044392173039E-3</v>
      </c>
      <c r="FO89">
        <v>10</v>
      </c>
      <c r="FR89" s="1">
        <v>0.96365270999999997</v>
      </c>
      <c r="FS89" s="1">
        <v>8.1591010000000005E-2</v>
      </c>
      <c r="FT89" s="8">
        <f>FR89-FR88</f>
        <v>4.5076049999999923E-2</v>
      </c>
      <c r="FU89" s="8">
        <f t="shared" si="223"/>
        <v>-3.6164923058227636E-3</v>
      </c>
      <c r="FV89">
        <v>7</v>
      </c>
      <c r="FX89" s="1">
        <v>0.96318119000000002</v>
      </c>
      <c r="FY89" s="1">
        <v>0.12061996</v>
      </c>
      <c r="GF89">
        <v>0.96365270999999997</v>
      </c>
      <c r="GG89">
        <v>0.30763812000000001</v>
      </c>
      <c r="GK89" s="1">
        <v>0.96318119000000002</v>
      </c>
      <c r="GL89" s="1">
        <v>0.23240327</v>
      </c>
      <c r="GM89" s="8">
        <f>GK89-GK88</f>
        <v>4.4942229999999972E-2</v>
      </c>
      <c r="GN89" s="8">
        <f t="shared" si="225"/>
        <v>-1.012161749474884E-2</v>
      </c>
      <c r="GO89">
        <v>12</v>
      </c>
      <c r="GQ89" s="1">
        <v>0.96318119199999996</v>
      </c>
      <c r="GR89" s="1">
        <v>0.43252382900000003</v>
      </c>
      <c r="GS89" s="8">
        <f>GQ89-GQ88</f>
        <v>4.4942227999999917E-2</v>
      </c>
      <c r="GT89" s="8">
        <f t="shared" si="227"/>
        <v>-1.8512068522696008E-2</v>
      </c>
      <c r="GU89">
        <v>16</v>
      </c>
      <c r="GW89">
        <v>0.96318119000000002</v>
      </c>
      <c r="GX89">
        <v>0.51491014999999996</v>
      </c>
      <c r="GY89" s="8">
        <f>GW89-GW88</f>
        <v>4.4942229999999972E-2</v>
      </c>
      <c r="GZ89" s="8">
        <f t="shared" si="229"/>
        <v>-2.1804245880221826E-2</v>
      </c>
      <c r="HA89">
        <v>18</v>
      </c>
      <c r="HC89">
        <v>0.96318119000000002</v>
      </c>
      <c r="HD89">
        <v>0.58615229000000002</v>
      </c>
      <c r="HE89" s="8">
        <f>HC89-HC88</f>
        <v>4.4942229999999972E-2</v>
      </c>
      <c r="HF89" s="8">
        <f t="shared" si="231"/>
        <v>-2.4524466857494268E-2</v>
      </c>
      <c r="HG89">
        <v>20</v>
      </c>
      <c r="HJ89">
        <v>0.96318119000000002</v>
      </c>
      <c r="HK89">
        <v>0.51491014999999996</v>
      </c>
    </row>
    <row r="90" spans="129:219" x14ac:dyDescent="0.3">
      <c r="EA90" s="3" t="s">
        <v>36</v>
      </c>
      <c r="ED90">
        <v>1.4344178036925648</v>
      </c>
      <c r="EE90">
        <f t="shared" si="237"/>
        <v>0.99071485389263281</v>
      </c>
      <c r="EG90">
        <v>1</v>
      </c>
      <c r="EH90">
        <v>-0.44332082</v>
      </c>
      <c r="EI90" s="8">
        <f>EG90-EG89</f>
        <v>3.681880999999998E-2</v>
      </c>
      <c r="EJ90" s="8">
        <f t="shared" si="211"/>
        <v>1.6170987825077913E-2</v>
      </c>
      <c r="EK90">
        <v>0</v>
      </c>
      <c r="EM90">
        <v>1</v>
      </c>
      <c r="EN90">
        <v>-0.16748685999999999</v>
      </c>
      <c r="EO90" s="8">
        <f>EM90-EM89</f>
        <v>3.6347290000000032E-2</v>
      </c>
      <c r="EP90" s="8">
        <f t="shared" si="213"/>
        <v>6.027494323467596E-3</v>
      </c>
      <c r="EQ90">
        <v>2</v>
      </c>
      <c r="ES90" s="1">
        <v>1</v>
      </c>
      <c r="ET90" s="1">
        <v>-0.11542654199999999</v>
      </c>
      <c r="EU90" s="8">
        <f>ES90-ES89</f>
        <v>3.6347290000000032E-2</v>
      </c>
      <c r="EV90" s="8">
        <f t="shared" si="215"/>
        <v>4.1463617111491633E-3</v>
      </c>
      <c r="EW90">
        <v>4</v>
      </c>
      <c r="EY90">
        <v>1</v>
      </c>
      <c r="EZ90">
        <v>-0.2190995</v>
      </c>
      <c r="FA90" s="8">
        <f>EY90-EY89</f>
        <v>3.681880999999998E-2</v>
      </c>
      <c r="FB90" s="8">
        <f t="shared" si="217"/>
        <v>7.9482982979998534E-3</v>
      </c>
      <c r="FC90">
        <v>6</v>
      </c>
      <c r="FE90" s="1">
        <v>1</v>
      </c>
      <c r="FF90">
        <v>-9.7681210000000004E-2</v>
      </c>
      <c r="FG90" s="8">
        <f>FE90-FE89</f>
        <v>3.681880999999998E-2</v>
      </c>
      <c r="FH90" s="8">
        <f t="shared" si="219"/>
        <v>3.5284358693122931E-3</v>
      </c>
      <c r="FI90">
        <v>8</v>
      </c>
      <c r="FJ90" s="1"/>
      <c r="FK90">
        <v>1</v>
      </c>
      <c r="FL90">
        <v>3.8857559999999999E-2</v>
      </c>
      <c r="FM90" s="8">
        <f>FK90-FK89</f>
        <v>3.681880999999998E-2</v>
      </c>
      <c r="FN90" s="8">
        <f t="shared" si="221"/>
        <v>-1.3958713949499102E-3</v>
      </c>
      <c r="FO90">
        <v>10</v>
      </c>
      <c r="FR90" s="1">
        <v>1</v>
      </c>
      <c r="FS90" s="1">
        <v>2.8460760000000002E-2</v>
      </c>
      <c r="FT90" s="8">
        <f>FR90-FR89</f>
        <v>3.6347290000000032E-2</v>
      </c>
      <c r="FU90" s="8">
        <f t="shared" si="223"/>
        <v>-1.0172270805169921E-3</v>
      </c>
      <c r="FV90">
        <v>7</v>
      </c>
      <c r="FX90">
        <v>1</v>
      </c>
      <c r="FY90">
        <v>3.8857559999999999E-2</v>
      </c>
      <c r="GF90">
        <v>1</v>
      </c>
      <c r="GG90">
        <v>0.29169559</v>
      </c>
      <c r="GH90" s="1"/>
      <c r="GI90" s="1"/>
      <c r="GJ90" s="8"/>
      <c r="GK90" s="1">
        <v>1</v>
      </c>
      <c r="GL90" s="1">
        <v>0.17137263999999999</v>
      </c>
      <c r="GM90" s="8">
        <f>GK90-GK89</f>
        <v>3.681880999999998E-2</v>
      </c>
      <c r="GN90" s="8">
        <f t="shared" si="225"/>
        <v>-6.1145472221917456E-3</v>
      </c>
      <c r="GO90">
        <v>12</v>
      </c>
      <c r="GP90" s="8"/>
      <c r="GQ90" s="1">
        <v>1</v>
      </c>
      <c r="GR90" s="1">
        <v>0.38826829000000002</v>
      </c>
      <c r="GS90" s="8">
        <f>GQ90-GQ89</f>
        <v>3.6818808000000036E-2</v>
      </c>
      <c r="GT90" s="8">
        <f t="shared" si="227"/>
        <v>-1.3614194745697564E-2</v>
      </c>
      <c r="GU90">
        <v>16</v>
      </c>
      <c r="GW90">
        <v>1</v>
      </c>
      <c r="GX90">
        <v>0.47762839000000001</v>
      </c>
      <c r="GY90" s="8">
        <f>GW90-GW89</f>
        <v>3.681880999999998E-2</v>
      </c>
      <c r="GZ90" s="8">
        <f t="shared" si="229"/>
        <v>-1.6569708985702581E-2</v>
      </c>
      <c r="HA90">
        <v>18</v>
      </c>
      <c r="HC90">
        <v>1</v>
      </c>
      <c r="HD90">
        <v>0.55743746000000005</v>
      </c>
      <c r="HE90" s="8">
        <f>HC90-HC89</f>
        <v>3.681880999999998E-2</v>
      </c>
      <c r="HF90" s="8">
        <f t="shared" si="231"/>
        <v>-1.9107346917067541E-2</v>
      </c>
      <c r="HG90">
        <v>20</v>
      </c>
      <c r="HJ90">
        <v>1</v>
      </c>
      <c r="HK90">
        <v>0.47762839000000001</v>
      </c>
    </row>
    <row r="91" spans="129:219" x14ac:dyDescent="0.3">
      <c r="DY91" s="1">
        <v>0</v>
      </c>
      <c r="DZ91" s="14">
        <f>5*($EC$5/100)*(0.2969*SQRT(DY91)-0.126*DY91-0.3516*DY91^2+0.2843*DY91^3-0.1015*DY91^4)</f>
        <v>0</v>
      </c>
      <c r="EA91" s="14">
        <f>-DZ91</f>
        <v>0</v>
      </c>
      <c r="EB91" s="14" t="e">
        <f>DY91-#REF!</f>
        <v>#REF!</v>
      </c>
      <c r="EC91" s="14"/>
      <c r="ED91" s="7"/>
      <c r="EI91" s="8"/>
      <c r="EJ91" s="8"/>
      <c r="EO91" s="8"/>
      <c r="EP91" s="8"/>
      <c r="EU91" s="8"/>
      <c r="EV91" s="8"/>
      <c r="FA91" s="8"/>
      <c r="FB91" s="8"/>
      <c r="FE91" s="1"/>
      <c r="FG91" s="8"/>
      <c r="FH91" s="8"/>
      <c r="FJ91" s="1"/>
      <c r="FK91" s="1"/>
      <c r="FL91" s="1"/>
      <c r="FM91" s="8"/>
      <c r="FN91" s="8"/>
      <c r="FT91" s="8"/>
      <c r="FU91" s="8"/>
      <c r="FX91" s="1"/>
      <c r="FY91" s="1"/>
      <c r="GH91" s="1"/>
      <c r="GI91" s="1"/>
      <c r="GJ91" s="8"/>
      <c r="GM91" s="8"/>
      <c r="GN91" s="8"/>
      <c r="GP91" s="8"/>
      <c r="GS91" s="8"/>
      <c r="GT91" s="8"/>
      <c r="GY91" s="8"/>
      <c r="GZ91" s="8"/>
      <c r="HE91" s="8"/>
      <c r="HF91" s="8"/>
    </row>
    <row r="92" spans="129:219" x14ac:dyDescent="0.3">
      <c r="DY92" s="1">
        <v>2.60625466E-2</v>
      </c>
      <c r="DZ92" s="14">
        <f t="shared" ref="DZ92:DZ113" si="238">5*($EC$5/100)*(0.2969*SQRT(DY92)-0.126*DY92-0.3516*DY92^2+0.2843*DY92^3-0.1015*DY92^4)</f>
        <v>2.6648108451597489E-2</v>
      </c>
      <c r="EA92" s="14">
        <f t="shared" ref="EA92:EA113" si="239">-DZ92</f>
        <v>-2.6648108451597489E-2</v>
      </c>
      <c r="EB92" s="14">
        <f t="shared" ref="EB92:EB113" si="240">DY92-DY91</f>
        <v>2.60625466E-2</v>
      </c>
      <c r="EC92" s="14">
        <f t="shared" ref="EC92:EC113" si="241">EA92-EA91</f>
        <v>-2.6648108451597489E-2</v>
      </c>
      <c r="ED92" s="7">
        <f>-(PI()/2)+ATAN(EC92/EB92)</f>
        <v>-2.367303017772497</v>
      </c>
      <c r="EE92">
        <f t="shared" ref="EE92:EE114" si="242">SIN(ED92)</f>
        <v>-0.69920839973092097</v>
      </c>
      <c r="EG92">
        <v>0</v>
      </c>
      <c r="EH92">
        <v>-0.56692326000000004</v>
      </c>
      <c r="EI92" s="8">
        <f t="shared" ref="EI92:EI113" si="243">EG92-EG93</f>
        <v>0</v>
      </c>
      <c r="EJ92" s="8">
        <f t="shared" ref="EJ92:EJ114" si="244">-EI92*EH92*$EE92*COS(EK92*(PI()/180))</f>
        <v>0</v>
      </c>
      <c r="EK92">
        <v>0</v>
      </c>
      <c r="EM92">
        <v>0</v>
      </c>
      <c r="EN92">
        <v>-0.58721946999999997</v>
      </c>
      <c r="EO92" s="8">
        <f t="shared" ref="EO92:EO113" si="245">EM92-EM93</f>
        <v>0</v>
      </c>
      <c r="EP92" s="8">
        <f t="shared" ref="EP92:EP114" si="246">-EO92*EN92*$EE92*COS(EQ92*(PI()/180))</f>
        <v>0</v>
      </c>
      <c r="EQ92">
        <v>2</v>
      </c>
      <c r="ES92" s="1">
        <v>0</v>
      </c>
      <c r="ET92" s="1">
        <v>-0.52571629799999997</v>
      </c>
      <c r="EU92" s="8">
        <f t="shared" ref="EU92:EU113" si="247">ES92-ES93</f>
        <v>0</v>
      </c>
      <c r="EV92" s="8">
        <f t="shared" ref="EV92:EV114" si="248">-EU92*ET92*$EE92*COS(EW92*(PI()/180))</f>
        <v>0</v>
      </c>
      <c r="EW92">
        <v>4</v>
      </c>
      <c r="EY92">
        <v>0</v>
      </c>
      <c r="EZ92">
        <v>-0.27748756000000002</v>
      </c>
      <c r="FA92" s="8">
        <f t="shared" ref="FA92:FA113" si="249">EY92-EY93</f>
        <v>0</v>
      </c>
      <c r="FB92" s="8">
        <f t="shared" ref="FB92:FB114" si="250">-FA92*EZ92*$EE92*COS(FC92*(PI()/180))</f>
        <v>0</v>
      </c>
      <c r="FC92">
        <v>6</v>
      </c>
      <c r="FE92" s="1">
        <v>0</v>
      </c>
      <c r="FF92">
        <v>-0.21983426</v>
      </c>
      <c r="FG92" s="8">
        <f t="shared" ref="FG92:FG113" si="251">FE92-FE93</f>
        <v>0</v>
      </c>
      <c r="FH92" s="8">
        <f t="shared" ref="FH92:FH114" si="252">-FG92*FF92*$EE92*COS(FI92*(PI()/180))</f>
        <v>0</v>
      </c>
      <c r="FI92">
        <v>8</v>
      </c>
      <c r="FJ92" s="1"/>
      <c r="FK92" s="1">
        <v>0</v>
      </c>
      <c r="FL92" s="1">
        <v>-0.16282748999999999</v>
      </c>
      <c r="FM92" s="8">
        <f t="shared" ref="FM92:FM113" si="253">FK92-FK93</f>
        <v>0</v>
      </c>
      <c r="FN92" s="8">
        <f t="shared" ref="FN92:FN114" si="254">-FM92*FL92*$EE92*COS(FO92*(PI()/180))</f>
        <v>0</v>
      </c>
      <c r="FO92">
        <v>10</v>
      </c>
      <c r="FR92" s="1">
        <v>0</v>
      </c>
      <c r="FS92" s="1">
        <v>-0.38842513000000001</v>
      </c>
      <c r="FT92" s="8">
        <f t="shared" ref="FT92:FT113" si="255">FR92-FR93</f>
        <v>0</v>
      </c>
      <c r="FU92" s="8">
        <f t="shared" ref="FU92:FU114" si="256">-FT92*FS92*$EE92*COS(FV92*(PI()/180))</f>
        <v>0</v>
      </c>
      <c r="FV92">
        <v>7</v>
      </c>
      <c r="FX92" s="1">
        <v>0</v>
      </c>
      <c r="FY92" s="1">
        <v>-0.16282748999999999</v>
      </c>
      <c r="GF92">
        <v>0</v>
      </c>
      <c r="GG92">
        <v>-0.23756917999999999</v>
      </c>
      <c r="GH92" s="1"/>
      <c r="GI92" s="1"/>
      <c r="GJ92" s="8"/>
      <c r="GK92" s="1">
        <v>0</v>
      </c>
      <c r="GL92" s="1">
        <v>-0.11122772</v>
      </c>
      <c r="GM92" s="8">
        <f t="shared" ref="GM92:GM113" si="257">GK92-GK93</f>
        <v>0</v>
      </c>
      <c r="GN92" s="8">
        <f t="shared" ref="GN92:GN114" si="258">-GM92*GL92*$EE92*COS(GO92*(PI()/180))</f>
        <v>0</v>
      </c>
      <c r="GO92">
        <v>12</v>
      </c>
      <c r="GP92" s="8"/>
      <c r="GQ92" s="1">
        <v>0</v>
      </c>
      <c r="GR92" s="1">
        <v>-6.3347512700000002E-3</v>
      </c>
      <c r="GS92" s="8">
        <f t="shared" ref="GS92:GS113" si="259">GQ92-GQ93</f>
        <v>0</v>
      </c>
      <c r="GT92" s="8">
        <f t="shared" ref="GT92:GT114" si="260">-GS92*GR92*$EE92*COS(GU92*(PI()/180))</f>
        <v>0</v>
      </c>
      <c r="GU92">
        <v>16</v>
      </c>
      <c r="GW92">
        <v>0</v>
      </c>
      <c r="GX92">
        <v>4.1173000000000001E-2</v>
      </c>
      <c r="GY92" s="8">
        <f t="shared" ref="GY92:GY113" si="261">GW92-GW93</f>
        <v>0</v>
      </c>
      <c r="GZ92" s="8">
        <f t="shared" ref="GZ92:GZ114" si="262">-GY92*GX92*$EE92*COS(HA92*(PI()/180))</f>
        <v>0</v>
      </c>
      <c r="HA92">
        <v>18</v>
      </c>
      <c r="HC92">
        <v>0</v>
      </c>
      <c r="HD92">
        <v>8.1082080000000001E-2</v>
      </c>
      <c r="HE92" s="8">
        <f t="shared" ref="HE92:HE113" si="263">HC92-HC93</f>
        <v>0</v>
      </c>
      <c r="HF92" s="8">
        <f t="shared" ref="HF92:HF114" si="264">-HE92*HD92*$EE92*COS(HG92*(PI()/180))</f>
        <v>0</v>
      </c>
      <c r="HG92">
        <v>20</v>
      </c>
      <c r="HJ92">
        <v>0</v>
      </c>
      <c r="HK92">
        <v>4.1173000000000001E-2</v>
      </c>
    </row>
    <row r="93" spans="129:219" x14ac:dyDescent="0.3">
      <c r="DY93" s="1">
        <v>6.5657129800000005E-2</v>
      </c>
      <c r="DZ93" s="14">
        <f t="shared" si="238"/>
        <v>3.9820016425207334E-2</v>
      </c>
      <c r="EA93" s="14">
        <f t="shared" si="239"/>
        <v>-3.9820016425207334E-2</v>
      </c>
      <c r="EB93" s="14">
        <f t="shared" si="240"/>
        <v>3.9594583200000005E-2</v>
      </c>
      <c r="EC93" s="14">
        <f t="shared" si="241"/>
        <v>-1.3171907973609846E-2</v>
      </c>
      <c r="ED93" s="7">
        <f t="shared" ref="ED93:ED113" si="265">-(PI()/2)+ATAN(EC93/EB93)</f>
        <v>-1.8919492617242695</v>
      </c>
      <c r="EE93">
        <f t="shared" si="242"/>
        <v>-0.94887211249767367</v>
      </c>
      <c r="EG93">
        <v>0</v>
      </c>
      <c r="EH93">
        <v>-1.4651494300000001</v>
      </c>
      <c r="EI93" s="8">
        <f t="shared" si="243"/>
        <v>-2.5729459999999999E-2</v>
      </c>
      <c r="EJ93" s="8">
        <f t="shared" si="244"/>
        <v>3.5770109927308058E-2</v>
      </c>
      <c r="EK93">
        <v>0</v>
      </c>
      <c r="EM93">
        <v>0</v>
      </c>
      <c r="EN93">
        <v>-1.35549947</v>
      </c>
      <c r="EO93" s="8">
        <f t="shared" si="245"/>
        <v>-2.606255E-2</v>
      </c>
      <c r="EP93" s="8">
        <f t="shared" si="246"/>
        <v>3.3501117907504686E-2</v>
      </c>
      <c r="EQ93">
        <v>2</v>
      </c>
      <c r="ES93" s="1">
        <v>0</v>
      </c>
      <c r="ET93" s="1">
        <v>-1.6061661</v>
      </c>
      <c r="EU93" s="8">
        <f t="shared" si="247"/>
        <v>-2.60625466E-2</v>
      </c>
      <c r="EV93" s="8">
        <f t="shared" si="248"/>
        <v>3.9623768433775089E-2</v>
      </c>
      <c r="EW93">
        <v>4</v>
      </c>
      <c r="EY93">
        <v>0</v>
      </c>
      <c r="EZ93">
        <v>-2.1156139700000001</v>
      </c>
      <c r="FA93" s="8">
        <f t="shared" si="249"/>
        <v>-2.5729459999999999E-2</v>
      </c>
      <c r="FB93" s="8">
        <f t="shared" si="250"/>
        <v>5.1367582776488674E-2</v>
      </c>
      <c r="FC93">
        <v>6</v>
      </c>
      <c r="FE93" s="1">
        <v>0</v>
      </c>
      <c r="FF93">
        <v>-2.2243224000000001</v>
      </c>
      <c r="FG93" s="8">
        <f t="shared" si="251"/>
        <v>-2.5729459999999999E-2</v>
      </c>
      <c r="FH93" s="8">
        <f t="shared" si="252"/>
        <v>5.3776045822397825E-2</v>
      </c>
      <c r="FI93">
        <v>8</v>
      </c>
      <c r="FJ93" s="1"/>
      <c r="FK93" s="1">
        <v>0</v>
      </c>
      <c r="FL93" s="1">
        <v>-2.3035099400000001</v>
      </c>
      <c r="FM93" s="8">
        <f t="shared" si="253"/>
        <v>-2.5729459999999999E-2</v>
      </c>
      <c r="FN93" s="8">
        <f t="shared" si="254"/>
        <v>5.5383437018114351E-2</v>
      </c>
      <c r="FO93">
        <v>10</v>
      </c>
      <c r="FR93" s="1">
        <v>0</v>
      </c>
      <c r="FS93" s="1">
        <v>-1.8447679299999999</v>
      </c>
      <c r="FT93" s="8">
        <f t="shared" si="255"/>
        <v>-2.606255E-2</v>
      </c>
      <c r="FU93" s="8">
        <f t="shared" si="256"/>
        <v>4.5281107275875941E-2</v>
      </c>
      <c r="FV93">
        <v>7</v>
      </c>
      <c r="FX93" s="1">
        <v>0</v>
      </c>
      <c r="FY93" s="1">
        <v>-2.3035099400000001</v>
      </c>
      <c r="GF93">
        <v>0</v>
      </c>
      <c r="GG93">
        <v>-1.98985419</v>
      </c>
      <c r="GH93" s="1"/>
      <c r="GI93" s="1"/>
      <c r="GJ93" s="8"/>
      <c r="GK93" s="1">
        <v>0</v>
      </c>
      <c r="GL93" s="1">
        <v>-2.3637663799999999</v>
      </c>
      <c r="GM93" s="8">
        <f t="shared" si="257"/>
        <v>-2.5729459999999999E-2</v>
      </c>
      <c r="GN93" s="8">
        <f t="shared" si="258"/>
        <v>5.6447836305513692E-2</v>
      </c>
      <c r="GO93">
        <v>12</v>
      </c>
      <c r="GP93" s="8"/>
      <c r="GQ93" s="1">
        <v>0</v>
      </c>
      <c r="GR93" s="1">
        <v>-2.4490444199999999</v>
      </c>
      <c r="GS93" s="8">
        <f t="shared" si="259"/>
        <v>-2.5729462599999999E-2</v>
      </c>
      <c r="GT93" s="8">
        <f t="shared" si="260"/>
        <v>5.7474697945664718E-2</v>
      </c>
      <c r="GU93">
        <v>16</v>
      </c>
      <c r="GW93">
        <v>0</v>
      </c>
      <c r="GX93">
        <v>-2.47524656</v>
      </c>
      <c r="GY93" s="8">
        <f t="shared" si="261"/>
        <v>-2.5729459999999999E-2</v>
      </c>
      <c r="GZ93" s="8">
        <f t="shared" si="262"/>
        <v>5.7472904491617446E-2</v>
      </c>
      <c r="HA93">
        <v>18</v>
      </c>
      <c r="HC93">
        <v>0</v>
      </c>
      <c r="HD93">
        <v>-2.4799599300000001</v>
      </c>
      <c r="HE93" s="8">
        <f t="shared" si="263"/>
        <v>-2.5729459999999999E-2</v>
      </c>
      <c r="HF93" s="8">
        <f t="shared" si="264"/>
        <v>5.6894309969717706E-2</v>
      </c>
      <c r="HG93">
        <v>20</v>
      </c>
      <c r="HJ93">
        <v>0</v>
      </c>
      <c r="HK93">
        <v>-2.47524656</v>
      </c>
    </row>
    <row r="94" spans="129:219" x14ac:dyDescent="0.3">
      <c r="DY94" s="1">
        <v>0.116797683</v>
      </c>
      <c r="DZ94" s="14">
        <f t="shared" si="238"/>
        <v>4.9433246699933216E-2</v>
      </c>
      <c r="EA94" s="14">
        <f t="shared" si="239"/>
        <v>-4.9433246699933216E-2</v>
      </c>
      <c r="EB94" s="14">
        <f t="shared" si="240"/>
        <v>5.1140553199999994E-2</v>
      </c>
      <c r="EC94" s="14">
        <f t="shared" si="241"/>
        <v>-9.6132302747258813E-3</v>
      </c>
      <c r="ED94" s="7">
        <f t="shared" si="265"/>
        <v>-1.7566047065434491</v>
      </c>
      <c r="EE94">
        <f t="shared" si="242"/>
        <v>-0.98278723083040553</v>
      </c>
      <c r="EG94">
        <v>2.5729459999999999E-2</v>
      </c>
      <c r="EH94">
        <v>0.27701168999999998</v>
      </c>
      <c r="EI94" s="8">
        <f t="shared" si="243"/>
        <v>-3.9560220000000007E-2</v>
      </c>
      <c r="EJ94" s="8">
        <f t="shared" si="244"/>
        <v>-1.0770014799733399E-2</v>
      </c>
      <c r="EK94">
        <v>0</v>
      </c>
      <c r="EM94">
        <v>2.606255E-2</v>
      </c>
      <c r="EN94">
        <v>-1.020269E-2</v>
      </c>
      <c r="EO94" s="8">
        <f t="shared" si="245"/>
        <v>-3.959457999999999E-2</v>
      </c>
      <c r="EP94" s="8">
        <f t="shared" si="246"/>
        <v>3.967759094723551E-4</v>
      </c>
      <c r="EQ94">
        <v>2</v>
      </c>
      <c r="ES94" s="1">
        <v>2.60625466E-2</v>
      </c>
      <c r="ET94" s="1">
        <v>-0.22314302999999999</v>
      </c>
      <c r="EU94" s="8">
        <f t="shared" si="247"/>
        <v>-3.9594583200000005E-2</v>
      </c>
      <c r="EV94" s="8">
        <f t="shared" si="248"/>
        <v>8.6620242769117634E-3</v>
      </c>
      <c r="EW94">
        <v>4</v>
      </c>
      <c r="EY94">
        <v>2.5729459999999999E-2</v>
      </c>
      <c r="EZ94">
        <v>-0.31910388000000001</v>
      </c>
      <c r="FA94" s="8">
        <f t="shared" si="249"/>
        <v>-3.9560220000000007E-2</v>
      </c>
      <c r="FB94" s="8">
        <f t="shared" si="250"/>
        <v>1.2338564538304266E-2</v>
      </c>
      <c r="FC94">
        <v>6</v>
      </c>
      <c r="FE94" s="1">
        <v>2.5729459999999999E-2</v>
      </c>
      <c r="FF94">
        <v>-0.46811222000000002</v>
      </c>
      <c r="FG94" s="8">
        <f t="shared" si="251"/>
        <v>-3.9560220000000007E-2</v>
      </c>
      <c r="FH94" s="8">
        <f t="shared" si="252"/>
        <v>1.802274579376965E-2</v>
      </c>
      <c r="FI94">
        <v>8</v>
      </c>
      <c r="FJ94" s="1"/>
      <c r="FK94" s="1">
        <v>2.5729459999999999E-2</v>
      </c>
      <c r="FL94" s="1">
        <v>-0.59308554999999996</v>
      </c>
      <c r="FM94" s="8">
        <f t="shared" si="253"/>
        <v>-3.9560220000000007E-2</v>
      </c>
      <c r="FN94" s="8">
        <f t="shared" si="254"/>
        <v>2.270842455561883E-2</v>
      </c>
      <c r="FO94">
        <v>10</v>
      </c>
      <c r="FR94" s="1">
        <v>2.606255E-2</v>
      </c>
      <c r="FS94" s="1">
        <v>-0.44980631999999998</v>
      </c>
      <c r="FT94" s="8">
        <f t="shared" si="255"/>
        <v>-3.959457999999999E-2</v>
      </c>
      <c r="FU94" s="8">
        <f t="shared" si="256"/>
        <v>1.7372867553231596E-2</v>
      </c>
      <c r="FV94">
        <v>7</v>
      </c>
      <c r="FX94" s="1">
        <v>2.5729459999999999E-2</v>
      </c>
      <c r="FY94" s="1">
        <v>-0.59308554999999996</v>
      </c>
      <c r="GF94">
        <v>2.606255E-2</v>
      </c>
      <c r="GG94">
        <v>-0.66352085999999999</v>
      </c>
      <c r="GH94" s="1"/>
      <c r="GI94" s="1"/>
      <c r="GJ94" s="8"/>
      <c r="GK94" s="1">
        <v>2.5729459999999999E-2</v>
      </c>
      <c r="GL94" s="1">
        <v>-0.70354965999999997</v>
      </c>
      <c r="GM94" s="8">
        <f t="shared" si="257"/>
        <v>-3.9560220000000007E-2</v>
      </c>
      <c r="GN94" s="8">
        <f t="shared" si="258"/>
        <v>2.6755763885836593E-2</v>
      </c>
      <c r="GO94">
        <v>12</v>
      </c>
      <c r="GP94" s="8"/>
      <c r="GQ94" s="1">
        <v>2.5729462599999999E-2</v>
      </c>
      <c r="GR94" s="1">
        <v>-0.89581337100000002</v>
      </c>
      <c r="GS94" s="8">
        <f t="shared" si="259"/>
        <v>-3.9560214299999993E-2</v>
      </c>
      <c r="GT94" s="8">
        <f t="shared" si="260"/>
        <v>3.3479373171085236E-2</v>
      </c>
      <c r="GU94">
        <v>16</v>
      </c>
      <c r="GW94">
        <v>2.5729459999999999E-2</v>
      </c>
      <c r="GX94">
        <v>-0.97730534000000002</v>
      </c>
      <c r="GY94" s="8">
        <f t="shared" si="261"/>
        <v>-3.9560220000000007E-2</v>
      </c>
      <c r="GZ94" s="8">
        <f t="shared" si="262"/>
        <v>3.6137225065738181E-2</v>
      </c>
      <c r="HA94">
        <v>18</v>
      </c>
      <c r="HC94">
        <v>2.5729459999999999E-2</v>
      </c>
      <c r="HD94">
        <v>-1.0594903</v>
      </c>
      <c r="HE94" s="8">
        <f t="shared" si="263"/>
        <v>-3.9560220000000007E-2</v>
      </c>
      <c r="HF94" s="8">
        <f t="shared" si="264"/>
        <v>3.8708024265865948E-2</v>
      </c>
      <c r="HG94">
        <v>20</v>
      </c>
      <c r="HJ94">
        <v>2.5729459999999999E-2</v>
      </c>
      <c r="HK94">
        <v>-0.97730534000000002</v>
      </c>
    </row>
    <row r="95" spans="129:219" x14ac:dyDescent="0.3">
      <c r="DY95" s="1">
        <v>0.17878364099999999</v>
      </c>
      <c r="DZ95" s="14">
        <f t="shared" si="238"/>
        <v>5.5976094728309785E-2</v>
      </c>
      <c r="EA95" s="14">
        <f t="shared" si="239"/>
        <v>-5.5976094728309785E-2</v>
      </c>
      <c r="EB95" s="14">
        <f t="shared" si="240"/>
        <v>6.1985957999999994E-2</v>
      </c>
      <c r="EC95" s="14">
        <f t="shared" si="241"/>
        <v>-6.5428480283765689E-3</v>
      </c>
      <c r="ED95" s="7">
        <f t="shared" si="265"/>
        <v>-1.6759606278858505</v>
      </c>
      <c r="EE95">
        <f t="shared" si="242"/>
        <v>-0.99447532939330852</v>
      </c>
      <c r="EG95">
        <v>6.5289680000000003E-2</v>
      </c>
      <c r="EH95">
        <v>0.39841926</v>
      </c>
      <c r="EI95" s="8">
        <f t="shared" si="243"/>
        <v>-5.1124549999999991E-2</v>
      </c>
      <c r="EJ95" s="8">
        <f t="shared" si="244"/>
        <v>-2.0256473333529017E-2</v>
      </c>
      <c r="EK95">
        <v>0</v>
      </c>
      <c r="EM95">
        <v>6.5657129999999994E-2</v>
      </c>
      <c r="EN95">
        <v>6.5091599999999999E-3</v>
      </c>
      <c r="EO95" s="8">
        <f t="shared" si="245"/>
        <v>-5.1140550000000007E-2</v>
      </c>
      <c r="EP95" s="8">
        <f t="shared" si="246"/>
        <v>-3.3084129648705232E-4</v>
      </c>
      <c r="EQ95">
        <v>2</v>
      </c>
      <c r="ES95" s="1">
        <v>6.5657129800000005E-2</v>
      </c>
      <c r="ET95" s="1">
        <v>-0.192762604</v>
      </c>
      <c r="EU95" s="8">
        <f t="shared" si="247"/>
        <v>-5.1140553199999994E-2</v>
      </c>
      <c r="EV95" s="8">
        <f t="shared" si="248"/>
        <v>9.7796431862744101E-3</v>
      </c>
      <c r="EW95">
        <v>4</v>
      </c>
      <c r="EY95">
        <v>6.5289680000000003E-2</v>
      </c>
      <c r="EZ95">
        <v>-0.18688629000000001</v>
      </c>
      <c r="FA95" s="8">
        <f t="shared" si="249"/>
        <v>-5.1124549999999991E-2</v>
      </c>
      <c r="FB95" s="8">
        <f t="shared" si="250"/>
        <v>9.4496408728352958E-3</v>
      </c>
      <c r="FC95">
        <v>6</v>
      </c>
      <c r="FE95" s="1">
        <v>6.5289680000000003E-2</v>
      </c>
      <c r="FF95">
        <v>-0.31886453999999997</v>
      </c>
      <c r="FG95" s="8">
        <f t="shared" si="251"/>
        <v>-5.1124549999999991E-2</v>
      </c>
      <c r="FH95" s="8">
        <f t="shared" si="252"/>
        <v>1.6053972431080039E-2</v>
      </c>
      <c r="FI95">
        <v>8</v>
      </c>
      <c r="FJ95" s="1"/>
      <c r="FK95" s="1">
        <v>6.5289680000000003E-2</v>
      </c>
      <c r="FL95" s="1">
        <v>-0.43210643999999998</v>
      </c>
      <c r="FM95" s="8">
        <f t="shared" si="253"/>
        <v>-5.1124549999999991E-2</v>
      </c>
      <c r="FN95" s="8">
        <f t="shared" si="254"/>
        <v>2.1635438913399779E-2</v>
      </c>
      <c r="FO95">
        <v>10</v>
      </c>
      <c r="FR95" s="1">
        <v>6.5657129999999994E-2</v>
      </c>
      <c r="FS95" s="1">
        <v>-0.42514676000000001</v>
      </c>
      <c r="FT95" s="8">
        <f t="shared" si="255"/>
        <v>-5.1140550000000007E-2</v>
      </c>
      <c r="FU95" s="8">
        <f t="shared" si="256"/>
        <v>2.1460952420772856E-2</v>
      </c>
      <c r="FV95">
        <v>7</v>
      </c>
      <c r="FX95" s="1">
        <v>6.5289680000000003E-2</v>
      </c>
      <c r="FY95" s="1">
        <v>-0.43210643999999998</v>
      </c>
      <c r="GF95">
        <v>6.5657129999999994E-2</v>
      </c>
      <c r="GG95">
        <v>-0.66335286000000004</v>
      </c>
      <c r="GH95" s="1"/>
      <c r="GI95" s="1"/>
      <c r="GJ95" s="8"/>
      <c r="GK95" s="1">
        <v>6.5289680000000003E-2</v>
      </c>
      <c r="GL95" s="1">
        <v>-0.53377529000000001</v>
      </c>
      <c r="GM95" s="8">
        <f t="shared" si="257"/>
        <v>-5.1124549999999991E-2</v>
      </c>
      <c r="GN95" s="8">
        <f t="shared" si="258"/>
        <v>2.6545222584037968E-2</v>
      </c>
      <c r="GO95">
        <v>12</v>
      </c>
      <c r="GP95" s="8"/>
      <c r="GQ95" s="1">
        <v>6.5289676899999996E-2</v>
      </c>
      <c r="GR95" s="1">
        <v>-0.71993300900000001</v>
      </c>
      <c r="GS95" s="8">
        <f t="shared" si="259"/>
        <v>-5.112455610000001E-2</v>
      </c>
      <c r="GT95" s="8">
        <f t="shared" si="260"/>
        <v>3.5184978292914025E-2</v>
      </c>
      <c r="GU95">
        <v>16</v>
      </c>
      <c r="GW95">
        <v>6.5289680000000003E-2</v>
      </c>
      <c r="GX95">
        <v>-0.80384330999999998</v>
      </c>
      <c r="GY95" s="8">
        <f t="shared" si="261"/>
        <v>-5.1124549999999991E-2</v>
      </c>
      <c r="GZ95" s="8">
        <f t="shared" si="262"/>
        <v>3.886880953450491E-2</v>
      </c>
      <c r="HA95">
        <v>18</v>
      </c>
      <c r="HC95">
        <v>6.5289680000000003E-2</v>
      </c>
      <c r="HD95">
        <v>-0.87835352</v>
      </c>
      <c r="HE95" s="8">
        <f t="shared" si="263"/>
        <v>-5.1124549999999991E-2</v>
      </c>
      <c r="HF95" s="8">
        <f t="shared" si="264"/>
        <v>4.1964173566952749E-2</v>
      </c>
      <c r="HG95">
        <v>20</v>
      </c>
      <c r="HJ95">
        <v>6.5289680000000003E-2</v>
      </c>
      <c r="HK95">
        <v>-0.80384330999999998</v>
      </c>
    </row>
    <row r="96" spans="129:219" x14ac:dyDescent="0.3">
      <c r="DY96" s="1">
        <v>0.23458828300000001</v>
      </c>
      <c r="DZ96" s="14">
        <f t="shared" si="238"/>
        <v>5.8954250447668256E-2</v>
      </c>
      <c r="EA96" s="14">
        <f t="shared" si="239"/>
        <v>-5.8954250447668256E-2</v>
      </c>
      <c r="EB96" s="14">
        <f t="shared" si="240"/>
        <v>5.5804642000000015E-2</v>
      </c>
      <c r="EC96" s="14">
        <f t="shared" si="241"/>
        <v>-2.9781557193584718E-3</v>
      </c>
      <c r="ED96" s="7">
        <f t="shared" si="265"/>
        <v>-1.6241132746282241</v>
      </c>
      <c r="EE96">
        <f t="shared" si="242"/>
        <v>-0.99857898821020796</v>
      </c>
      <c r="EG96">
        <v>0.11641422999999999</v>
      </c>
      <c r="EH96">
        <v>0.70062979000000003</v>
      </c>
      <c r="EI96" s="8">
        <f t="shared" si="243"/>
        <v>-6.1994780000000013E-2</v>
      </c>
      <c r="EJ96" s="8">
        <f t="shared" si="244"/>
        <v>-4.3373667491648962E-2</v>
      </c>
      <c r="EK96">
        <v>0</v>
      </c>
      <c r="EM96">
        <v>0.11679768</v>
      </c>
      <c r="EN96">
        <v>0.12289645</v>
      </c>
      <c r="EO96" s="8">
        <f t="shared" si="245"/>
        <v>-6.1985959999999993E-2</v>
      </c>
      <c r="EP96" s="8">
        <f t="shared" si="246"/>
        <v>-7.602395376119688E-3</v>
      </c>
      <c r="EQ96">
        <v>2</v>
      </c>
      <c r="ES96" s="1">
        <v>0.116797683</v>
      </c>
      <c r="ET96" s="1">
        <v>-3.1557691200000001E-2</v>
      </c>
      <c r="EU96" s="8">
        <f t="shared" si="247"/>
        <v>-6.1985957999999994E-2</v>
      </c>
      <c r="EV96" s="8">
        <f t="shared" si="248"/>
        <v>1.9485957599725348E-3</v>
      </c>
      <c r="EW96">
        <v>4</v>
      </c>
      <c r="EY96">
        <v>0.11641422999999999</v>
      </c>
      <c r="EZ96">
        <v>0.19915368</v>
      </c>
      <c r="FA96" s="8">
        <f t="shared" si="249"/>
        <v>-6.1994780000000013E-2</v>
      </c>
      <c r="FB96" s="8">
        <f t="shared" si="250"/>
        <v>-1.2261404826333934E-2</v>
      </c>
      <c r="FC96">
        <v>6</v>
      </c>
      <c r="FE96" s="1">
        <v>0.11641422999999999</v>
      </c>
      <c r="FF96">
        <v>7.4928300000000003E-2</v>
      </c>
      <c r="FG96" s="8">
        <f t="shared" si="251"/>
        <v>-6.1994780000000013E-2</v>
      </c>
      <c r="FH96" s="8">
        <f t="shared" si="252"/>
        <v>-4.5934204694396243E-3</v>
      </c>
      <c r="FI96">
        <v>8</v>
      </c>
      <c r="FJ96" s="1"/>
      <c r="FK96" s="1">
        <v>0.11641422999999999</v>
      </c>
      <c r="FL96" s="1">
        <v>-3.339276E-2</v>
      </c>
      <c r="FM96" s="8">
        <f t="shared" si="253"/>
        <v>-6.1994780000000013E-2</v>
      </c>
      <c r="FN96" s="8">
        <f t="shared" si="254"/>
        <v>2.0358291184629051E-3</v>
      </c>
      <c r="FO96">
        <v>10</v>
      </c>
      <c r="FR96" s="1">
        <v>0.11679768</v>
      </c>
      <c r="FS96" s="1">
        <v>-0.22023997000000001</v>
      </c>
      <c r="FT96" s="8">
        <f t="shared" si="255"/>
        <v>-6.1985959999999993E-2</v>
      </c>
      <c r="FU96" s="8">
        <f t="shared" si="256"/>
        <v>1.3530772879357647E-2</v>
      </c>
      <c r="FV96">
        <v>7</v>
      </c>
      <c r="FX96" s="1">
        <v>0.11641422999999999</v>
      </c>
      <c r="FY96" s="1">
        <v>-3.339276E-2</v>
      </c>
      <c r="GF96">
        <v>0.11679768</v>
      </c>
      <c r="GG96">
        <v>-0.42102600000000001</v>
      </c>
      <c r="GH96" s="1"/>
      <c r="GI96" s="1"/>
      <c r="GJ96" s="8"/>
      <c r="GK96" s="1">
        <v>0.11641422999999999</v>
      </c>
      <c r="GL96" s="1">
        <v>-0.13200833000000001</v>
      </c>
      <c r="GM96" s="8">
        <f t="shared" si="257"/>
        <v>-6.1994780000000013E-2</v>
      </c>
      <c r="GN96" s="8">
        <f t="shared" si="258"/>
        <v>7.99361592641115E-3</v>
      </c>
      <c r="GO96">
        <v>12</v>
      </c>
      <c r="GP96" s="8"/>
      <c r="GQ96" s="1">
        <v>0.11641423300000001</v>
      </c>
      <c r="GR96" s="1">
        <v>-0.31524083800000002</v>
      </c>
      <c r="GS96" s="8">
        <f t="shared" si="259"/>
        <v>-6.1994773000000003E-2</v>
      </c>
      <c r="GT96" s="8">
        <f t="shared" si="260"/>
        <v>1.8759515080125227E-2</v>
      </c>
      <c r="GU96">
        <v>16</v>
      </c>
      <c r="GW96">
        <v>0.11641422999999999</v>
      </c>
      <c r="GX96">
        <v>-0.40193039000000003</v>
      </c>
      <c r="GY96" s="8">
        <f t="shared" si="261"/>
        <v>-6.1994780000000013E-2</v>
      </c>
      <c r="GZ96" s="8">
        <f t="shared" si="262"/>
        <v>2.3664357450182374E-2</v>
      </c>
      <c r="HA96">
        <v>18</v>
      </c>
      <c r="HC96">
        <v>0.11641422999999999</v>
      </c>
      <c r="HD96">
        <v>-0.48539622999999998</v>
      </c>
      <c r="HE96" s="8">
        <f t="shared" si="263"/>
        <v>-6.1994780000000013E-2</v>
      </c>
      <c r="HF96" s="8">
        <f t="shared" si="264"/>
        <v>2.8237078555791859E-2</v>
      </c>
      <c r="HG96">
        <v>20</v>
      </c>
      <c r="HJ96">
        <v>0.11641422999999999</v>
      </c>
      <c r="HK96">
        <v>-0.40193039000000003</v>
      </c>
    </row>
    <row r="97" spans="129:219" x14ac:dyDescent="0.3">
      <c r="DY97" s="1">
        <v>0.27912081999999999</v>
      </c>
      <c r="DZ97" s="14">
        <f t="shared" si="238"/>
        <v>5.9917388798173321E-2</v>
      </c>
      <c r="EA97" s="14">
        <f t="shared" si="239"/>
        <v>-5.9917388798173321E-2</v>
      </c>
      <c r="EB97" s="14">
        <f t="shared" si="240"/>
        <v>4.4532536999999983E-2</v>
      </c>
      <c r="EC97" s="14">
        <f t="shared" si="241"/>
        <v>-9.6313835050506474E-4</v>
      </c>
      <c r="ED97" s="7">
        <f t="shared" si="265"/>
        <v>-1.5924207004593651</v>
      </c>
      <c r="EE97">
        <f t="shared" si="242"/>
        <v>-0.99976620234260183</v>
      </c>
      <c r="EG97">
        <v>0.17840901000000001</v>
      </c>
      <c r="EH97">
        <v>0.77638063000000002</v>
      </c>
      <c r="EI97" s="8">
        <f t="shared" si="243"/>
        <v>-5.5793939999999986E-2</v>
      </c>
      <c r="EJ97" s="8">
        <f t="shared" si="244"/>
        <v>-4.3307206796101068E-2</v>
      </c>
      <c r="EK97">
        <v>0</v>
      </c>
      <c r="EM97">
        <v>0.17878363999999999</v>
      </c>
      <c r="EN97">
        <v>0.17051314000000001</v>
      </c>
      <c r="EO97" s="8">
        <f t="shared" si="245"/>
        <v>-5.5804640000000016E-2</v>
      </c>
      <c r="EP97" s="8">
        <f t="shared" si="246"/>
        <v>-9.5074045248126852E-3</v>
      </c>
      <c r="EQ97">
        <v>2</v>
      </c>
      <c r="ES97" s="1">
        <v>0.17878364099999999</v>
      </c>
      <c r="ET97" s="1">
        <v>3.7478651500000001E-2</v>
      </c>
      <c r="EU97" s="8">
        <f t="shared" si="247"/>
        <v>-5.5804642000000015E-2</v>
      </c>
      <c r="EV97" s="8">
        <f t="shared" si="248"/>
        <v>-2.0859001901657121E-3</v>
      </c>
      <c r="EW97">
        <v>4</v>
      </c>
      <c r="EY97">
        <v>0.17840901000000001</v>
      </c>
      <c r="EZ97">
        <v>0.30236042000000002</v>
      </c>
      <c r="FA97" s="8">
        <f t="shared" si="249"/>
        <v>-5.5793939999999986E-2</v>
      </c>
      <c r="FB97" s="8">
        <f t="shared" si="250"/>
        <v>-1.6773541637026154E-2</v>
      </c>
      <c r="FC97">
        <v>6</v>
      </c>
      <c r="FE97" s="1">
        <v>0.17840901000000001</v>
      </c>
      <c r="FF97">
        <v>0.18454043000000001</v>
      </c>
      <c r="FG97" s="8">
        <f t="shared" si="251"/>
        <v>-5.5793939999999986E-2</v>
      </c>
      <c r="FH97" s="8">
        <f t="shared" si="252"/>
        <v>-1.0193651592490111E-2</v>
      </c>
      <c r="FI97">
        <v>8</v>
      </c>
      <c r="FJ97" s="1"/>
      <c r="FK97" s="1">
        <v>0.17840901000000001</v>
      </c>
      <c r="FL97" s="1">
        <v>8.0687480000000006E-2</v>
      </c>
      <c r="FM97" s="8">
        <f t="shared" si="253"/>
        <v>-5.5793939999999986E-2</v>
      </c>
      <c r="FN97" s="8">
        <f t="shared" si="254"/>
        <v>-4.4324423232197339E-3</v>
      </c>
      <c r="FO97">
        <v>10</v>
      </c>
      <c r="FR97" s="1">
        <v>0.17878363999999999</v>
      </c>
      <c r="FS97" s="1">
        <v>-0.13386178000000001</v>
      </c>
      <c r="FT97" s="8">
        <f t="shared" si="255"/>
        <v>-5.5804640000000016E-2</v>
      </c>
      <c r="FU97" s="8">
        <f t="shared" si="256"/>
        <v>7.4126939113506873E-3</v>
      </c>
      <c r="FV97">
        <v>7</v>
      </c>
      <c r="FX97" s="1">
        <v>0.17840901000000001</v>
      </c>
      <c r="FY97" s="1">
        <v>8.0687480000000006E-2</v>
      </c>
      <c r="GF97">
        <v>0.17878363999999999</v>
      </c>
      <c r="GG97">
        <v>-0.32332360999999998</v>
      </c>
      <c r="GH97" s="1"/>
      <c r="GI97" s="1"/>
      <c r="GJ97" s="8"/>
      <c r="GK97" s="1">
        <v>0.17840901000000001</v>
      </c>
      <c r="GL97" s="1">
        <v>-1.5286009999999999E-2</v>
      </c>
      <c r="GM97" s="8">
        <f t="shared" si="257"/>
        <v>-5.5793939999999986E-2</v>
      </c>
      <c r="GN97" s="8">
        <f t="shared" si="258"/>
        <v>8.3403449967634695E-4</v>
      </c>
      <c r="GO97">
        <v>12</v>
      </c>
      <c r="GP97" s="8"/>
      <c r="GQ97" s="1">
        <v>0.17840900600000001</v>
      </c>
      <c r="GR97" s="1">
        <v>-0.198334337</v>
      </c>
      <c r="GS97" s="8">
        <f t="shared" si="259"/>
        <v>-5.5793947999999982E-2</v>
      </c>
      <c r="GT97" s="8">
        <f t="shared" si="260"/>
        <v>1.0634696254442636E-2</v>
      </c>
      <c r="GU97">
        <v>16</v>
      </c>
      <c r="GW97">
        <v>0.17840901000000001</v>
      </c>
      <c r="GX97">
        <v>-0.28509198000000002</v>
      </c>
      <c r="GY97" s="8">
        <f t="shared" si="261"/>
        <v>-5.5793939999999986E-2</v>
      </c>
      <c r="GZ97" s="8">
        <f t="shared" si="262"/>
        <v>1.5124353095933451E-2</v>
      </c>
      <c r="HA97">
        <v>18</v>
      </c>
      <c r="HC97">
        <v>0.17840901000000001</v>
      </c>
      <c r="HD97">
        <v>-0.36874225999999999</v>
      </c>
      <c r="HE97" s="8">
        <f t="shared" si="263"/>
        <v>-5.5793939999999986E-2</v>
      </c>
      <c r="HF97" s="8">
        <f t="shared" si="264"/>
        <v>1.9328324652389216E-2</v>
      </c>
      <c r="HG97">
        <v>20</v>
      </c>
      <c r="HJ97">
        <v>0.17840901000000001</v>
      </c>
      <c r="HK97">
        <v>-0.28509198000000002</v>
      </c>
    </row>
    <row r="98" spans="129:219" x14ac:dyDescent="0.3">
      <c r="DY98" s="1">
        <v>0.32371982700000002</v>
      </c>
      <c r="DZ98" s="14">
        <f t="shared" si="238"/>
        <v>5.9892512357095425E-2</v>
      </c>
      <c r="EA98" s="14">
        <f t="shared" si="239"/>
        <v>-5.9892512357095425E-2</v>
      </c>
      <c r="EB98" s="14">
        <f t="shared" si="240"/>
        <v>4.4599007000000024E-2</v>
      </c>
      <c r="EC98" s="14">
        <f t="shared" si="241"/>
        <v>2.4876441077896494E-5</v>
      </c>
      <c r="ED98" s="7">
        <f t="shared" si="265"/>
        <v>-1.5702385466968316</v>
      </c>
      <c r="EE98">
        <f t="shared" si="242"/>
        <v>-0.99999984444068513</v>
      </c>
      <c r="EG98">
        <v>0.23420294999999999</v>
      </c>
      <c r="EH98">
        <v>0.81702960999999996</v>
      </c>
      <c r="EI98" s="8">
        <f t="shared" si="243"/>
        <v>-4.457862999999998E-2</v>
      </c>
      <c r="EJ98" s="8">
        <f t="shared" si="244"/>
        <v>-3.6422055017443472E-2</v>
      </c>
      <c r="EK98">
        <v>0</v>
      </c>
      <c r="EM98">
        <v>0.23458828000000001</v>
      </c>
      <c r="EN98">
        <v>0.20706683000000001</v>
      </c>
      <c r="EO98" s="8">
        <f t="shared" si="245"/>
        <v>-4.4532539999999982E-2</v>
      </c>
      <c r="EP98" s="8">
        <f t="shared" si="246"/>
        <v>-9.2155931429422511E-3</v>
      </c>
      <c r="EQ98">
        <v>2</v>
      </c>
      <c r="ES98" s="1">
        <v>0.23458828300000001</v>
      </c>
      <c r="ET98" s="1">
        <v>9.9484923700000005E-2</v>
      </c>
      <c r="EU98" s="8">
        <f t="shared" si="247"/>
        <v>-4.4532536999999983E-2</v>
      </c>
      <c r="EV98" s="8">
        <f t="shared" si="248"/>
        <v>-4.4195233308940906E-3</v>
      </c>
      <c r="EW98">
        <v>4</v>
      </c>
      <c r="EY98">
        <v>0.23420294999999999</v>
      </c>
      <c r="EZ98">
        <v>0.42013198000000002</v>
      </c>
      <c r="FA98" s="8">
        <f t="shared" si="249"/>
        <v>-4.457862999999998E-2</v>
      </c>
      <c r="FB98" s="8">
        <f t="shared" si="250"/>
        <v>-1.8626306271949701E-2</v>
      </c>
      <c r="FC98">
        <v>6</v>
      </c>
      <c r="FE98" s="1">
        <v>0.23420294999999999</v>
      </c>
      <c r="FF98">
        <v>0.32082385000000002</v>
      </c>
      <c r="FG98" s="8">
        <f t="shared" si="251"/>
        <v>-4.457862999999998E-2</v>
      </c>
      <c r="FH98" s="8">
        <f t="shared" si="252"/>
        <v>-1.4162700513180889E-2</v>
      </c>
      <c r="FI98">
        <v>8</v>
      </c>
      <c r="FJ98" s="1"/>
      <c r="FK98" s="1">
        <v>0.23420294999999999</v>
      </c>
      <c r="FL98" s="1">
        <v>0.23306346</v>
      </c>
      <c r="FM98" s="8">
        <f t="shared" si="253"/>
        <v>-4.457862999999998E-2</v>
      </c>
      <c r="FN98" s="8">
        <f t="shared" si="254"/>
        <v>-1.023180603309029E-2</v>
      </c>
      <c r="FO98">
        <v>10</v>
      </c>
      <c r="FR98" s="1">
        <v>0.23458828000000001</v>
      </c>
      <c r="FS98" s="1">
        <v>-4.223735E-2</v>
      </c>
      <c r="FT98" s="8">
        <f t="shared" si="255"/>
        <v>-4.4532539999999982E-2</v>
      </c>
      <c r="FU98" s="8">
        <f t="shared" si="256"/>
        <v>1.8669159726707161E-3</v>
      </c>
      <c r="FV98">
        <v>7</v>
      </c>
      <c r="FX98" s="1">
        <v>0.23420294999999999</v>
      </c>
      <c r="FY98" s="1">
        <v>0.23306346</v>
      </c>
      <c r="GF98">
        <v>0.23458828000000001</v>
      </c>
      <c r="GG98">
        <v>-0.19619395000000001</v>
      </c>
      <c r="GH98" s="1"/>
      <c r="GI98" s="1"/>
      <c r="GJ98" s="8"/>
      <c r="GK98" s="1">
        <v>0.23420294999999999</v>
      </c>
      <c r="GL98" s="1">
        <v>0.1514431</v>
      </c>
      <c r="GM98" s="8">
        <f t="shared" si="257"/>
        <v>-4.457862999999998E-2</v>
      </c>
      <c r="GN98" s="8">
        <f t="shared" si="258"/>
        <v>-6.6035965945808565E-3</v>
      </c>
      <c r="GO98">
        <v>12</v>
      </c>
      <c r="GP98" s="8"/>
      <c r="GQ98" s="1">
        <v>0.23420295399999999</v>
      </c>
      <c r="GR98" s="1">
        <v>-7.0639299299999998E-3</v>
      </c>
      <c r="GS98" s="8">
        <f t="shared" si="259"/>
        <v>-4.457862700000001E-2</v>
      </c>
      <c r="GT98" s="8">
        <f t="shared" si="260"/>
        <v>3.027015469417451E-4</v>
      </c>
      <c r="GU98">
        <v>16</v>
      </c>
      <c r="GW98">
        <v>0.23420294999999999</v>
      </c>
      <c r="GX98">
        <v>-8.4380330000000003E-2</v>
      </c>
      <c r="GY98" s="8">
        <f t="shared" si="261"/>
        <v>-4.457862999999998E-2</v>
      </c>
      <c r="GZ98" s="8">
        <f t="shared" si="262"/>
        <v>3.5774551272418206E-3</v>
      </c>
      <c r="HA98">
        <v>18</v>
      </c>
      <c r="HC98">
        <v>0.23420294999999999</v>
      </c>
      <c r="HD98">
        <v>-0.16055986999999999</v>
      </c>
      <c r="HE98" s="8">
        <f t="shared" si="263"/>
        <v>-4.457862999999998E-2</v>
      </c>
      <c r="HF98" s="8">
        <f t="shared" si="264"/>
        <v>6.7258855703248958E-3</v>
      </c>
      <c r="HG98">
        <v>20</v>
      </c>
      <c r="HJ98">
        <v>0.23420294999999999</v>
      </c>
      <c r="HK98">
        <v>-8.4380330000000003E-2</v>
      </c>
    </row>
    <row r="99" spans="129:219" x14ac:dyDescent="0.3">
      <c r="DY99" s="1">
        <v>0.36826213400000002</v>
      </c>
      <c r="DZ99" s="14">
        <f t="shared" si="238"/>
        <v>5.9052315314374174E-2</v>
      </c>
      <c r="EA99" s="14">
        <f t="shared" si="239"/>
        <v>-5.9052315314374174E-2</v>
      </c>
      <c r="EB99" s="14">
        <f t="shared" si="240"/>
        <v>4.4542307000000003E-2</v>
      </c>
      <c r="EC99" s="14">
        <f t="shared" si="241"/>
        <v>8.4019704272125101E-4</v>
      </c>
      <c r="ED99" s="7">
        <f t="shared" si="265"/>
        <v>-1.5519356644113727</v>
      </c>
      <c r="EE99">
        <f t="shared" si="242"/>
        <v>-0.9998221429796641</v>
      </c>
      <c r="EG99">
        <v>0.27878157999999997</v>
      </c>
      <c r="EH99">
        <v>0.78157087999999997</v>
      </c>
      <c r="EI99" s="8">
        <f t="shared" si="243"/>
        <v>-4.4588270000000041E-2</v>
      </c>
      <c r="EJ99" s="8">
        <f t="shared" si="244"/>
        <v>-3.4842695301231665E-2</v>
      </c>
      <c r="EK99">
        <v>0</v>
      </c>
      <c r="EM99">
        <v>0.27912081999999999</v>
      </c>
      <c r="EN99">
        <v>0.20527045999999999</v>
      </c>
      <c r="EO99" s="8">
        <f t="shared" si="245"/>
        <v>-4.4599009999999994E-2</v>
      </c>
      <c r="EP99" s="8">
        <f t="shared" si="246"/>
        <v>-9.1476551412093075E-3</v>
      </c>
      <c r="EQ99">
        <v>2</v>
      </c>
      <c r="ES99" s="1">
        <v>0.27912081999999999</v>
      </c>
      <c r="ET99" s="1">
        <v>0.10573336</v>
      </c>
      <c r="EU99" s="8">
        <f t="shared" si="247"/>
        <v>-4.4599007000000024E-2</v>
      </c>
      <c r="EV99" s="8">
        <f t="shared" si="248"/>
        <v>-4.703279231169452E-3</v>
      </c>
      <c r="EW99">
        <v>4</v>
      </c>
      <c r="EY99">
        <v>0.27878157999999997</v>
      </c>
      <c r="EZ99">
        <v>0.40285504999999999</v>
      </c>
      <c r="FA99" s="8">
        <f t="shared" si="249"/>
        <v>-4.4588270000000041E-2</v>
      </c>
      <c r="FB99" s="8">
        <f t="shared" si="250"/>
        <v>-1.7861031409720167E-2</v>
      </c>
      <c r="FC99">
        <v>6</v>
      </c>
      <c r="FE99" s="1">
        <v>0.27878157999999997</v>
      </c>
      <c r="FF99">
        <v>0.30739084999999999</v>
      </c>
      <c r="FG99" s="8">
        <f t="shared" si="251"/>
        <v>-4.4588270000000041E-2</v>
      </c>
      <c r="FH99" s="8">
        <f t="shared" si="252"/>
        <v>-1.3570226121047569E-2</v>
      </c>
      <c r="FI99">
        <v>8</v>
      </c>
      <c r="FJ99" s="1"/>
      <c r="FK99" s="1">
        <v>0.27878157999999997</v>
      </c>
      <c r="FL99" s="1">
        <v>0.22241601999999999</v>
      </c>
      <c r="FM99" s="8">
        <f t="shared" si="253"/>
        <v>-4.4588270000000041E-2</v>
      </c>
      <c r="FN99" s="8">
        <f t="shared" si="254"/>
        <v>-9.7647447900872496E-3</v>
      </c>
      <c r="FO99">
        <v>10</v>
      </c>
      <c r="FR99" s="1">
        <v>0.27912081999999999</v>
      </c>
      <c r="FS99" s="1">
        <v>-2.8529780000000001E-2</v>
      </c>
      <c r="FT99" s="8">
        <f t="shared" si="255"/>
        <v>-4.4599009999999994E-2</v>
      </c>
      <c r="FU99" s="8">
        <f t="shared" si="256"/>
        <v>1.2626910488697084E-3</v>
      </c>
      <c r="FV99">
        <v>7</v>
      </c>
      <c r="FX99" s="1">
        <v>0.27878157999999997</v>
      </c>
      <c r="FY99" s="1">
        <v>0.22241601999999999</v>
      </c>
      <c r="GF99">
        <v>0.27912081999999999</v>
      </c>
      <c r="GG99">
        <v>-0.17597539000000001</v>
      </c>
      <c r="GH99" s="1"/>
      <c r="GI99" s="1"/>
      <c r="GJ99" s="8"/>
      <c r="GK99" s="1">
        <v>0.27878157999999997</v>
      </c>
      <c r="GL99" s="1">
        <v>0.14267885</v>
      </c>
      <c r="GM99" s="8">
        <f t="shared" si="257"/>
        <v>-4.4588270000000041E-2</v>
      </c>
      <c r="GN99" s="8">
        <f t="shared" si="258"/>
        <v>-6.2216756604370352E-3</v>
      </c>
      <c r="GO99">
        <v>12</v>
      </c>
      <c r="GP99" s="8"/>
      <c r="GQ99" s="1">
        <v>0.278781581</v>
      </c>
      <c r="GR99" s="1">
        <v>-1.47716606E-2</v>
      </c>
      <c r="GS99" s="8">
        <f t="shared" si="259"/>
        <v>-4.4588263999999989E-2</v>
      </c>
      <c r="GT99" s="8">
        <f t="shared" si="260"/>
        <v>6.3301539501196499E-4</v>
      </c>
      <c r="GU99">
        <v>16</v>
      </c>
      <c r="GW99">
        <v>0.27878157999999997</v>
      </c>
      <c r="GX99">
        <v>-9.2830430000000005E-2</v>
      </c>
      <c r="GY99" s="8">
        <f t="shared" si="261"/>
        <v>-4.4588270000000041E-2</v>
      </c>
      <c r="GZ99" s="8">
        <f t="shared" si="262"/>
        <v>3.9358637952731923E-3</v>
      </c>
      <c r="HA99">
        <v>18</v>
      </c>
      <c r="HC99">
        <v>0.27878157999999997</v>
      </c>
      <c r="HD99">
        <v>-0.17050947</v>
      </c>
      <c r="HE99" s="8">
        <f t="shared" si="263"/>
        <v>-4.4588270000000041E-2</v>
      </c>
      <c r="HF99" s="8">
        <f t="shared" si="264"/>
        <v>7.1429513799178244E-3</v>
      </c>
      <c r="HG99">
        <v>20</v>
      </c>
      <c r="HJ99">
        <v>0.27878157999999997</v>
      </c>
      <c r="HK99">
        <v>-9.2830430000000005E-2</v>
      </c>
    </row>
    <row r="100" spans="129:219" x14ac:dyDescent="0.3">
      <c r="DY100" s="1">
        <v>0.41284756900000003</v>
      </c>
      <c r="DZ100" s="14">
        <f t="shared" si="238"/>
        <v>5.7526732273967394E-2</v>
      </c>
      <c r="EA100" s="14">
        <f t="shared" si="239"/>
        <v>-5.7526732273967394E-2</v>
      </c>
      <c r="EB100" s="14">
        <f t="shared" si="240"/>
        <v>4.4585435000000007E-2</v>
      </c>
      <c r="EC100" s="14">
        <f t="shared" si="241"/>
        <v>1.5255830404067791E-3</v>
      </c>
      <c r="ED100" s="7">
        <f t="shared" si="265"/>
        <v>-1.5365925992766278</v>
      </c>
      <c r="EE100">
        <f t="shared" si="242"/>
        <v>-0.99941510953696477</v>
      </c>
      <c r="EG100">
        <v>0.32336985000000001</v>
      </c>
      <c r="EH100">
        <v>0.74589035000000004</v>
      </c>
      <c r="EI100" s="8">
        <f t="shared" si="243"/>
        <v>-4.4599520000000004E-2</v>
      </c>
      <c r="EJ100" s="8">
        <f t="shared" si="244"/>
        <v>-3.3246894410851345E-2</v>
      </c>
      <c r="EK100">
        <v>0</v>
      </c>
      <c r="EM100">
        <v>0.32371982999999999</v>
      </c>
      <c r="EN100">
        <v>0.20456655000000001</v>
      </c>
      <c r="EO100" s="8">
        <f t="shared" si="245"/>
        <v>-4.4542300000000035E-2</v>
      </c>
      <c r="EP100" s="8">
        <f t="shared" si="246"/>
        <v>-9.1009877421446943E-3</v>
      </c>
      <c r="EQ100">
        <v>2</v>
      </c>
      <c r="ES100" s="1">
        <v>0.32371982700000002</v>
      </c>
      <c r="ET100" s="1">
        <v>0.114363401</v>
      </c>
      <c r="EU100" s="8">
        <f t="shared" si="247"/>
        <v>-4.4542307000000003E-2</v>
      </c>
      <c r="EV100" s="8">
        <f t="shared" si="248"/>
        <v>-5.0786287853182253E-3</v>
      </c>
      <c r="EW100">
        <v>4</v>
      </c>
      <c r="EY100">
        <v>0.32336985000000001</v>
      </c>
      <c r="EZ100">
        <v>0.40237980000000001</v>
      </c>
      <c r="FA100" s="8">
        <f t="shared" si="249"/>
        <v>-4.4599520000000004E-2</v>
      </c>
      <c r="FB100" s="8">
        <f t="shared" si="250"/>
        <v>-1.783719725595153E-2</v>
      </c>
      <c r="FC100">
        <v>6</v>
      </c>
      <c r="FE100" s="1">
        <v>0.32336985000000001</v>
      </c>
      <c r="FF100">
        <v>0.31521082</v>
      </c>
      <c r="FG100" s="8">
        <f t="shared" si="251"/>
        <v>-4.4599520000000004E-2</v>
      </c>
      <c r="FH100" s="8">
        <f t="shared" si="252"/>
        <v>-1.3913294819895715E-2</v>
      </c>
      <c r="FI100">
        <v>8</v>
      </c>
      <c r="FJ100" s="1"/>
      <c r="FK100" s="1">
        <v>0.32336985000000001</v>
      </c>
      <c r="FL100" s="1">
        <v>0.23740737000000001</v>
      </c>
      <c r="FM100" s="8">
        <f t="shared" si="253"/>
        <v>-4.4599520000000004E-2</v>
      </c>
      <c r="FN100" s="8">
        <f t="shared" si="254"/>
        <v>-1.042129648108109E-2</v>
      </c>
      <c r="FO100">
        <v>10</v>
      </c>
      <c r="FR100" s="1">
        <v>0.32371982999999999</v>
      </c>
      <c r="FS100" s="1">
        <v>-8.66368E-3</v>
      </c>
      <c r="FT100" s="8">
        <f t="shared" si="255"/>
        <v>-4.4542300000000035E-2</v>
      </c>
      <c r="FU100" s="8">
        <f t="shared" si="256"/>
        <v>3.827997648777272E-4</v>
      </c>
      <c r="FV100">
        <v>7</v>
      </c>
      <c r="FX100" s="1">
        <v>0.32336985000000001</v>
      </c>
      <c r="FY100" s="1">
        <v>0.23740737000000001</v>
      </c>
      <c r="GF100">
        <v>0.32371982999999999</v>
      </c>
      <c r="GG100">
        <v>-0.14225868</v>
      </c>
      <c r="GH100" s="1"/>
      <c r="GI100" s="1"/>
      <c r="GJ100" s="8"/>
      <c r="GK100" s="1">
        <v>0.32336985000000001</v>
      </c>
      <c r="GL100" s="1">
        <v>0.16404395999999999</v>
      </c>
      <c r="GM100" s="8">
        <f t="shared" si="257"/>
        <v>-4.4599520000000004E-2</v>
      </c>
      <c r="GN100" s="8">
        <f t="shared" si="258"/>
        <v>-7.1522178500317054E-3</v>
      </c>
      <c r="GO100">
        <v>12</v>
      </c>
      <c r="GP100" s="8"/>
      <c r="GQ100" s="1">
        <v>0.32336984499999999</v>
      </c>
      <c r="GR100" s="1">
        <v>1.7525405500000001E-2</v>
      </c>
      <c r="GS100" s="8">
        <f t="shared" si="259"/>
        <v>-4.459952300000003E-2</v>
      </c>
      <c r="GT100" s="8">
        <f t="shared" si="260"/>
        <v>-7.5090645433914982E-4</v>
      </c>
      <c r="GU100">
        <v>16</v>
      </c>
      <c r="GW100">
        <v>0.32336985000000001</v>
      </c>
      <c r="GX100">
        <v>-5.6010879999999999E-2</v>
      </c>
      <c r="GY100" s="8">
        <f t="shared" si="261"/>
        <v>-4.4599520000000004E-2</v>
      </c>
      <c r="GZ100" s="8">
        <f t="shared" si="262"/>
        <v>2.3744051043524347E-3</v>
      </c>
      <c r="HA100">
        <v>18</v>
      </c>
      <c r="HC100">
        <v>0.32336985000000001</v>
      </c>
      <c r="HD100">
        <v>-0.12977474</v>
      </c>
      <c r="HE100" s="8">
        <f t="shared" si="263"/>
        <v>-4.4599520000000004E-2</v>
      </c>
      <c r="HF100" s="8">
        <f t="shared" si="264"/>
        <v>5.4356574431676224E-3</v>
      </c>
      <c r="HG100">
        <v>20</v>
      </c>
      <c r="HJ100">
        <v>0.32336985000000001</v>
      </c>
      <c r="HK100">
        <v>-5.6010879999999999E-2</v>
      </c>
    </row>
    <row r="101" spans="129:219" x14ac:dyDescent="0.3">
      <c r="DY101" s="1">
        <v>0.457418622</v>
      </c>
      <c r="DZ101" s="14">
        <f t="shared" si="238"/>
        <v>5.5420099779394875E-2</v>
      </c>
      <c r="EA101" s="14">
        <f t="shared" si="239"/>
        <v>-5.5420099779394875E-2</v>
      </c>
      <c r="EB101" s="14">
        <f t="shared" si="240"/>
        <v>4.4571052999999972E-2</v>
      </c>
      <c r="EC101" s="14">
        <f t="shared" si="241"/>
        <v>2.106632494572519E-3</v>
      </c>
      <c r="ED101" s="7">
        <f t="shared" si="265"/>
        <v>-1.5235668862871452</v>
      </c>
      <c r="EE101">
        <f t="shared" si="242"/>
        <v>-0.9988848972786567</v>
      </c>
      <c r="EG101">
        <v>0.36796937000000002</v>
      </c>
      <c r="EH101">
        <v>0.69735208999999998</v>
      </c>
      <c r="EI101" s="8">
        <f t="shared" si="243"/>
        <v>-4.4603559999999987E-2</v>
      </c>
      <c r="EJ101" s="8">
        <f t="shared" si="244"/>
        <v>-3.1069701202203103E-2</v>
      </c>
      <c r="EK101">
        <v>0</v>
      </c>
      <c r="EM101">
        <v>0.36826213000000002</v>
      </c>
      <c r="EN101">
        <v>0.19923129000000001</v>
      </c>
      <c r="EO101" s="8">
        <f t="shared" si="245"/>
        <v>-4.4585439999999976E-2</v>
      </c>
      <c r="EP101" s="8">
        <f t="shared" si="246"/>
        <v>-8.8675043388284688E-3</v>
      </c>
      <c r="EQ101">
        <v>2</v>
      </c>
      <c r="ES101" s="1">
        <v>0.36826213400000002</v>
      </c>
      <c r="ET101" s="1">
        <v>0.116268869</v>
      </c>
      <c r="EU101" s="8">
        <f t="shared" si="247"/>
        <v>-4.4585435000000007E-2</v>
      </c>
      <c r="EV101" s="8">
        <f t="shared" si="248"/>
        <v>-5.1655038884096689E-3</v>
      </c>
      <c r="EW101">
        <v>4</v>
      </c>
      <c r="EY101">
        <v>0.36796937000000002</v>
      </c>
      <c r="EZ101">
        <v>0.38300454</v>
      </c>
      <c r="FA101" s="8">
        <f t="shared" si="249"/>
        <v>-4.4603559999999987E-2</v>
      </c>
      <c r="FB101" s="8">
        <f t="shared" si="250"/>
        <v>-1.6970836162259851E-2</v>
      </c>
      <c r="FC101">
        <v>6</v>
      </c>
      <c r="FE101" s="1">
        <v>0.36796937000000002</v>
      </c>
      <c r="FF101">
        <v>0.30260249</v>
      </c>
      <c r="FG101" s="8">
        <f t="shared" si="251"/>
        <v>-4.4603559999999987E-2</v>
      </c>
      <c r="FH101" s="8">
        <f t="shared" si="252"/>
        <v>-1.3350890764863808E-2</v>
      </c>
      <c r="FI101">
        <v>8</v>
      </c>
      <c r="FJ101" s="1"/>
      <c r="FK101" s="1">
        <v>0.36796937000000002</v>
      </c>
      <c r="FL101" s="1">
        <v>0.23059534000000001</v>
      </c>
      <c r="FM101" s="8">
        <f t="shared" si="253"/>
        <v>-4.4603559999999987E-2</v>
      </c>
      <c r="FN101" s="8">
        <f t="shared" si="254"/>
        <v>-1.0117820151291314E-2</v>
      </c>
      <c r="FO101">
        <v>10</v>
      </c>
      <c r="FR101" s="1">
        <v>0.36826213000000002</v>
      </c>
      <c r="FS101" s="1">
        <v>2.3223800000000002E-3</v>
      </c>
      <c r="FT101" s="8">
        <f t="shared" si="255"/>
        <v>-4.4585439999999976E-2</v>
      </c>
      <c r="FU101" s="8">
        <f t="shared" si="256"/>
        <v>-1.0265792845375805E-4</v>
      </c>
      <c r="FV101">
        <v>7</v>
      </c>
      <c r="FX101" s="1">
        <v>0.36796937000000002</v>
      </c>
      <c r="FY101" s="1">
        <v>0.23059534000000001</v>
      </c>
      <c r="GF101">
        <v>0.36826213000000002</v>
      </c>
      <c r="GG101">
        <v>-0.12026336999999999</v>
      </c>
      <c r="GH101" s="1"/>
      <c r="GI101" s="1"/>
      <c r="GJ101" s="8"/>
      <c r="GK101" s="1">
        <v>0.36796937000000002</v>
      </c>
      <c r="GL101" s="1">
        <v>0.16227663000000001</v>
      </c>
      <c r="GM101" s="8">
        <f t="shared" si="257"/>
        <v>-4.4603559999999987E-2</v>
      </c>
      <c r="GN101" s="8">
        <f t="shared" si="258"/>
        <v>-7.0720503489096571E-3</v>
      </c>
      <c r="GO101">
        <v>12</v>
      </c>
      <c r="GP101" s="8"/>
      <c r="GQ101" s="1">
        <v>0.36796936800000002</v>
      </c>
      <c r="GR101" s="1">
        <v>2.3826977100000001E-2</v>
      </c>
      <c r="GS101" s="8">
        <f t="shared" si="259"/>
        <v>-4.4603566999999955E-2</v>
      </c>
      <c r="GT101" s="8">
        <f t="shared" si="260"/>
        <v>-1.0204591459094009E-3</v>
      </c>
      <c r="GU101">
        <v>16</v>
      </c>
      <c r="GW101">
        <v>0.36796937000000002</v>
      </c>
      <c r="GX101">
        <v>-4.6711280000000001E-2</v>
      </c>
      <c r="GY101" s="8">
        <f t="shared" si="261"/>
        <v>-4.4603559999999987E-2</v>
      </c>
      <c r="GZ101" s="8">
        <f t="shared" si="262"/>
        <v>1.979306557576806E-3</v>
      </c>
      <c r="HA101">
        <v>18</v>
      </c>
      <c r="HC101">
        <v>0.36796937000000002</v>
      </c>
      <c r="HD101">
        <v>-0.11816225</v>
      </c>
      <c r="HE101" s="8">
        <f t="shared" si="263"/>
        <v>-4.4603559999999987E-2</v>
      </c>
      <c r="HF101" s="8">
        <f t="shared" si="264"/>
        <v>4.9470868898243738E-3</v>
      </c>
      <c r="HG101">
        <v>20</v>
      </c>
      <c r="HJ101">
        <v>0.36796937000000002</v>
      </c>
      <c r="HK101">
        <v>-4.6711280000000001E-2</v>
      </c>
    </row>
    <row r="102" spans="129:219" x14ac:dyDescent="0.3">
      <c r="DY102" s="1">
        <v>0.50200401900000002</v>
      </c>
      <c r="DZ102" s="14">
        <f t="shared" si="238"/>
        <v>5.2813337809880657E-2</v>
      </c>
      <c r="EA102" s="14">
        <f t="shared" si="239"/>
        <v>-5.2813337809880657E-2</v>
      </c>
      <c r="EB102" s="14">
        <f t="shared" si="240"/>
        <v>4.4585397000000027E-2</v>
      </c>
      <c r="EC102" s="14">
        <f t="shared" si="241"/>
        <v>2.606761969514218E-3</v>
      </c>
      <c r="ED102" s="7">
        <f t="shared" si="265"/>
        <v>-1.5123960894851083</v>
      </c>
      <c r="EE102">
        <f t="shared" si="242"/>
        <v>-0.99829519075717399</v>
      </c>
      <c r="EG102">
        <v>0.41257293</v>
      </c>
      <c r="EH102">
        <v>0.64523867000000001</v>
      </c>
      <c r="EI102" s="8">
        <f t="shared" si="243"/>
        <v>-4.4596150000000001E-2</v>
      </c>
      <c r="EJ102" s="8">
        <f t="shared" si="244"/>
        <v>-2.8726104353513932E-2</v>
      </c>
      <c r="EK102">
        <v>0</v>
      </c>
      <c r="EM102">
        <v>0.41284757</v>
      </c>
      <c r="EN102">
        <v>0.19103608</v>
      </c>
      <c r="EO102" s="8">
        <f t="shared" si="245"/>
        <v>-4.4571050000000001E-2</v>
      </c>
      <c r="EP102" s="8">
        <f t="shared" si="246"/>
        <v>-8.4949847010886252E-3</v>
      </c>
      <c r="EQ102">
        <v>2</v>
      </c>
      <c r="ES102" s="1">
        <v>0.41284756900000003</v>
      </c>
      <c r="ET102" s="1">
        <v>0.11437009300000001</v>
      </c>
      <c r="EU102" s="8">
        <f t="shared" si="247"/>
        <v>-4.4571052999999972E-2</v>
      </c>
      <c r="EV102" s="8">
        <f t="shared" si="248"/>
        <v>-5.076508731901545E-3</v>
      </c>
      <c r="EW102">
        <v>4</v>
      </c>
      <c r="EY102">
        <v>0.41257293</v>
      </c>
      <c r="EZ102">
        <v>0.35928587000000001</v>
      </c>
      <c r="FA102" s="8">
        <f t="shared" si="249"/>
        <v>-4.4596150000000001E-2</v>
      </c>
      <c r="FB102" s="8">
        <f t="shared" si="250"/>
        <v>-1.5907826037823911E-2</v>
      </c>
      <c r="FC102">
        <v>6</v>
      </c>
      <c r="FE102" s="1">
        <v>0.41257293</v>
      </c>
      <c r="FF102">
        <v>0.28565372999999999</v>
      </c>
      <c r="FG102" s="8">
        <f t="shared" si="251"/>
        <v>-4.4596150000000001E-2</v>
      </c>
      <c r="FH102" s="8">
        <f t="shared" si="252"/>
        <v>-1.2593574661463875E-2</v>
      </c>
      <c r="FI102">
        <v>8</v>
      </c>
      <c r="FJ102" s="1"/>
      <c r="FK102" s="1">
        <v>0.41257293</v>
      </c>
      <c r="FL102" s="1">
        <v>0.21960271000000001</v>
      </c>
      <c r="FM102" s="8">
        <f t="shared" si="253"/>
        <v>-4.4596150000000001E-2</v>
      </c>
      <c r="FN102" s="8">
        <f t="shared" si="254"/>
        <v>-9.6282088158284266E-3</v>
      </c>
      <c r="FO102">
        <v>10</v>
      </c>
      <c r="FR102" s="1">
        <v>0.41284757</v>
      </c>
      <c r="FS102" s="1">
        <v>9.1283400000000004E-3</v>
      </c>
      <c r="FT102" s="8">
        <f t="shared" si="255"/>
        <v>-4.4571050000000001E-2</v>
      </c>
      <c r="FU102" s="8">
        <f t="shared" si="256"/>
        <v>-4.0313858001075784E-4</v>
      </c>
      <c r="FV102">
        <v>7</v>
      </c>
      <c r="FX102" s="1">
        <v>0.41257293</v>
      </c>
      <c r="FY102" s="1">
        <v>0.21960271000000001</v>
      </c>
      <c r="GF102">
        <v>0.41284757</v>
      </c>
      <c r="GG102">
        <v>-0.10238171</v>
      </c>
      <c r="GH102" s="1"/>
      <c r="GI102" s="1"/>
      <c r="GJ102" s="8"/>
      <c r="GK102" s="1">
        <v>0.41257293</v>
      </c>
      <c r="GL102" s="1">
        <v>0.15661950999999999</v>
      </c>
      <c r="GM102" s="8">
        <f t="shared" si="257"/>
        <v>-4.4596150000000001E-2</v>
      </c>
      <c r="GN102" s="8">
        <f t="shared" si="258"/>
        <v>-6.8203490490030627E-3</v>
      </c>
      <c r="GO102">
        <v>12</v>
      </c>
      <c r="GP102" s="8"/>
      <c r="GQ102" s="1">
        <v>0.41257293499999997</v>
      </c>
      <c r="GR102" s="1">
        <v>2.7231905800000001E-2</v>
      </c>
      <c r="GS102" s="8">
        <f t="shared" si="259"/>
        <v>-4.4596150000000001E-2</v>
      </c>
      <c r="GT102" s="8">
        <f t="shared" si="260"/>
        <v>-1.1654026991234842E-3</v>
      </c>
      <c r="GU102">
        <v>16</v>
      </c>
      <c r="GW102">
        <v>0.41257293</v>
      </c>
      <c r="GX102">
        <v>-3.9593620000000003E-2</v>
      </c>
      <c r="GY102" s="8">
        <f t="shared" si="261"/>
        <v>-4.4596150000000001E-2</v>
      </c>
      <c r="GZ102" s="8">
        <f t="shared" si="262"/>
        <v>1.6764394906541619E-3</v>
      </c>
      <c r="HA102">
        <v>18</v>
      </c>
      <c r="HC102">
        <v>0.41257293</v>
      </c>
      <c r="HD102">
        <v>-0.10786365000000001</v>
      </c>
      <c r="HE102" s="8">
        <f t="shared" si="263"/>
        <v>-4.4596150000000001E-2</v>
      </c>
      <c r="HF102" s="8">
        <f t="shared" si="264"/>
        <v>4.5125006265465074E-3</v>
      </c>
      <c r="HG102">
        <v>20</v>
      </c>
      <c r="HJ102">
        <v>0.41257293</v>
      </c>
      <c r="HK102">
        <v>-3.9593620000000003E-2</v>
      </c>
    </row>
    <row r="103" spans="129:219" x14ac:dyDescent="0.3">
      <c r="DY103" s="1">
        <v>0.54657242699999997</v>
      </c>
      <c r="DZ103" s="14">
        <f t="shared" si="238"/>
        <v>4.9774339676722755E-2</v>
      </c>
      <c r="EA103" s="14">
        <f t="shared" si="239"/>
        <v>-4.9774339676722755E-2</v>
      </c>
      <c r="EB103" s="14">
        <f t="shared" si="240"/>
        <v>4.4568407999999948E-2</v>
      </c>
      <c r="EC103" s="14">
        <f t="shared" si="241"/>
        <v>3.0389981331579025E-3</v>
      </c>
      <c r="ED103" s="7">
        <f t="shared" si="265"/>
        <v>-1.5027144405318809</v>
      </c>
      <c r="EE103">
        <f t="shared" si="242"/>
        <v>-0.9976833234328365</v>
      </c>
      <c r="EG103">
        <v>0.45716908000000001</v>
      </c>
      <c r="EH103">
        <v>0.59011040000000003</v>
      </c>
      <c r="EI103" s="8">
        <f t="shared" si="243"/>
        <v>-4.4609780000000043E-2</v>
      </c>
      <c r="EJ103" s="8">
        <f t="shared" si="244"/>
        <v>-2.6263709315390467E-2</v>
      </c>
      <c r="EK103">
        <v>0</v>
      </c>
      <c r="EM103">
        <v>0.45741862</v>
      </c>
      <c r="EN103">
        <v>0.1805206</v>
      </c>
      <c r="EO103" s="8">
        <f t="shared" si="245"/>
        <v>-4.4585399999999997E-2</v>
      </c>
      <c r="EP103" s="8">
        <f t="shared" si="246"/>
        <v>-8.025045574458425E-3</v>
      </c>
      <c r="EQ103">
        <v>2</v>
      </c>
      <c r="ES103" s="1">
        <v>0.457418622</v>
      </c>
      <c r="ET103" s="1">
        <v>0.109297361</v>
      </c>
      <c r="EU103" s="8">
        <f t="shared" si="247"/>
        <v>-4.4585397000000027E-2</v>
      </c>
      <c r="EV103" s="8">
        <f t="shared" si="248"/>
        <v>-4.8499338686814313E-3</v>
      </c>
      <c r="EW103">
        <v>4</v>
      </c>
      <c r="EY103">
        <v>0.45716908000000001</v>
      </c>
      <c r="EZ103">
        <v>0.33057478000000001</v>
      </c>
      <c r="FA103" s="8">
        <f t="shared" si="249"/>
        <v>-4.4609780000000043E-2</v>
      </c>
      <c r="FB103" s="8">
        <f t="shared" si="250"/>
        <v>-1.4632106750742462E-2</v>
      </c>
      <c r="FC103">
        <v>6</v>
      </c>
      <c r="FE103" s="1">
        <v>0.45716908000000001</v>
      </c>
      <c r="FF103">
        <v>0.26336231999999998</v>
      </c>
      <c r="FG103" s="8">
        <f t="shared" si="251"/>
        <v>-4.4609780000000043E-2</v>
      </c>
      <c r="FH103" s="8">
        <f t="shared" si="252"/>
        <v>-1.1607246542260844E-2</v>
      </c>
      <c r="FI103">
        <v>8</v>
      </c>
      <c r="FJ103" s="1"/>
      <c r="FK103" s="1">
        <v>0.45716908000000001</v>
      </c>
      <c r="FL103" s="1">
        <v>0.20304212999999999</v>
      </c>
      <c r="FM103" s="8">
        <f t="shared" si="253"/>
        <v>-4.4609780000000043E-2</v>
      </c>
      <c r="FN103" s="8">
        <f t="shared" si="254"/>
        <v>-8.8993935795810986E-3</v>
      </c>
      <c r="FO103">
        <v>10</v>
      </c>
      <c r="FR103" s="1">
        <v>0.45741862</v>
      </c>
      <c r="FS103" s="1">
        <v>1.227438E-2</v>
      </c>
      <c r="FT103" s="8">
        <f t="shared" si="255"/>
        <v>-4.4585399999999997E-2</v>
      </c>
      <c r="FU103" s="8">
        <f t="shared" si="256"/>
        <v>-5.4192059287308612E-4</v>
      </c>
      <c r="FV103">
        <v>7</v>
      </c>
      <c r="FX103" s="1">
        <v>0.45716908000000001</v>
      </c>
      <c r="FY103" s="1">
        <v>0.20304212999999999</v>
      </c>
      <c r="GF103">
        <v>0.45741862</v>
      </c>
      <c r="GG103">
        <v>-8.8564959999999998E-2</v>
      </c>
      <c r="GH103" s="1"/>
      <c r="GI103" s="1"/>
      <c r="GJ103" s="8"/>
      <c r="GK103" s="1">
        <v>0.45716908000000001</v>
      </c>
      <c r="GL103" s="1">
        <v>0.14524545</v>
      </c>
      <c r="GM103" s="8">
        <f t="shared" si="257"/>
        <v>-4.4609780000000043E-2</v>
      </c>
      <c r="GN103" s="8">
        <f t="shared" si="258"/>
        <v>-6.3230952619403912E-3</v>
      </c>
      <c r="GO103">
        <v>12</v>
      </c>
      <c r="GP103" s="8"/>
      <c r="GQ103" s="1">
        <v>0.45716908499999998</v>
      </c>
      <c r="GR103" s="1">
        <v>2.4730931300000002E-2</v>
      </c>
      <c r="GS103" s="8">
        <f t="shared" si="259"/>
        <v>-4.4609773000000019E-2</v>
      </c>
      <c r="GT103" s="8">
        <f t="shared" si="260"/>
        <v>-1.0580466934035518E-3</v>
      </c>
      <c r="GU103">
        <v>16</v>
      </c>
      <c r="GW103">
        <v>0.45716908000000001</v>
      </c>
      <c r="GX103">
        <v>-3.843684E-2</v>
      </c>
      <c r="GY103" s="8">
        <f t="shared" si="261"/>
        <v>-4.4609780000000043E-2</v>
      </c>
      <c r="GZ103" s="8">
        <f t="shared" si="262"/>
        <v>1.6269597010614913E-3</v>
      </c>
      <c r="HA103">
        <v>18</v>
      </c>
      <c r="HC103">
        <v>0.45716908000000001</v>
      </c>
      <c r="HD103">
        <v>-0.10356846</v>
      </c>
      <c r="HE103" s="8">
        <f t="shared" si="263"/>
        <v>-4.4609780000000043E-2</v>
      </c>
      <c r="HF103" s="8">
        <f t="shared" si="264"/>
        <v>4.3314781645988586E-3</v>
      </c>
      <c r="HG103">
        <v>20</v>
      </c>
      <c r="HJ103">
        <v>0.45716908000000001</v>
      </c>
      <c r="HK103">
        <v>-3.843684E-2</v>
      </c>
    </row>
    <row r="104" spans="129:219" x14ac:dyDescent="0.3">
      <c r="DY104" s="1">
        <v>0.591166148</v>
      </c>
      <c r="DZ104" s="14">
        <f t="shared" si="238"/>
        <v>4.6352878718469832E-2</v>
      </c>
      <c r="EA104" s="14">
        <f t="shared" si="239"/>
        <v>-4.6352878718469832E-2</v>
      </c>
      <c r="EB104" s="14">
        <f t="shared" si="240"/>
        <v>4.4593721000000031E-2</v>
      </c>
      <c r="EC104" s="14">
        <f t="shared" si="241"/>
        <v>3.4214609582529226E-3</v>
      </c>
      <c r="ED104" s="7">
        <f t="shared" si="265"/>
        <v>-1.4942211782865467</v>
      </c>
      <c r="EE104">
        <f t="shared" si="242"/>
        <v>-0.99706955568561673</v>
      </c>
      <c r="EG104">
        <v>0.50177886000000005</v>
      </c>
      <c r="EH104">
        <v>0.53362067000000002</v>
      </c>
      <c r="EI104" s="8">
        <f t="shared" si="243"/>
        <v>-4.459501999999993E-2</v>
      </c>
      <c r="EJ104" s="8">
        <f t="shared" si="244"/>
        <v>-2.3727089182150371E-2</v>
      </c>
      <c r="EK104">
        <v>0</v>
      </c>
      <c r="EM104">
        <v>0.50200402</v>
      </c>
      <c r="EN104">
        <v>0.16817947999999999</v>
      </c>
      <c r="EO104" s="8">
        <f t="shared" si="245"/>
        <v>-4.4568410000000003E-2</v>
      </c>
      <c r="EP104" s="8">
        <f t="shared" si="246"/>
        <v>-7.4689742256012197E-3</v>
      </c>
      <c r="EQ104">
        <v>2</v>
      </c>
      <c r="ES104" s="1">
        <v>0.50200401900000002</v>
      </c>
      <c r="ET104" s="1">
        <v>0.10177234</v>
      </c>
      <c r="EU104" s="8">
        <f t="shared" si="247"/>
        <v>-4.4568407999999948E-2</v>
      </c>
      <c r="EV104" s="8">
        <f t="shared" si="248"/>
        <v>-4.5115224934451281E-3</v>
      </c>
      <c r="EW104">
        <v>4</v>
      </c>
      <c r="EY104">
        <v>0.50177886000000005</v>
      </c>
      <c r="EZ104">
        <v>0.29895514000000001</v>
      </c>
      <c r="FA104" s="8">
        <f t="shared" si="249"/>
        <v>-4.459501999999993E-2</v>
      </c>
      <c r="FB104" s="8">
        <f t="shared" si="250"/>
        <v>-1.3220022446759606E-2</v>
      </c>
      <c r="FC104">
        <v>6</v>
      </c>
      <c r="FE104" s="1">
        <v>0.50177886000000005</v>
      </c>
      <c r="FF104">
        <v>0.23793954</v>
      </c>
      <c r="FG104" s="8">
        <f t="shared" si="251"/>
        <v>-4.459501999999993E-2</v>
      </c>
      <c r="FH104" s="8">
        <f t="shared" si="252"/>
        <v>-1.0476861720840842E-2</v>
      </c>
      <c r="FI104">
        <v>8</v>
      </c>
      <c r="FJ104" s="1"/>
      <c r="FK104" s="1">
        <v>0.50177886000000005</v>
      </c>
      <c r="FL104" s="1">
        <v>0.18324434000000001</v>
      </c>
      <c r="FM104" s="8">
        <f t="shared" si="253"/>
        <v>-4.459501999999993E-2</v>
      </c>
      <c r="FN104" s="8">
        <f t="shared" si="254"/>
        <v>-8.0240540782585898E-3</v>
      </c>
      <c r="FO104">
        <v>10</v>
      </c>
      <c r="FR104" s="1">
        <v>0.50200402</v>
      </c>
      <c r="FS104" s="1">
        <v>1.2685439999999999E-2</v>
      </c>
      <c r="FT104" s="8">
        <f t="shared" si="255"/>
        <v>-4.4568410000000003E-2</v>
      </c>
      <c r="FU104" s="8">
        <f t="shared" si="256"/>
        <v>-5.5951127395825642E-4</v>
      </c>
      <c r="FV104">
        <v>7</v>
      </c>
      <c r="FX104" s="1">
        <v>0.50177886000000005</v>
      </c>
      <c r="FY104" s="1">
        <v>0.18324434000000001</v>
      </c>
      <c r="GF104">
        <v>0.50200402</v>
      </c>
      <c r="GG104">
        <v>-7.7623659999999997E-2</v>
      </c>
      <c r="GH104" s="1"/>
      <c r="GI104" s="1"/>
      <c r="GJ104" s="8"/>
      <c r="GK104" s="1">
        <v>0.50177886000000005</v>
      </c>
      <c r="GL104" s="1">
        <v>0.13060842</v>
      </c>
      <c r="GM104" s="8">
        <f t="shared" si="257"/>
        <v>-4.459501999999993E-2</v>
      </c>
      <c r="GN104" s="8">
        <f t="shared" si="258"/>
        <v>-5.6805107827920375E-3</v>
      </c>
      <c r="GO104">
        <v>12</v>
      </c>
      <c r="GP104" s="8"/>
      <c r="GQ104" s="1">
        <v>0.50177885799999999</v>
      </c>
      <c r="GR104" s="1">
        <v>1.9081552099999999E-2</v>
      </c>
      <c r="GS104" s="8">
        <f t="shared" si="259"/>
        <v>-4.4595017000000015E-2</v>
      </c>
      <c r="GT104" s="8">
        <f t="shared" si="260"/>
        <v>-8.1558104568835957E-4</v>
      </c>
      <c r="GU104">
        <v>16</v>
      </c>
      <c r="GW104">
        <v>0.50177886000000005</v>
      </c>
      <c r="GX104">
        <v>-4.0293120000000002E-2</v>
      </c>
      <c r="GY104" s="8">
        <f t="shared" si="261"/>
        <v>-4.459501999999993E-2</v>
      </c>
      <c r="GZ104" s="8">
        <f t="shared" si="262"/>
        <v>1.7039193764490268E-3</v>
      </c>
      <c r="HA104">
        <v>18</v>
      </c>
      <c r="HC104">
        <v>0.50177886000000005</v>
      </c>
      <c r="HD104">
        <v>-0.10210103</v>
      </c>
      <c r="HE104" s="8">
        <f t="shared" si="263"/>
        <v>-4.459501999999993E-2</v>
      </c>
      <c r="HF104" s="8">
        <f t="shared" si="264"/>
        <v>4.2660678512911289E-3</v>
      </c>
      <c r="HG104">
        <v>20</v>
      </c>
      <c r="HJ104">
        <v>0.50177886000000005</v>
      </c>
      <c r="HK104">
        <v>-4.0293120000000002E-2</v>
      </c>
    </row>
    <row r="105" spans="129:219" x14ac:dyDescent="0.3">
      <c r="DY105" s="1">
        <v>0.63571699100000001</v>
      </c>
      <c r="DZ105" s="14">
        <f t="shared" si="238"/>
        <v>4.2595795220475678E-2</v>
      </c>
      <c r="EA105" s="14">
        <f t="shared" si="239"/>
        <v>-4.2595795220475678E-2</v>
      </c>
      <c r="EB105" s="14">
        <f t="shared" si="240"/>
        <v>4.4550843000000007E-2</v>
      </c>
      <c r="EC105" s="14">
        <f t="shared" si="241"/>
        <v>3.7570834979941542E-3</v>
      </c>
      <c r="ED105" s="7">
        <f t="shared" si="265"/>
        <v>-1.4866629118738566</v>
      </c>
      <c r="EE105">
        <f t="shared" si="242"/>
        <v>-0.99646287142903345</v>
      </c>
      <c r="EG105">
        <v>0.54637387999999998</v>
      </c>
      <c r="EH105">
        <v>0.47632110999999999</v>
      </c>
      <c r="EI105" s="8">
        <f t="shared" si="243"/>
        <v>-4.4607630000000009E-2</v>
      </c>
      <c r="EJ105" s="8">
        <f t="shared" si="244"/>
        <v>-2.1172400499258337E-2</v>
      </c>
      <c r="EK105">
        <v>0</v>
      </c>
      <c r="EM105">
        <v>0.54657243</v>
      </c>
      <c r="EN105">
        <v>0.15432736</v>
      </c>
      <c r="EO105" s="8">
        <f t="shared" si="245"/>
        <v>-4.4593719999999948E-2</v>
      </c>
      <c r="EP105" s="8">
        <f t="shared" si="246"/>
        <v>-6.8535109329031464E-3</v>
      </c>
      <c r="EQ105">
        <v>2</v>
      </c>
      <c r="ES105" s="1">
        <v>0.54657242699999997</v>
      </c>
      <c r="ET105" s="1">
        <v>9.22814089E-2</v>
      </c>
      <c r="EU105" s="8">
        <f t="shared" si="247"/>
        <v>-4.4593721000000031E-2</v>
      </c>
      <c r="EV105" s="8">
        <f t="shared" si="248"/>
        <v>-4.0906266183430504E-3</v>
      </c>
      <c r="EW105">
        <v>4</v>
      </c>
      <c r="EY105">
        <v>0.54637387999999998</v>
      </c>
      <c r="EZ105">
        <v>0.26515728</v>
      </c>
      <c r="FA105" s="8">
        <f t="shared" si="249"/>
        <v>-4.4607630000000009E-2</v>
      </c>
      <c r="FB105" s="8">
        <f t="shared" si="250"/>
        <v>-1.1721634507661415E-2</v>
      </c>
      <c r="FC105">
        <v>6</v>
      </c>
      <c r="FE105" s="1">
        <v>0.54637387999999998</v>
      </c>
      <c r="FF105">
        <v>0.21015919</v>
      </c>
      <c r="FG105" s="8">
        <f t="shared" si="251"/>
        <v>-4.4607630000000009E-2</v>
      </c>
      <c r="FH105" s="8">
        <f t="shared" si="252"/>
        <v>-9.2506325947514668E-3</v>
      </c>
      <c r="FI105">
        <v>8</v>
      </c>
      <c r="FJ105" s="1"/>
      <c r="FK105" s="1">
        <v>0.54637387999999998</v>
      </c>
      <c r="FL105" s="1">
        <v>0.16101212000000001</v>
      </c>
      <c r="FM105" s="8">
        <f t="shared" si="253"/>
        <v>-4.4607630000000009E-2</v>
      </c>
      <c r="FN105" s="8">
        <f t="shared" si="254"/>
        <v>-7.0482337451486287E-3</v>
      </c>
      <c r="FO105">
        <v>10</v>
      </c>
      <c r="FR105" s="1">
        <v>0.54657243</v>
      </c>
      <c r="FS105" s="1">
        <v>1.094733E-2</v>
      </c>
      <c r="FT105" s="8">
        <f t="shared" si="255"/>
        <v>-4.4593719999999948E-2</v>
      </c>
      <c r="FU105" s="8">
        <f t="shared" si="256"/>
        <v>-4.828294408434872E-4</v>
      </c>
      <c r="FV105">
        <v>7</v>
      </c>
      <c r="FX105" s="1">
        <v>0.54637387999999998</v>
      </c>
      <c r="FY105" s="1">
        <v>0.16101212000000001</v>
      </c>
      <c r="GF105">
        <v>0.54657243</v>
      </c>
      <c r="GG105">
        <v>-6.8873749999999997E-2</v>
      </c>
      <c r="GH105" s="1"/>
      <c r="GI105" s="1"/>
      <c r="GJ105" s="8"/>
      <c r="GK105" s="1">
        <v>0.54637387999999998</v>
      </c>
      <c r="GL105" s="1">
        <v>0.11352774</v>
      </c>
      <c r="GM105" s="8">
        <f t="shared" si="257"/>
        <v>-4.4607630000000009E-2</v>
      </c>
      <c r="GN105" s="8">
        <f t="shared" si="258"/>
        <v>-4.9360171232504272E-3</v>
      </c>
      <c r="GO105">
        <v>12</v>
      </c>
      <c r="GP105" s="8"/>
      <c r="GQ105" s="1">
        <v>0.54637387500000001</v>
      </c>
      <c r="GR105" s="1">
        <v>1.108813E-2</v>
      </c>
      <c r="GS105" s="8">
        <f t="shared" si="259"/>
        <v>-4.4607637000000033E-2</v>
      </c>
      <c r="GT105" s="8">
        <f t="shared" si="260"/>
        <v>-4.7377297653630236E-4</v>
      </c>
      <c r="GU105">
        <v>16</v>
      </c>
      <c r="GW105">
        <v>0.54637387999999998</v>
      </c>
      <c r="GX105">
        <v>-4.4394799999999998E-2</v>
      </c>
      <c r="GY105" s="8">
        <f t="shared" si="261"/>
        <v>-4.4607630000000009E-2</v>
      </c>
      <c r="GZ105" s="8">
        <f t="shared" si="262"/>
        <v>1.8767598355359804E-3</v>
      </c>
      <c r="HA105">
        <v>18</v>
      </c>
      <c r="HC105">
        <v>0.54637387999999998</v>
      </c>
      <c r="HD105">
        <v>-0.1027539</v>
      </c>
      <c r="HE105" s="8">
        <f t="shared" si="263"/>
        <v>-4.4607630000000009E-2</v>
      </c>
      <c r="HF105" s="8">
        <f t="shared" si="264"/>
        <v>4.2919475107852309E-3</v>
      </c>
      <c r="HG105">
        <v>20</v>
      </c>
      <c r="HJ105">
        <v>0.54637387999999998</v>
      </c>
      <c r="HK105">
        <v>-4.4394799999999998E-2</v>
      </c>
    </row>
    <row r="106" spans="129:219" x14ac:dyDescent="0.3">
      <c r="DY106" s="1">
        <v>0.68030855000000001</v>
      </c>
      <c r="DZ106" s="14">
        <f t="shared" si="238"/>
        <v>3.8527503531741378E-2</v>
      </c>
      <c r="EA106" s="14">
        <f t="shared" si="239"/>
        <v>-3.8527503531741378E-2</v>
      </c>
      <c r="EB106" s="14">
        <f t="shared" si="240"/>
        <v>4.4591559000000003E-2</v>
      </c>
      <c r="EC106" s="14">
        <f t="shared" si="241"/>
        <v>4.0682916887343004E-3</v>
      </c>
      <c r="ED106" s="7">
        <f t="shared" si="265"/>
        <v>-1.4798136383440332</v>
      </c>
      <c r="EE106">
        <f t="shared" si="242"/>
        <v>-0.9958639295298507</v>
      </c>
      <c r="EG106">
        <v>0.59098150999999999</v>
      </c>
      <c r="EH106">
        <v>0.41852260000000002</v>
      </c>
      <c r="EI106" s="8">
        <f t="shared" si="243"/>
        <v>-4.4585199999999992E-2</v>
      </c>
      <c r="EJ106" s="8">
        <f t="shared" si="244"/>
        <v>-1.8582735106970734E-2</v>
      </c>
      <c r="EK106">
        <v>0</v>
      </c>
      <c r="EM106">
        <v>0.59116614999999995</v>
      </c>
      <c r="EN106">
        <v>0.13914857</v>
      </c>
      <c r="EO106" s="8">
        <f t="shared" si="245"/>
        <v>-4.4550840000000091E-2</v>
      </c>
      <c r="EP106" s="8">
        <f t="shared" si="246"/>
        <v>-6.1697846524159904E-3</v>
      </c>
      <c r="EQ106">
        <v>2</v>
      </c>
      <c r="ES106" s="1">
        <v>0.591166148</v>
      </c>
      <c r="ET106" s="1">
        <v>8.1171235499999994E-2</v>
      </c>
      <c r="EU106" s="8">
        <f t="shared" si="247"/>
        <v>-4.4550843000000007E-2</v>
      </c>
      <c r="EV106" s="8">
        <f t="shared" si="248"/>
        <v>-3.5925173553392094E-3</v>
      </c>
      <c r="EW106">
        <v>4</v>
      </c>
      <c r="EY106">
        <v>0.59098150999999999</v>
      </c>
      <c r="EZ106">
        <v>0.22971678000000001</v>
      </c>
      <c r="FA106" s="8">
        <f t="shared" si="249"/>
        <v>-4.4585199999999992E-2</v>
      </c>
      <c r="FB106" s="8">
        <f t="shared" si="250"/>
        <v>-1.0143732561093438E-2</v>
      </c>
      <c r="FC106">
        <v>6</v>
      </c>
      <c r="FE106" s="1">
        <v>0.59098150999999999</v>
      </c>
      <c r="FF106">
        <v>0.18062225000000001</v>
      </c>
      <c r="FG106" s="8">
        <f t="shared" si="251"/>
        <v>-4.4585199999999992E-2</v>
      </c>
      <c r="FH106" s="8">
        <f t="shared" si="252"/>
        <v>-7.9417231774234574E-3</v>
      </c>
      <c r="FI106">
        <v>8</v>
      </c>
      <c r="FJ106" s="1"/>
      <c r="FK106" s="1">
        <v>0.59098150999999999</v>
      </c>
      <c r="FL106" s="1">
        <v>0.13700402</v>
      </c>
      <c r="FM106" s="8">
        <f t="shared" si="253"/>
        <v>-4.4585199999999992E-2</v>
      </c>
      <c r="FN106" s="8">
        <f t="shared" si="254"/>
        <v>-5.9906712986363764E-3</v>
      </c>
      <c r="FO106">
        <v>10</v>
      </c>
      <c r="FR106" s="1">
        <v>0.59116614999999995</v>
      </c>
      <c r="FS106" s="1">
        <v>7.4997500000000003E-3</v>
      </c>
      <c r="FT106" s="8">
        <f t="shared" si="255"/>
        <v>-4.4550840000000091E-2</v>
      </c>
      <c r="FU106" s="8">
        <f t="shared" si="256"/>
        <v>-3.3025803753500185E-4</v>
      </c>
      <c r="FV106">
        <v>7</v>
      </c>
      <c r="FX106" s="1">
        <v>0.59098150999999999</v>
      </c>
      <c r="FY106" s="1">
        <v>0.13700402</v>
      </c>
      <c r="GF106">
        <v>0.59116614999999995</v>
      </c>
      <c r="GG106">
        <v>-6.1746269999999999E-2</v>
      </c>
      <c r="GH106" s="1"/>
      <c r="GI106" s="1"/>
      <c r="GJ106" s="8"/>
      <c r="GK106" s="1">
        <v>0.59098150999999999</v>
      </c>
      <c r="GL106" s="1">
        <v>9.4714199999999998E-2</v>
      </c>
      <c r="GM106" s="8">
        <f t="shared" si="257"/>
        <v>-4.4585199999999992E-2</v>
      </c>
      <c r="GN106" s="8">
        <f t="shared" si="258"/>
        <v>-4.1134877743948754E-3</v>
      </c>
      <c r="GO106">
        <v>12</v>
      </c>
      <c r="GP106" s="8"/>
      <c r="GQ106" s="1">
        <v>0.59098151200000004</v>
      </c>
      <c r="GR106" s="1">
        <v>1.55182992E-3</v>
      </c>
      <c r="GS106" s="8">
        <f t="shared" si="259"/>
        <v>-4.4585193999999939E-2</v>
      </c>
      <c r="GT106" s="8">
        <f t="shared" si="260"/>
        <v>-6.6233304162544287E-5</v>
      </c>
      <c r="GU106">
        <v>16</v>
      </c>
      <c r="GW106">
        <v>0.59098150999999999</v>
      </c>
      <c r="GX106">
        <v>-4.9902370000000001E-2</v>
      </c>
      <c r="GY106" s="8">
        <f t="shared" si="261"/>
        <v>-4.4585199999999992E-2</v>
      </c>
      <c r="GZ106" s="8">
        <f t="shared" si="262"/>
        <v>2.1072604636652096E-3</v>
      </c>
      <c r="HA106">
        <v>18</v>
      </c>
      <c r="HC106">
        <v>0.59098150999999999</v>
      </c>
      <c r="HD106">
        <v>-0.10465242</v>
      </c>
      <c r="HE106" s="8">
        <f t="shared" si="263"/>
        <v>-4.4585199999999992E-2</v>
      </c>
      <c r="HF106" s="8">
        <f t="shared" si="264"/>
        <v>4.3664230753325114E-3</v>
      </c>
      <c r="HG106">
        <v>20</v>
      </c>
      <c r="HJ106">
        <v>0.59098150999999999</v>
      </c>
      <c r="HK106">
        <v>-4.9902370000000001E-2</v>
      </c>
    </row>
    <row r="107" spans="129:219" x14ac:dyDescent="0.3">
      <c r="DY107" s="1">
        <v>0.72485467199999998</v>
      </c>
      <c r="DZ107" s="14">
        <f t="shared" si="238"/>
        <v>3.4178286734964779E-2</v>
      </c>
      <c r="EA107" s="14">
        <f t="shared" si="239"/>
        <v>-3.4178286734964779E-2</v>
      </c>
      <c r="EB107" s="14">
        <f t="shared" si="240"/>
        <v>4.4546121999999966E-2</v>
      </c>
      <c r="EC107" s="14">
        <f t="shared" si="241"/>
        <v>4.3492167967765991E-3</v>
      </c>
      <c r="ED107" s="7">
        <f t="shared" si="265"/>
        <v>-1.4734707771249071</v>
      </c>
      <c r="EE107">
        <f t="shared" si="242"/>
        <v>-0.99526760600048136</v>
      </c>
      <c r="EG107">
        <v>0.63556670999999998</v>
      </c>
      <c r="EH107">
        <v>0.36020423000000001</v>
      </c>
      <c r="EI107" s="8">
        <f t="shared" si="243"/>
        <v>-4.4596489999999989E-2</v>
      </c>
      <c r="EJ107" s="8">
        <f t="shared" si="244"/>
        <v>-1.5987823900583426E-2</v>
      </c>
      <c r="EK107">
        <v>0</v>
      </c>
      <c r="EM107">
        <v>0.63571699000000004</v>
      </c>
      <c r="EN107">
        <v>0.12270521</v>
      </c>
      <c r="EO107" s="8">
        <f t="shared" si="245"/>
        <v>-4.4591559999999975E-2</v>
      </c>
      <c r="EP107" s="8">
        <f t="shared" si="246"/>
        <v>-5.4424055005830628E-3</v>
      </c>
      <c r="EQ107">
        <v>2</v>
      </c>
      <c r="ES107" s="1">
        <v>0.63571699100000001</v>
      </c>
      <c r="ET107" s="1">
        <v>6.8657161300000005E-2</v>
      </c>
      <c r="EU107" s="8">
        <f t="shared" si="247"/>
        <v>-4.4591559000000003E-2</v>
      </c>
      <c r="EV107" s="8">
        <f t="shared" si="248"/>
        <v>-3.0396190534139234E-3</v>
      </c>
      <c r="EW107">
        <v>4</v>
      </c>
      <c r="EY107">
        <v>0.63556670999999998</v>
      </c>
      <c r="EZ107">
        <v>0.19282576000000001</v>
      </c>
      <c r="FA107" s="8">
        <f t="shared" si="249"/>
        <v>-4.4596489999999989E-2</v>
      </c>
      <c r="FB107" s="8">
        <f t="shared" si="250"/>
        <v>-8.5117713392931452E-3</v>
      </c>
      <c r="FC107">
        <v>6</v>
      </c>
      <c r="FE107" s="1">
        <v>0.63556670999999998</v>
      </c>
      <c r="FF107">
        <v>0.14958809000000001</v>
      </c>
      <c r="FG107" s="8">
        <f t="shared" si="251"/>
        <v>-4.4596489999999989E-2</v>
      </c>
      <c r="FH107" s="8">
        <f t="shared" si="252"/>
        <v>-6.5749179850985136E-3</v>
      </c>
      <c r="FI107">
        <v>8</v>
      </c>
      <c r="FJ107" s="1"/>
      <c r="FK107" s="1">
        <v>0.63556670999999998</v>
      </c>
      <c r="FL107" s="1">
        <v>0.11154221</v>
      </c>
      <c r="FM107" s="8">
        <f t="shared" si="253"/>
        <v>-4.4596489999999989E-2</v>
      </c>
      <c r="FN107" s="8">
        <f t="shared" si="254"/>
        <v>-4.8756357343037919E-3</v>
      </c>
      <c r="FO107">
        <v>10</v>
      </c>
      <c r="FR107" s="1">
        <v>0.63571699000000004</v>
      </c>
      <c r="FS107" s="1">
        <v>2.6415499999999999E-3</v>
      </c>
      <c r="FT107" s="8">
        <f t="shared" si="255"/>
        <v>-4.4591559999999975E-2</v>
      </c>
      <c r="FU107" s="8">
        <f t="shared" si="256"/>
        <v>-1.1635956266962593E-4</v>
      </c>
      <c r="FV107">
        <v>7</v>
      </c>
      <c r="FX107" s="1">
        <v>0.63556670999999998</v>
      </c>
      <c r="FY107" s="1">
        <v>0.11154221</v>
      </c>
      <c r="GF107">
        <v>0.63571699000000004</v>
      </c>
      <c r="GG107">
        <v>-5.5809869999999998E-2</v>
      </c>
      <c r="GH107" s="1"/>
      <c r="GI107" s="1"/>
      <c r="GJ107" s="8"/>
      <c r="GK107" s="1">
        <v>0.63556670999999998</v>
      </c>
      <c r="GL107" s="1">
        <v>7.4548760000000006E-2</v>
      </c>
      <c r="GM107" s="8">
        <f t="shared" si="257"/>
        <v>-4.4596489999999989E-2</v>
      </c>
      <c r="GN107" s="8">
        <f t="shared" si="258"/>
        <v>-3.2365726918395987E-3</v>
      </c>
      <c r="GO107">
        <v>12</v>
      </c>
      <c r="GP107" s="8"/>
      <c r="GQ107" s="1">
        <v>0.63556670599999998</v>
      </c>
      <c r="GR107" s="1">
        <v>-9.0457770399999995E-3</v>
      </c>
      <c r="GS107" s="8">
        <f t="shared" si="259"/>
        <v>-4.4596497999999984E-2</v>
      </c>
      <c r="GT107" s="8">
        <f t="shared" si="260"/>
        <v>3.8594741943946925E-4</v>
      </c>
      <c r="GU107">
        <v>16</v>
      </c>
      <c r="GW107">
        <v>0.63556670999999998</v>
      </c>
      <c r="GX107">
        <v>-5.629377E-2</v>
      </c>
      <c r="GY107" s="8">
        <f t="shared" si="261"/>
        <v>-4.4596489999999989E-2</v>
      </c>
      <c r="GZ107" s="8">
        <f t="shared" si="262"/>
        <v>2.3763324983026766E-3</v>
      </c>
      <c r="HA107">
        <v>18</v>
      </c>
      <c r="HC107">
        <v>0.63556670999999998</v>
      </c>
      <c r="HD107">
        <v>-0.10724108</v>
      </c>
      <c r="HE107" s="8">
        <f t="shared" si="263"/>
        <v>-4.4596489999999989E-2</v>
      </c>
      <c r="HF107" s="8">
        <f t="shared" si="264"/>
        <v>4.4728830484258549E-3</v>
      </c>
      <c r="HG107">
        <v>20</v>
      </c>
      <c r="HJ107">
        <v>0.63556670999999998</v>
      </c>
      <c r="HK107">
        <v>-5.629377E-2</v>
      </c>
    </row>
    <row r="108" spans="129:219" x14ac:dyDescent="0.3">
      <c r="DY108" s="1">
        <v>0.76942777500000004</v>
      </c>
      <c r="DZ108" s="14">
        <f t="shared" si="238"/>
        <v>2.9555306027599593E-2</v>
      </c>
      <c r="EA108" s="14">
        <f t="shared" si="239"/>
        <v>-2.9555306027599593E-2</v>
      </c>
      <c r="EB108" s="14">
        <f t="shared" si="240"/>
        <v>4.4573103000000058E-2</v>
      </c>
      <c r="EC108" s="14">
        <f t="shared" si="241"/>
        <v>4.622980707365186E-3</v>
      </c>
      <c r="ED108" s="7">
        <f t="shared" si="265"/>
        <v>-1.4674490202645945</v>
      </c>
      <c r="EE108">
        <f t="shared" si="242"/>
        <v>-0.99466441861709776</v>
      </c>
      <c r="EG108">
        <v>0.68016319999999997</v>
      </c>
      <c r="EH108">
        <v>0.30110279000000001</v>
      </c>
      <c r="EI108" s="8">
        <f t="shared" si="243"/>
        <v>-4.4563490000000039E-2</v>
      </c>
      <c r="EJ108" s="8">
        <f t="shared" si="244"/>
        <v>-1.3346597320132171E-2</v>
      </c>
      <c r="EK108">
        <v>0</v>
      </c>
      <c r="EM108">
        <v>0.68030855000000001</v>
      </c>
      <c r="EN108">
        <v>0.10493901</v>
      </c>
      <c r="EO108" s="8">
        <f t="shared" si="245"/>
        <v>-4.4546120000000022E-2</v>
      </c>
      <c r="EP108" s="8">
        <f t="shared" si="246"/>
        <v>-4.6468514243195886E-3</v>
      </c>
      <c r="EQ108">
        <v>2</v>
      </c>
      <c r="ES108" s="1">
        <v>0.68030855000000001</v>
      </c>
      <c r="ET108" s="1">
        <v>5.4833790299999997E-2</v>
      </c>
      <c r="EU108" s="8">
        <f t="shared" si="247"/>
        <v>-4.4546121999999966E-2</v>
      </c>
      <c r="EV108" s="8">
        <f t="shared" si="248"/>
        <v>-2.4236814636849802E-3</v>
      </c>
      <c r="EW108">
        <v>4</v>
      </c>
      <c r="EY108">
        <v>0.68016319999999997</v>
      </c>
      <c r="EZ108">
        <v>0.15440994</v>
      </c>
      <c r="FA108" s="8">
        <f t="shared" si="249"/>
        <v>-4.4563490000000039E-2</v>
      </c>
      <c r="FB108" s="8">
        <f t="shared" si="250"/>
        <v>-6.8068374733872023E-3</v>
      </c>
      <c r="FC108">
        <v>6</v>
      </c>
      <c r="FE108" s="1">
        <v>0.68016319999999997</v>
      </c>
      <c r="FF108">
        <v>0.11705425</v>
      </c>
      <c r="FG108" s="8">
        <f t="shared" si="251"/>
        <v>-4.4563490000000039E-2</v>
      </c>
      <c r="FH108" s="8">
        <f t="shared" si="252"/>
        <v>-5.138019402980391E-3</v>
      </c>
      <c r="FI108">
        <v>8</v>
      </c>
      <c r="FJ108" s="1"/>
      <c r="FK108" s="1">
        <v>0.68016319999999997</v>
      </c>
      <c r="FL108" s="1">
        <v>8.4696419999999994E-2</v>
      </c>
      <c r="FM108" s="8">
        <f t="shared" si="253"/>
        <v>-4.4563490000000039E-2</v>
      </c>
      <c r="FN108" s="8">
        <f t="shared" si="254"/>
        <v>-3.6971944341208829E-3</v>
      </c>
      <c r="FO108">
        <v>10</v>
      </c>
      <c r="FR108" s="1">
        <v>0.68030855000000001</v>
      </c>
      <c r="FS108" s="1">
        <v>-3.4434700000000001E-3</v>
      </c>
      <c r="FT108" s="8">
        <f t="shared" si="255"/>
        <v>-4.4546120000000022E-2</v>
      </c>
      <c r="FU108" s="8">
        <f t="shared" si="256"/>
        <v>1.5143751646908853E-4</v>
      </c>
      <c r="FV108">
        <v>7</v>
      </c>
      <c r="FX108" s="1">
        <v>0.68016319999999997</v>
      </c>
      <c r="FY108" s="1">
        <v>8.4696419999999994E-2</v>
      </c>
      <c r="GF108">
        <v>0.68030855000000001</v>
      </c>
      <c r="GG108">
        <v>-5.0727719999999997E-2</v>
      </c>
      <c r="GH108" s="1"/>
      <c r="GI108" s="1"/>
      <c r="GJ108" s="8"/>
      <c r="GK108" s="1">
        <v>0.68016319999999997</v>
      </c>
      <c r="GL108" s="1">
        <v>5.3172360000000002E-2</v>
      </c>
      <c r="GM108" s="8">
        <f t="shared" si="257"/>
        <v>-4.4563490000000039E-2</v>
      </c>
      <c r="GN108" s="8">
        <f t="shared" si="258"/>
        <v>-2.3053990419707334E-3</v>
      </c>
      <c r="GO108">
        <v>12</v>
      </c>
      <c r="GP108" s="8"/>
      <c r="GQ108" s="1">
        <v>0.68016320399999997</v>
      </c>
      <c r="GR108" s="1">
        <v>-2.0432610899999998E-2</v>
      </c>
      <c r="GS108" s="8">
        <f t="shared" si="259"/>
        <v>-4.4563481000000071E-2</v>
      </c>
      <c r="GT108" s="8">
        <f t="shared" si="260"/>
        <v>8.7060507005607324E-4</v>
      </c>
      <c r="GU108">
        <v>16</v>
      </c>
      <c r="GW108">
        <v>0.68016319999999997</v>
      </c>
      <c r="GX108">
        <v>-6.3238349999999999E-2</v>
      </c>
      <c r="GY108" s="8">
        <f t="shared" si="261"/>
        <v>-4.4563490000000039E-2</v>
      </c>
      <c r="GZ108" s="8">
        <f t="shared" si="262"/>
        <v>2.6658925030299723E-3</v>
      </c>
      <c r="HA108">
        <v>18</v>
      </c>
      <c r="HC108">
        <v>0.68016319999999997</v>
      </c>
      <c r="HD108">
        <v>-0.1101355</v>
      </c>
      <c r="HE108" s="8">
        <f t="shared" si="263"/>
        <v>-4.4563490000000039E-2</v>
      </c>
      <c r="HF108" s="8">
        <f t="shared" si="264"/>
        <v>4.5874244200548638E-3</v>
      </c>
      <c r="HG108">
        <v>20</v>
      </c>
      <c r="HJ108">
        <v>0.68016319999999997</v>
      </c>
      <c r="HK108">
        <v>-6.3238349999999999E-2</v>
      </c>
    </row>
    <row r="109" spans="129:219" x14ac:dyDescent="0.3">
      <c r="DY109" s="1">
        <v>0.81698695099999996</v>
      </c>
      <c r="DZ109" s="14">
        <f t="shared" si="238"/>
        <v>2.4330434096358041E-2</v>
      </c>
      <c r="EA109" s="14">
        <f t="shared" si="239"/>
        <v>-2.4330434096358041E-2</v>
      </c>
      <c r="EB109" s="14">
        <f t="shared" si="240"/>
        <v>4.7559175999999925E-2</v>
      </c>
      <c r="EC109" s="14">
        <f t="shared" si="241"/>
        <v>5.2248719312415516E-3</v>
      </c>
      <c r="ED109" s="7">
        <f t="shared" si="265"/>
        <v>-1.4613746950818907</v>
      </c>
      <c r="EE109">
        <f t="shared" si="242"/>
        <v>-0.9940194239969008</v>
      </c>
      <c r="EG109">
        <v>0.72472669000000001</v>
      </c>
      <c r="EH109">
        <v>0.24053058999999999</v>
      </c>
      <c r="EI109" s="8">
        <f t="shared" si="243"/>
        <v>-4.4580219999999948E-2</v>
      </c>
      <c r="EJ109" s="8">
        <f t="shared" si="244"/>
        <v>-1.0658777460921141E-2</v>
      </c>
      <c r="EK109">
        <v>0</v>
      </c>
      <c r="EM109">
        <v>0.72485467000000003</v>
      </c>
      <c r="EN109">
        <v>8.5621660000000002E-2</v>
      </c>
      <c r="EO109" s="8">
        <f t="shared" si="245"/>
        <v>-4.4573109999999971E-2</v>
      </c>
      <c r="EP109" s="8">
        <f t="shared" si="246"/>
        <v>-3.7912882995785541E-3</v>
      </c>
      <c r="EQ109">
        <v>2</v>
      </c>
      <c r="ES109" s="1">
        <v>0.72485467199999998</v>
      </c>
      <c r="ET109" s="1">
        <v>3.9620855099999998E-2</v>
      </c>
      <c r="EU109" s="8">
        <f t="shared" si="247"/>
        <v>-4.4573103000000058E-2</v>
      </c>
      <c r="EV109" s="8">
        <f t="shared" si="248"/>
        <v>-1.7511863931487972E-3</v>
      </c>
      <c r="EW109">
        <v>4</v>
      </c>
      <c r="EY109">
        <v>0.72472669000000001</v>
      </c>
      <c r="EZ109">
        <v>0.11400033</v>
      </c>
      <c r="FA109" s="8">
        <f t="shared" si="249"/>
        <v>-4.4580219999999948E-2</v>
      </c>
      <c r="FB109" s="8">
        <f t="shared" si="250"/>
        <v>-5.0240914483297254E-3</v>
      </c>
      <c r="FC109">
        <v>6</v>
      </c>
      <c r="FE109">
        <v>0.72472669000000001</v>
      </c>
      <c r="FF109">
        <v>8.263653E-2</v>
      </c>
      <c r="FG109" s="8">
        <f t="shared" si="251"/>
        <v>-4.4580219999999948E-2</v>
      </c>
      <c r="FH109" s="8">
        <f t="shared" si="252"/>
        <v>-3.6262849382327528E-3</v>
      </c>
      <c r="FI109">
        <v>8</v>
      </c>
      <c r="FK109" s="1">
        <v>0.72472669000000001</v>
      </c>
      <c r="FL109" s="1">
        <v>5.6171659999999998E-2</v>
      </c>
      <c r="FM109" s="8">
        <f t="shared" si="253"/>
        <v>-4.4580219999999948E-2</v>
      </c>
      <c r="FN109" s="8">
        <f t="shared" si="254"/>
        <v>-2.4513526651454729E-3</v>
      </c>
      <c r="FO109">
        <v>10</v>
      </c>
      <c r="FR109" s="1">
        <v>0.72485467000000003</v>
      </c>
      <c r="FS109" s="1">
        <v>-1.074408E-2</v>
      </c>
      <c r="FT109" s="8">
        <f t="shared" si="255"/>
        <v>-4.4573109999999971E-2</v>
      </c>
      <c r="FU109" s="8">
        <f t="shared" si="256"/>
        <v>4.7248470178330146E-4</v>
      </c>
      <c r="FV109">
        <v>7</v>
      </c>
      <c r="FX109" s="1">
        <v>0.72472669000000001</v>
      </c>
      <c r="FY109" s="1">
        <v>5.6171659999999998E-2</v>
      </c>
      <c r="GF109">
        <v>0.72485467000000003</v>
      </c>
      <c r="GG109">
        <v>-4.632087E-2</v>
      </c>
      <c r="GH109" s="1"/>
      <c r="GI109" s="1"/>
      <c r="GJ109" s="8"/>
      <c r="GK109" s="1">
        <v>0.72472669000000001</v>
      </c>
      <c r="GL109" s="1">
        <v>3.038014E-2</v>
      </c>
      <c r="GM109" s="8">
        <f t="shared" si="257"/>
        <v>-4.4580219999999948E-2</v>
      </c>
      <c r="GN109" s="8">
        <f t="shared" si="258"/>
        <v>-1.3168346425824283E-3</v>
      </c>
      <c r="GO109">
        <v>12</v>
      </c>
      <c r="GP109" s="8"/>
      <c r="GQ109" s="1">
        <v>0.72472668500000004</v>
      </c>
      <c r="GR109" s="1">
        <v>-3.2645082899999997E-2</v>
      </c>
      <c r="GS109" s="8">
        <f t="shared" si="259"/>
        <v>-4.4580227999999944E-2</v>
      </c>
      <c r="GT109" s="8">
        <f t="shared" si="260"/>
        <v>1.390581889879747E-3</v>
      </c>
      <c r="GU109">
        <v>16</v>
      </c>
      <c r="GW109">
        <v>0.72472669000000001</v>
      </c>
      <c r="GX109">
        <v>-7.0696350000000005E-2</v>
      </c>
      <c r="GY109" s="8">
        <f t="shared" si="261"/>
        <v>-4.4580219999999948E-2</v>
      </c>
      <c r="GZ109" s="8">
        <f t="shared" si="262"/>
        <v>2.9794794608630358E-3</v>
      </c>
      <c r="HA109">
        <v>18</v>
      </c>
      <c r="HC109">
        <v>0.72472669000000001</v>
      </c>
      <c r="HD109">
        <v>-0.1132259</v>
      </c>
      <c r="HE109" s="8">
        <f t="shared" si="263"/>
        <v>-4.4580219999999948E-2</v>
      </c>
      <c r="HF109" s="8">
        <f t="shared" si="264"/>
        <v>4.714858638788475E-3</v>
      </c>
      <c r="HG109">
        <v>20</v>
      </c>
      <c r="HJ109">
        <v>0.72472669000000001</v>
      </c>
      <c r="HK109">
        <v>-7.0696350000000005E-2</v>
      </c>
    </row>
    <row r="110" spans="129:219" x14ac:dyDescent="0.3">
      <c r="DY110" s="1">
        <v>0.86832052299999996</v>
      </c>
      <c r="DZ110" s="14">
        <f t="shared" si="238"/>
        <v>1.8350048679812436E-2</v>
      </c>
      <c r="EA110" s="14">
        <f t="shared" si="239"/>
        <v>-1.8350048679812436E-2</v>
      </c>
      <c r="EB110" s="14">
        <f t="shared" si="240"/>
        <v>5.1333571999999994E-2</v>
      </c>
      <c r="EC110" s="14">
        <f t="shared" si="241"/>
        <v>5.9803854165456048E-3</v>
      </c>
      <c r="ED110" s="7">
        <f t="shared" si="265"/>
        <v>-1.4548186650550252</v>
      </c>
      <c r="EE110">
        <f t="shared" si="242"/>
        <v>-0.99328212613057343</v>
      </c>
      <c r="EG110">
        <v>0.76930690999999995</v>
      </c>
      <c r="EH110">
        <v>0.17893201</v>
      </c>
      <c r="EI110" s="8">
        <f t="shared" si="243"/>
        <v>-4.7501780000000049E-2</v>
      </c>
      <c r="EJ110" s="8">
        <f t="shared" si="244"/>
        <v>-8.4424898073086566E-3</v>
      </c>
      <c r="EK110">
        <v>0</v>
      </c>
      <c r="EM110">
        <v>0.76942778000000001</v>
      </c>
      <c r="EN110">
        <v>6.4723299999999998E-2</v>
      </c>
      <c r="EO110" s="8">
        <f t="shared" si="245"/>
        <v>-4.7559169999999984E-2</v>
      </c>
      <c r="EP110" s="8">
        <f t="shared" si="246"/>
        <v>-3.0556450084992374E-3</v>
      </c>
      <c r="EQ110">
        <v>2</v>
      </c>
      <c r="ES110" s="1">
        <v>0.76942777500000004</v>
      </c>
      <c r="ET110" s="1">
        <v>2.3275319799999999E-2</v>
      </c>
      <c r="EU110" s="8">
        <f t="shared" si="247"/>
        <v>-4.7559175999999925E-2</v>
      </c>
      <c r="EV110" s="8">
        <f t="shared" si="248"/>
        <v>-1.0968402743868992E-3</v>
      </c>
      <c r="EW110">
        <v>4</v>
      </c>
      <c r="EY110">
        <v>0.76930690999999995</v>
      </c>
      <c r="EZ110">
        <v>7.1959540000000002E-2</v>
      </c>
      <c r="FA110" s="8">
        <f t="shared" si="249"/>
        <v>-4.7501780000000049E-2</v>
      </c>
      <c r="FB110" s="8">
        <f t="shared" si="250"/>
        <v>-3.3766436623362348E-3</v>
      </c>
      <c r="FC110">
        <v>6</v>
      </c>
      <c r="FE110">
        <v>0.76930690999999995</v>
      </c>
      <c r="FF110">
        <v>4.6771559999999997E-2</v>
      </c>
      <c r="FG110" s="8">
        <f t="shared" si="251"/>
        <v>-4.7501780000000049E-2</v>
      </c>
      <c r="FH110" s="8">
        <f t="shared" si="252"/>
        <v>-2.1853305412835775E-3</v>
      </c>
      <c r="FI110">
        <v>8</v>
      </c>
      <c r="FK110" s="1">
        <v>0.76930690999999995</v>
      </c>
      <c r="FL110" s="1">
        <v>2.649659E-2</v>
      </c>
      <c r="FM110" s="8">
        <f t="shared" si="253"/>
        <v>-4.7501780000000049E-2</v>
      </c>
      <c r="FN110" s="8">
        <f t="shared" si="254"/>
        <v>-1.2311867956283338E-3</v>
      </c>
      <c r="FO110">
        <v>10</v>
      </c>
      <c r="FR110" s="1">
        <v>0.76942778000000001</v>
      </c>
      <c r="FS110" s="1">
        <v>-1.8728310000000001E-2</v>
      </c>
      <c r="FT110" s="8">
        <f t="shared" si="255"/>
        <v>-4.7559169999999984E-2</v>
      </c>
      <c r="FU110" s="8">
        <f t="shared" si="256"/>
        <v>8.7812468637993345E-4</v>
      </c>
      <c r="FV110">
        <v>7</v>
      </c>
      <c r="FX110" s="1">
        <v>0.76930690999999995</v>
      </c>
      <c r="FY110" s="1">
        <v>2.649659E-2</v>
      </c>
      <c r="GF110">
        <v>0.76942778000000001</v>
      </c>
      <c r="GG110">
        <v>-4.1650810000000003E-2</v>
      </c>
      <c r="GH110" s="1"/>
      <c r="GI110" s="1"/>
      <c r="GJ110" s="8"/>
      <c r="GK110" s="1">
        <v>0.76930690999999995</v>
      </c>
      <c r="GL110" s="1">
        <v>6.8038500000000002E-3</v>
      </c>
      <c r="GM110" s="8">
        <f t="shared" si="257"/>
        <v>-4.7501780000000049E-2</v>
      </c>
      <c r="GN110" s="8">
        <f t="shared" si="258"/>
        <v>-3.1400866239219503E-4</v>
      </c>
      <c r="GO110">
        <v>12</v>
      </c>
      <c r="GP110" s="8"/>
      <c r="GQ110" s="1">
        <v>0.76930691299999998</v>
      </c>
      <c r="GR110" s="1">
        <v>-4.4823900299999997E-2</v>
      </c>
      <c r="GS110" s="8">
        <f t="shared" si="259"/>
        <v>-4.7501776000000051E-2</v>
      </c>
      <c r="GT110" s="8">
        <f t="shared" si="260"/>
        <v>2.0329830062800034E-3</v>
      </c>
      <c r="GU110">
        <v>16</v>
      </c>
      <c r="GW110">
        <v>0.76930690999999995</v>
      </c>
      <c r="GX110">
        <v>-7.76839E-2</v>
      </c>
      <c r="GY110" s="8">
        <f t="shared" si="261"/>
        <v>-4.7501780000000049E-2</v>
      </c>
      <c r="GZ110" s="8">
        <f t="shared" si="262"/>
        <v>3.4859395406031547E-3</v>
      </c>
      <c r="HA110">
        <v>18</v>
      </c>
      <c r="HC110">
        <v>0.76930690999999995</v>
      </c>
      <c r="HD110">
        <v>-0.11539567000000001</v>
      </c>
      <c r="HE110" s="8">
        <f t="shared" si="263"/>
        <v>-4.7501780000000049E-2</v>
      </c>
      <c r="HF110" s="8">
        <f t="shared" si="264"/>
        <v>5.1163215830268283E-3</v>
      </c>
      <c r="HG110">
        <v>20</v>
      </c>
      <c r="HJ110">
        <v>0.76930690999999995</v>
      </c>
      <c r="HK110">
        <v>-7.76839E-2</v>
      </c>
    </row>
    <row r="111" spans="129:219" x14ac:dyDescent="0.3">
      <c r="DY111" s="1">
        <v>0.91857666199999999</v>
      </c>
      <c r="DZ111" s="14">
        <f t="shared" si="238"/>
        <v>1.2138871339052334E-2</v>
      </c>
      <c r="EA111" s="14">
        <f t="shared" si="239"/>
        <v>-1.2138871339052334E-2</v>
      </c>
      <c r="EB111" s="14">
        <f t="shared" si="240"/>
        <v>5.0256139000000033E-2</v>
      </c>
      <c r="EC111" s="14">
        <f t="shared" si="241"/>
        <v>6.2111773407601024E-3</v>
      </c>
      <c r="ED111" s="7">
        <f t="shared" si="265"/>
        <v>-1.4478294660556796</v>
      </c>
      <c r="EE111">
        <f t="shared" si="242"/>
        <v>-0.9924490974491248</v>
      </c>
      <c r="EG111">
        <v>0.81680869</v>
      </c>
      <c r="EH111">
        <v>9.8529190000000003E-2</v>
      </c>
      <c r="EI111" s="8">
        <f t="shared" si="243"/>
        <v>-5.1284839999999998E-2</v>
      </c>
      <c r="EJ111" s="8">
        <f t="shared" si="244"/>
        <v>-5.014898628070699E-3</v>
      </c>
      <c r="EK111">
        <v>0</v>
      </c>
      <c r="EM111">
        <v>0.81698694999999999</v>
      </c>
      <c r="EN111">
        <v>3.7410159999999998E-2</v>
      </c>
      <c r="EO111" s="8">
        <f t="shared" si="245"/>
        <v>-5.1333570000000051E-2</v>
      </c>
      <c r="EP111" s="8">
        <f t="shared" si="246"/>
        <v>-1.9047353154064901E-3</v>
      </c>
      <c r="EQ111">
        <v>2</v>
      </c>
      <c r="ES111" s="1">
        <v>0.81698695099999996</v>
      </c>
      <c r="ET111" s="1">
        <v>-1.7053397400000001E-4</v>
      </c>
      <c r="EU111" s="8">
        <f t="shared" si="247"/>
        <v>-5.1333571999999994E-2</v>
      </c>
      <c r="EV111" s="8">
        <f t="shared" si="248"/>
        <v>8.6668529689560881E-6</v>
      </c>
      <c r="EW111">
        <v>4</v>
      </c>
      <c r="EY111">
        <v>0.81680869</v>
      </c>
      <c r="EZ111">
        <v>9.1618700000000008E-3</v>
      </c>
      <c r="FA111" s="8">
        <f t="shared" si="249"/>
        <v>-5.1284839999999998E-2</v>
      </c>
      <c r="FB111" s="8">
        <f t="shared" si="250"/>
        <v>-4.637625979036103E-4</v>
      </c>
      <c r="FC111">
        <v>6</v>
      </c>
      <c r="FE111">
        <v>0.81680869</v>
      </c>
      <c r="FF111">
        <v>-1.020393E-2</v>
      </c>
      <c r="FG111" s="8">
        <f t="shared" si="251"/>
        <v>-5.1284839999999998E-2</v>
      </c>
      <c r="FH111" s="8">
        <f t="shared" si="252"/>
        <v>5.1430114607410192E-4</v>
      </c>
      <c r="FI111">
        <v>8</v>
      </c>
      <c r="FK111" s="1">
        <v>0.81680869</v>
      </c>
      <c r="FL111" s="1">
        <v>-2.4529280000000001E-2</v>
      </c>
      <c r="FM111" s="8">
        <f t="shared" si="253"/>
        <v>-5.1284839999999998E-2</v>
      </c>
      <c r="FN111" s="8">
        <f t="shared" si="254"/>
        <v>1.2295140777280294E-3</v>
      </c>
      <c r="FO111">
        <v>10</v>
      </c>
      <c r="FR111" s="1">
        <v>0.81698694999999999</v>
      </c>
      <c r="FS111" s="1">
        <v>-3.4917700000000003E-2</v>
      </c>
      <c r="FT111" s="8">
        <f t="shared" si="255"/>
        <v>-5.1333570000000051E-2</v>
      </c>
      <c r="FU111" s="8">
        <f t="shared" si="256"/>
        <v>1.76565581344337E-3</v>
      </c>
      <c r="FV111">
        <v>7</v>
      </c>
      <c r="FX111" s="1">
        <v>0.81680869</v>
      </c>
      <c r="FY111" s="1">
        <v>-2.4529280000000001E-2</v>
      </c>
      <c r="GF111">
        <v>0.81698694999999999</v>
      </c>
      <c r="GG111">
        <v>-4.6505289999999998E-2</v>
      </c>
      <c r="GH111" s="1"/>
      <c r="GI111" s="1"/>
      <c r="GJ111" s="8"/>
      <c r="GK111" s="1">
        <v>0.81680869</v>
      </c>
      <c r="GL111" s="1">
        <v>-3.8282709999999998E-2</v>
      </c>
      <c r="GM111" s="8">
        <f t="shared" si="257"/>
        <v>-5.1284839999999998E-2</v>
      </c>
      <c r="GN111" s="8">
        <f t="shared" si="258"/>
        <v>1.9059184471823033E-3</v>
      </c>
      <c r="GO111">
        <v>12</v>
      </c>
      <c r="GP111" s="8"/>
      <c r="GQ111" s="1">
        <v>0.81680868900000003</v>
      </c>
      <c r="GR111" s="1">
        <v>-7.8726616900000004E-2</v>
      </c>
      <c r="GS111" s="8">
        <f t="shared" si="259"/>
        <v>-5.1284836999999972E-2</v>
      </c>
      <c r="GT111" s="8">
        <f t="shared" si="260"/>
        <v>3.8517708903458604E-3</v>
      </c>
      <c r="GU111">
        <v>16</v>
      </c>
      <c r="GW111">
        <v>0.81680869</v>
      </c>
      <c r="GX111">
        <v>-0.10648667000000001</v>
      </c>
      <c r="GY111" s="8">
        <f t="shared" si="261"/>
        <v>-5.1284839999999998E-2</v>
      </c>
      <c r="GZ111" s="8">
        <f t="shared" si="262"/>
        <v>5.15464567612224E-3</v>
      </c>
      <c r="HA111">
        <v>18</v>
      </c>
      <c r="HC111">
        <v>0.81680869</v>
      </c>
      <c r="HD111">
        <v>-0.13948314000000001</v>
      </c>
      <c r="HE111" s="8">
        <f t="shared" si="263"/>
        <v>-5.1284839999999998E-2</v>
      </c>
      <c r="HF111" s="8">
        <f t="shared" si="264"/>
        <v>6.6712125525715329E-3</v>
      </c>
      <c r="HG111">
        <v>20</v>
      </c>
      <c r="HJ111">
        <v>0.81680869</v>
      </c>
      <c r="HK111">
        <v>-0.10648667000000001</v>
      </c>
    </row>
    <row r="112" spans="129:219" x14ac:dyDescent="0.3">
      <c r="DY112" s="1">
        <v>0.96365270999999997</v>
      </c>
      <c r="DZ112" s="14">
        <f t="shared" si="238"/>
        <v>6.2479519489863798E-3</v>
      </c>
      <c r="EA112" s="14">
        <f t="shared" si="239"/>
        <v>-6.2479519489863798E-3</v>
      </c>
      <c r="EB112" s="14">
        <f t="shared" si="240"/>
        <v>4.507604799999998E-2</v>
      </c>
      <c r="EC112" s="14">
        <f t="shared" si="241"/>
        <v>5.890919390065954E-3</v>
      </c>
      <c r="ED112" s="7">
        <f t="shared" si="265"/>
        <v>-1.4408443619900533</v>
      </c>
      <c r="EE112">
        <f t="shared" si="242"/>
        <v>-0.99156811957217028</v>
      </c>
      <c r="EG112">
        <v>0.86809353</v>
      </c>
      <c r="EH112">
        <v>1.2223929999999999E-2</v>
      </c>
      <c r="EI112" s="8">
        <f t="shared" si="243"/>
        <v>-5.0145430000000046E-2</v>
      </c>
      <c r="EJ112" s="8">
        <f t="shared" si="244"/>
        <v>-6.0780570075974743E-4</v>
      </c>
      <c r="EK112">
        <v>0</v>
      </c>
      <c r="EM112">
        <v>0.86832052000000004</v>
      </c>
      <c r="EN112">
        <v>6.1492600000000001E-3</v>
      </c>
      <c r="EO112" s="8">
        <f t="shared" si="245"/>
        <v>-5.0256140000000005E-2</v>
      </c>
      <c r="EP112" s="8">
        <f t="shared" si="246"/>
        <v>-3.0624562911296763E-4</v>
      </c>
      <c r="EQ112">
        <v>2</v>
      </c>
      <c r="ES112" s="1">
        <v>0.86832052299999996</v>
      </c>
      <c r="ET112" s="1">
        <v>-2.5052643999999999E-2</v>
      </c>
      <c r="EU112" s="8">
        <f t="shared" si="247"/>
        <v>-5.0256139000000033E-2</v>
      </c>
      <c r="EV112" s="8">
        <f t="shared" si="248"/>
        <v>1.2453918871589778E-3</v>
      </c>
      <c r="EW112">
        <v>4</v>
      </c>
      <c r="EY112">
        <v>0.86809353</v>
      </c>
      <c r="EZ112">
        <v>-5.636555E-2</v>
      </c>
      <c r="FA112" s="8">
        <f t="shared" si="249"/>
        <v>-5.0145430000000046E-2</v>
      </c>
      <c r="FB112" s="8">
        <f t="shared" si="250"/>
        <v>2.7872890774174619E-3</v>
      </c>
      <c r="FC112">
        <v>6</v>
      </c>
      <c r="FE112">
        <v>0.86809353</v>
      </c>
      <c r="FF112">
        <v>-6.8103609999999995E-2</v>
      </c>
      <c r="FG112" s="8">
        <f t="shared" si="251"/>
        <v>-5.0145430000000046E-2</v>
      </c>
      <c r="FH112" s="8">
        <f t="shared" si="252"/>
        <v>3.3533340873279599E-3</v>
      </c>
      <c r="FI112">
        <v>8</v>
      </c>
      <c r="FK112" s="1">
        <v>0.86809353</v>
      </c>
      <c r="FL112" s="1">
        <v>-7.4434730000000005E-2</v>
      </c>
      <c r="FM112" s="8">
        <f t="shared" si="253"/>
        <v>-5.0145430000000046E-2</v>
      </c>
      <c r="FN112" s="8">
        <f t="shared" si="254"/>
        <v>3.6448611714955509E-3</v>
      </c>
      <c r="FO112">
        <v>10</v>
      </c>
      <c r="FR112" s="1">
        <v>0.86832052000000004</v>
      </c>
      <c r="FS112" s="1">
        <v>-4.9158649999999998E-2</v>
      </c>
      <c r="FT112" s="8">
        <f t="shared" si="255"/>
        <v>-5.0256140000000005E-2</v>
      </c>
      <c r="FU112" s="8">
        <f t="shared" si="256"/>
        <v>2.4314331947699196E-3</v>
      </c>
      <c r="FV112">
        <v>7</v>
      </c>
      <c r="FX112" s="1">
        <v>0.86809353</v>
      </c>
      <c r="FY112" s="1">
        <v>-7.4434730000000005E-2</v>
      </c>
      <c r="GF112">
        <v>0.86832052000000004</v>
      </c>
      <c r="GG112">
        <v>-4.3842859999999997E-2</v>
      </c>
      <c r="GH112" s="1"/>
      <c r="GI112" s="1"/>
      <c r="GJ112" s="8"/>
      <c r="GK112" s="1">
        <v>0.86809353</v>
      </c>
      <c r="GL112" s="1">
        <v>-8.0089369999999993E-2</v>
      </c>
      <c r="GM112" s="8">
        <f t="shared" si="257"/>
        <v>-5.0145430000000046E-2</v>
      </c>
      <c r="GN112" s="8">
        <f t="shared" si="258"/>
        <v>3.8952307167029483E-3</v>
      </c>
      <c r="GO112">
        <v>12</v>
      </c>
      <c r="GP112" s="8"/>
      <c r="GQ112" s="1">
        <v>0.868093526</v>
      </c>
      <c r="GR112" s="1">
        <v>-0.10503932000000001</v>
      </c>
      <c r="GS112" s="8">
        <f t="shared" si="259"/>
        <v>-5.0145438000000042E-2</v>
      </c>
      <c r="GT112" s="8">
        <f t="shared" si="260"/>
        <v>5.0205063733337755E-3</v>
      </c>
      <c r="GU112">
        <v>16</v>
      </c>
      <c r="GW112">
        <v>0.86809353</v>
      </c>
      <c r="GX112">
        <v>-0.12557182</v>
      </c>
      <c r="GY112" s="8">
        <f t="shared" si="261"/>
        <v>-5.0145430000000046E-2</v>
      </c>
      <c r="GZ112" s="8">
        <f t="shared" si="262"/>
        <v>5.9381673017297257E-3</v>
      </c>
      <c r="HA112">
        <v>18</v>
      </c>
      <c r="HC112">
        <v>0.86809353</v>
      </c>
      <c r="HD112">
        <v>-0.15174303</v>
      </c>
      <c r="HE112" s="8">
        <f t="shared" si="263"/>
        <v>-5.0145430000000046E-2</v>
      </c>
      <c r="HF112" s="8">
        <f t="shared" si="264"/>
        <v>7.0900366979282795E-3</v>
      </c>
      <c r="HG112">
        <v>20</v>
      </c>
      <c r="HJ112">
        <v>0.86809353</v>
      </c>
      <c r="HK112">
        <v>-0.12557182</v>
      </c>
    </row>
    <row r="113" spans="128:219" x14ac:dyDescent="0.3">
      <c r="DY113" s="1">
        <v>1</v>
      </c>
      <c r="DZ113" s="14">
        <f t="shared" si="238"/>
        <v>1.2599999999999777E-3</v>
      </c>
      <c r="EA113" s="14">
        <f t="shared" si="239"/>
        <v>-1.2599999999999777E-3</v>
      </c>
      <c r="EB113" s="14">
        <f t="shared" si="240"/>
        <v>3.6347290000000032E-2</v>
      </c>
      <c r="EC113" s="14">
        <f t="shared" si="241"/>
        <v>4.9879519489864025E-3</v>
      </c>
      <c r="ED113" s="7">
        <f t="shared" si="265"/>
        <v>-1.4344178036925648</v>
      </c>
      <c r="EE113">
        <f t="shared" si="242"/>
        <v>-0.99071485389263281</v>
      </c>
      <c r="EG113">
        <v>0.91823896000000005</v>
      </c>
      <c r="EH113">
        <v>-8.8181499999999996E-2</v>
      </c>
      <c r="EI113" s="8">
        <f t="shared" si="243"/>
        <v>-4.4942229999999972E-2</v>
      </c>
      <c r="EJ113" s="8">
        <f t="shared" si="244"/>
        <v>3.9262755405404907E-3</v>
      </c>
      <c r="EK113">
        <v>0</v>
      </c>
      <c r="EM113">
        <v>0.91857666000000004</v>
      </c>
      <c r="EN113">
        <v>-3.1414579999999998E-2</v>
      </c>
      <c r="EO113" s="8">
        <f t="shared" si="245"/>
        <v>-4.5076049999999923E-2</v>
      </c>
      <c r="EP113" s="8">
        <f t="shared" si="246"/>
        <v>1.4020423854863434E-3</v>
      </c>
      <c r="EQ113">
        <v>2</v>
      </c>
      <c r="ES113" s="1">
        <v>0.91857666199999999</v>
      </c>
      <c r="ET113" s="1">
        <v>-5.4265728499999999E-2</v>
      </c>
      <c r="EU113" s="8">
        <f t="shared" si="247"/>
        <v>-4.507604799999998E-2</v>
      </c>
      <c r="EV113" s="8">
        <f t="shared" si="248"/>
        <v>2.4174691166830319E-3</v>
      </c>
      <c r="EW113">
        <v>4</v>
      </c>
      <c r="EY113">
        <v>0.91823896000000005</v>
      </c>
      <c r="EZ113">
        <v>-0.13636007999999999</v>
      </c>
      <c r="FA113" s="8">
        <f t="shared" si="249"/>
        <v>-4.4942229999999972E-2</v>
      </c>
      <c r="FB113" s="8">
        <f t="shared" si="250"/>
        <v>6.0381637809929119E-3</v>
      </c>
      <c r="FC113">
        <v>6</v>
      </c>
      <c r="FE113">
        <v>0.91823896000000005</v>
      </c>
      <c r="FF113">
        <v>-0.13929849999999999</v>
      </c>
      <c r="FG113" s="8">
        <f t="shared" si="251"/>
        <v>-4.4942229999999972E-2</v>
      </c>
      <c r="FH113" s="8">
        <f t="shared" si="252"/>
        <v>6.1418966989357348E-3</v>
      </c>
      <c r="FI113">
        <v>8</v>
      </c>
      <c r="FK113" s="1">
        <v>0.91823896000000005</v>
      </c>
      <c r="FL113" s="1">
        <v>-0.13604817</v>
      </c>
      <c r="FM113" s="8">
        <f t="shared" si="253"/>
        <v>-4.4942229999999972E-2</v>
      </c>
      <c r="FN113" s="8">
        <f t="shared" si="254"/>
        <v>5.9655083211550596E-3</v>
      </c>
      <c r="FO113">
        <v>10</v>
      </c>
      <c r="FR113" s="1">
        <v>0.91857666000000004</v>
      </c>
      <c r="FS113" s="1">
        <v>-6.5219659999999999E-2</v>
      </c>
      <c r="FT113" s="8">
        <f t="shared" si="255"/>
        <v>-4.5076049999999923E-2</v>
      </c>
      <c r="FU113" s="8">
        <f t="shared" si="256"/>
        <v>2.8908380785870485E-3</v>
      </c>
      <c r="FV113">
        <v>7</v>
      </c>
      <c r="FX113" s="1">
        <v>0.91823896000000005</v>
      </c>
      <c r="FY113" s="1">
        <v>-0.13604817</v>
      </c>
      <c r="GF113">
        <v>0.91857666000000004</v>
      </c>
      <c r="GG113">
        <v>-3.8409640000000002E-2</v>
      </c>
      <c r="GK113" s="1">
        <v>0.91823896000000005</v>
      </c>
      <c r="GL113" s="1">
        <v>-0.13177823999999999</v>
      </c>
      <c r="GM113" s="8">
        <f t="shared" si="257"/>
        <v>-4.4942229999999972E-2</v>
      </c>
      <c r="GN113" s="8">
        <f t="shared" si="258"/>
        <v>5.739200396841281E-3</v>
      </c>
      <c r="GO113">
        <v>12</v>
      </c>
      <c r="GQ113" s="1">
        <v>0.91823896400000005</v>
      </c>
      <c r="GR113" s="1">
        <v>-0.13740925700000001</v>
      </c>
      <c r="GS113" s="8">
        <f t="shared" si="259"/>
        <v>-4.4942227999999917E-2</v>
      </c>
      <c r="GT113" s="8">
        <f t="shared" si="260"/>
        <v>5.8811316526025349E-3</v>
      </c>
      <c r="GU113">
        <v>16</v>
      </c>
      <c r="GW113">
        <v>0.91823896000000005</v>
      </c>
      <c r="GX113">
        <v>-0.14877615</v>
      </c>
      <c r="GY113" s="8">
        <f t="shared" si="261"/>
        <v>-4.4942229999999972E-2</v>
      </c>
      <c r="GZ113" s="8">
        <f t="shared" si="262"/>
        <v>6.3000345899430505E-3</v>
      </c>
      <c r="HA113">
        <v>18</v>
      </c>
      <c r="HC113">
        <v>0.91823896000000005</v>
      </c>
      <c r="HD113">
        <v>-0.16619027</v>
      </c>
      <c r="HE113" s="8">
        <f t="shared" si="263"/>
        <v>-4.4942229999999972E-2</v>
      </c>
      <c r="HF113" s="8">
        <f t="shared" si="264"/>
        <v>6.9533597977635194E-3</v>
      </c>
      <c r="HG113">
        <v>20</v>
      </c>
      <c r="HJ113">
        <v>0.91823896000000005</v>
      </c>
      <c r="HK113">
        <v>-0.14877615</v>
      </c>
    </row>
    <row r="114" spans="128:219" x14ac:dyDescent="0.3">
      <c r="ED114" s="7">
        <f>-(PI()/2)+ATAN(EC113/EB113)</f>
        <v>-1.4344178036925648</v>
      </c>
      <c r="EE114">
        <f t="shared" si="242"/>
        <v>-0.99071485389263281</v>
      </c>
      <c r="EG114">
        <v>0.96318119000000002</v>
      </c>
      <c r="EH114">
        <v>-0.20336588</v>
      </c>
      <c r="EI114" s="8">
        <f>EG114-EG113</f>
        <v>4.4942229999999972E-2</v>
      </c>
      <c r="EJ114" s="8">
        <f t="shared" si="244"/>
        <v>-9.0548525532508813E-3</v>
      </c>
      <c r="EK114">
        <v>0</v>
      </c>
      <c r="EM114">
        <v>0.96365270999999997</v>
      </c>
      <c r="EN114">
        <v>-7.1999199999999999E-2</v>
      </c>
      <c r="EO114" s="8">
        <f>EM114-EM113</f>
        <v>4.5076049999999923E-2</v>
      </c>
      <c r="EP114" s="8">
        <f t="shared" si="246"/>
        <v>-3.2133464818281301E-3</v>
      </c>
      <c r="EQ114">
        <v>2</v>
      </c>
      <c r="ES114" s="1">
        <v>0.96365270999999997</v>
      </c>
      <c r="ET114" s="1">
        <v>-8.5012045800000005E-2</v>
      </c>
      <c r="EU114" s="8">
        <f>ES114-ES113</f>
        <v>4.507604799999998E-2</v>
      </c>
      <c r="EV114" s="8">
        <f t="shared" si="248"/>
        <v>-3.787178407962282E-3</v>
      </c>
      <c r="EW114">
        <v>4</v>
      </c>
      <c r="EY114">
        <v>0.96318119000000002</v>
      </c>
      <c r="EZ114">
        <v>-0.23777456</v>
      </c>
      <c r="FA114" s="8">
        <f>EY114-EY113</f>
        <v>4.4942229999999972E-2</v>
      </c>
      <c r="FB114" s="8">
        <f t="shared" si="250"/>
        <v>-1.0528900659441724E-2</v>
      </c>
      <c r="FC114">
        <v>6</v>
      </c>
      <c r="FE114">
        <v>0.96318119000000002</v>
      </c>
      <c r="FF114">
        <v>-0.23241737000000001</v>
      </c>
      <c r="FG114" s="8">
        <f>FE114-FE113</f>
        <v>4.4942229999999972E-2</v>
      </c>
      <c r="FH114" s="8">
        <f t="shared" si="252"/>
        <v>-1.0247658643691968E-2</v>
      </c>
      <c r="FI114">
        <v>8</v>
      </c>
      <c r="FK114">
        <v>0.96318119000000002</v>
      </c>
      <c r="FL114">
        <v>-0.21954235</v>
      </c>
      <c r="FM114" s="8">
        <f>FK114-FK113</f>
        <v>4.4942229999999972E-2</v>
      </c>
      <c r="FN114" s="8">
        <f t="shared" si="254"/>
        <v>-9.6266029581356105E-3</v>
      </c>
      <c r="FO114">
        <v>10</v>
      </c>
      <c r="FR114" s="1">
        <v>0.96365270999999997</v>
      </c>
      <c r="FS114" s="1">
        <v>-8.065145E-2</v>
      </c>
      <c r="FT114" s="8">
        <f>FR114-FR113</f>
        <v>4.5076049999999923E-2</v>
      </c>
      <c r="FU114" s="8">
        <f t="shared" si="256"/>
        <v>-3.5748466452180127E-3</v>
      </c>
      <c r="FV114">
        <v>7</v>
      </c>
      <c r="FW114" s="4"/>
      <c r="FX114">
        <v>0.96318119000000002</v>
      </c>
      <c r="FY114">
        <v>-0.21954235</v>
      </c>
      <c r="GF114">
        <v>0.96365270999999997</v>
      </c>
      <c r="GG114">
        <v>-2.8646680000000001E-2</v>
      </c>
      <c r="GH114" s="4"/>
      <c r="GI114" s="4"/>
      <c r="GJ114" s="4"/>
      <c r="GK114" s="1">
        <v>0.96318119000000002</v>
      </c>
      <c r="GL114" s="1">
        <v>-0.20495099</v>
      </c>
      <c r="GM114" s="8">
        <f>GK114-GK113</f>
        <v>4.4942229999999972E-2</v>
      </c>
      <c r="GN114" s="8">
        <f t="shared" si="258"/>
        <v>-8.9260169443833321E-3</v>
      </c>
      <c r="GO114">
        <v>12</v>
      </c>
      <c r="GP114" s="7"/>
      <c r="GQ114" s="1">
        <v>0.96318119199999996</v>
      </c>
      <c r="GR114" s="1">
        <v>-0.18989535799999999</v>
      </c>
      <c r="GS114" s="8">
        <f>GQ114-GQ113</f>
        <v>4.4942227999999917E-2</v>
      </c>
      <c r="GT114" s="8">
        <f t="shared" si="260"/>
        <v>-8.1275426779732155E-3</v>
      </c>
      <c r="GU114">
        <v>16</v>
      </c>
      <c r="GW114">
        <v>0.96318119000000002</v>
      </c>
      <c r="GX114">
        <v>-0.19114466999999999</v>
      </c>
      <c r="GY114" s="8">
        <f>GW114-GW113</f>
        <v>4.4942229999999972E-2</v>
      </c>
      <c r="GZ114" s="8">
        <f t="shared" si="262"/>
        <v>-8.094160473189083E-3</v>
      </c>
      <c r="HA114">
        <v>18</v>
      </c>
      <c r="HC114">
        <v>0.96318119000000002</v>
      </c>
      <c r="HD114">
        <v>-0.19868583000000001</v>
      </c>
      <c r="HE114" s="8">
        <f>HC114-HC113</f>
        <v>4.4942229999999972E-2</v>
      </c>
      <c r="HF114" s="8">
        <f t="shared" si="264"/>
        <v>-8.3129659919758039E-3</v>
      </c>
      <c r="HG114">
        <v>20</v>
      </c>
      <c r="HJ114">
        <v>0.96318119000000002</v>
      </c>
      <c r="HK114">
        <v>-0.19114466999999999</v>
      </c>
    </row>
    <row r="115" spans="128:219" x14ac:dyDescent="0.3">
      <c r="EG115">
        <v>1</v>
      </c>
      <c r="EH115">
        <v>-0.45671100999999997</v>
      </c>
      <c r="EI115" s="8">
        <f>EG115-EG114</f>
        <v>3.681880999999998E-2</v>
      </c>
      <c r="EJ115" s="8">
        <f>-EI115*EH115*$EE116*COS(EK115*(PI()/180))</f>
        <v>0</v>
      </c>
      <c r="EK115">
        <v>0</v>
      </c>
      <c r="EM115">
        <v>1</v>
      </c>
      <c r="EN115">
        <v>-0.19284649000000001</v>
      </c>
      <c r="EO115" s="8">
        <f>EM115-EM114</f>
        <v>3.6347290000000032E-2</v>
      </c>
      <c r="EP115" s="8">
        <f>-EO115*EN115*$EE116*COS(EQ115*(PI()/180))</f>
        <v>0</v>
      </c>
      <c r="EQ115">
        <v>2</v>
      </c>
      <c r="ES115" s="1">
        <v>1</v>
      </c>
      <c r="ET115" s="1">
        <v>-0.198236526</v>
      </c>
      <c r="EU115" s="8">
        <f>ES115-ES114</f>
        <v>3.6347290000000032E-2</v>
      </c>
      <c r="EV115" s="8">
        <f>-EU115*ET115*$EE116*COS(EW115*(PI()/180))</f>
        <v>0</v>
      </c>
      <c r="EW115">
        <v>4</v>
      </c>
      <c r="EY115">
        <v>1</v>
      </c>
      <c r="EZ115">
        <v>-0.53769714000000002</v>
      </c>
      <c r="FA115" s="8">
        <f>EY115-EY114</f>
        <v>3.681880999999998E-2</v>
      </c>
      <c r="FB115" s="8">
        <f>-FA115*EZ115*$EE116*COS(FC115*(PI()/180))</f>
        <v>0</v>
      </c>
      <c r="FC115">
        <v>6</v>
      </c>
      <c r="FE115">
        <v>1</v>
      </c>
      <c r="FF115">
        <v>-0.53852462000000001</v>
      </c>
      <c r="FG115" s="8">
        <f>FE115-FE114</f>
        <v>3.681880999999998E-2</v>
      </c>
      <c r="FH115" s="8">
        <f>-FG115*FF115*$EE116*COS(FI115*(PI()/180))</f>
        <v>0</v>
      </c>
      <c r="FI115">
        <v>8</v>
      </c>
      <c r="FK115">
        <v>1</v>
      </c>
      <c r="FL115">
        <v>-0.52923867999999996</v>
      </c>
      <c r="FM115" s="8">
        <f>FK115-FK114</f>
        <v>3.681880999999998E-2</v>
      </c>
      <c r="FN115" s="8">
        <f>-FM115*FL115*$EE116*COS(FO115*(PI()/180))</f>
        <v>0</v>
      </c>
      <c r="FO115">
        <v>10</v>
      </c>
      <c r="FR115" s="1">
        <v>1</v>
      </c>
      <c r="FS115" s="1">
        <v>-0.18282546999999999</v>
      </c>
      <c r="FT115" s="8">
        <f>FR115-FR114</f>
        <v>3.6347290000000032E-2</v>
      </c>
      <c r="FU115" s="8">
        <f>-FT115*FS115*$EE116*COS(FV115*(PI()/180))</f>
        <v>0</v>
      </c>
      <c r="FV115">
        <v>7</v>
      </c>
      <c r="FW115" s="4"/>
      <c r="FX115">
        <v>1</v>
      </c>
      <c r="FY115">
        <v>-0.52923867999999996</v>
      </c>
      <c r="GF115">
        <v>1</v>
      </c>
      <c r="GG115">
        <v>-0.11082176000000001</v>
      </c>
      <c r="GH115" s="4"/>
      <c r="GI115" s="4"/>
      <c r="GJ115" s="4"/>
      <c r="GK115" s="1">
        <v>1</v>
      </c>
      <c r="GL115" s="1">
        <v>-0.51629493999999998</v>
      </c>
      <c r="GM115" s="8">
        <f>GK115-GK114</f>
        <v>3.681880999999998E-2</v>
      </c>
      <c r="GN115" s="8">
        <f>-GM115*GL115*$EE116*COS(GO115*(PI()/180))</f>
        <v>0</v>
      </c>
      <c r="GO115">
        <v>12</v>
      </c>
      <c r="GP115" s="7"/>
      <c r="GQ115" s="1">
        <v>1</v>
      </c>
      <c r="GR115" s="1">
        <v>-0.50044138800000004</v>
      </c>
      <c r="GS115" s="8">
        <f>GQ115-GQ114</f>
        <v>3.6818808000000036E-2</v>
      </c>
      <c r="GT115" s="8">
        <f>-GS115*GR115*$EE116*COS(GU115*(PI()/180))</f>
        <v>0</v>
      </c>
      <c r="GU115">
        <v>16</v>
      </c>
      <c r="GW115">
        <v>1</v>
      </c>
      <c r="GX115">
        <v>-0.49953638</v>
      </c>
      <c r="GY115" s="8">
        <f>GW115-GW114</f>
        <v>3.681880999999998E-2</v>
      </c>
      <c r="GZ115" s="8">
        <f>-GY115*GX115*$EE116*COS(HA115*(PI()/180))</f>
        <v>0</v>
      </c>
      <c r="HA115">
        <v>18</v>
      </c>
      <c r="HC115">
        <v>1</v>
      </c>
      <c r="HD115">
        <v>-0.50386313000000005</v>
      </c>
      <c r="HE115" s="8">
        <f>HC115-HC114</f>
        <v>3.681880999999998E-2</v>
      </c>
      <c r="HF115" s="8">
        <f>-HE115*HD115*$EE116*COS(HG115*(PI()/180))</f>
        <v>0</v>
      </c>
      <c r="HG115">
        <v>20</v>
      </c>
      <c r="HJ115">
        <v>1</v>
      </c>
      <c r="HK115">
        <v>-0.49953638</v>
      </c>
    </row>
    <row r="117" spans="128:219" x14ac:dyDescent="0.3">
      <c r="EG117" s="4" t="s">
        <v>17</v>
      </c>
      <c r="EH117" s="4">
        <v>46</v>
      </c>
      <c r="EI117" s="4" t="s">
        <v>3</v>
      </c>
      <c r="EJ117" s="7">
        <f>SUM(EJ68:EJ115)</f>
        <v>2.286866745110953E-2</v>
      </c>
      <c r="EM117" s="4" t="s">
        <v>17</v>
      </c>
      <c r="EN117" s="4">
        <v>46</v>
      </c>
      <c r="EO117" s="4" t="s">
        <v>3</v>
      </c>
      <c r="EP117" s="7">
        <f>SUM(EP67:EP115)</f>
        <v>0.21434887907172329</v>
      </c>
      <c r="ES117" s="4" t="s">
        <v>17</v>
      </c>
      <c r="ET117" s="4">
        <v>46</v>
      </c>
      <c r="EU117" s="4" t="s">
        <v>3</v>
      </c>
      <c r="EV117" s="7">
        <f>SUM(EV67:EV115)</f>
        <v>0.41240158014653094</v>
      </c>
      <c r="EY117" s="4" t="s">
        <v>17</v>
      </c>
      <c r="EZ117" s="4">
        <v>46</v>
      </c>
      <c r="FA117" s="4" t="s">
        <v>3</v>
      </c>
      <c r="FB117" s="7">
        <f>SUM(FB67:FB115)</f>
        <v>0.5977616948401222</v>
      </c>
      <c r="FE117" s="4" t="s">
        <v>17</v>
      </c>
      <c r="FF117" s="4">
        <v>46</v>
      </c>
      <c r="FG117" s="4" t="s">
        <v>3</v>
      </c>
      <c r="FH117" s="7">
        <f>SUM(FH67:FH115)</f>
        <v>0.74441796031794638</v>
      </c>
      <c r="FK117" s="4" t="s">
        <v>17</v>
      </c>
      <c r="FL117" s="4">
        <v>46</v>
      </c>
      <c r="FM117" s="4" t="s">
        <v>3</v>
      </c>
      <c r="FN117" s="7">
        <f>SUM(FN67:FN115)</f>
        <v>0.86580509427676011</v>
      </c>
      <c r="FR117" s="4" t="s">
        <v>17</v>
      </c>
      <c r="FS117" s="4">
        <v>46</v>
      </c>
      <c r="FT117" s="4" t="s">
        <v>3</v>
      </c>
      <c r="FU117" s="7">
        <f>SUM(FU67:FU115)</f>
        <v>0.65242121888775606</v>
      </c>
      <c r="GM117" s="8"/>
      <c r="GN117" s="8"/>
      <c r="GS117" s="8"/>
      <c r="GT117" s="8"/>
      <c r="GY117" s="8"/>
      <c r="GZ117" s="8"/>
      <c r="HE117" s="8"/>
      <c r="HF117" s="8"/>
    </row>
    <row r="119" spans="128:219" x14ac:dyDescent="0.3">
      <c r="GK119" s="4" t="s">
        <v>17</v>
      </c>
      <c r="GL119" s="4">
        <v>46</v>
      </c>
      <c r="GM119" s="4" t="s">
        <v>3</v>
      </c>
      <c r="GN119" s="7">
        <f>SUM(GN67:GN117)</f>
        <v>0.96785257335114006</v>
      </c>
      <c r="GQ119" s="4" t="s">
        <v>17</v>
      </c>
      <c r="GR119" s="4">
        <v>46</v>
      </c>
      <c r="GS119" s="4" t="s">
        <v>3</v>
      </c>
      <c r="GT119" s="7">
        <f>SUM(GT67:GT117)</f>
        <v>1.1434213983872683</v>
      </c>
      <c r="GW119" s="4" t="s">
        <v>17</v>
      </c>
      <c r="GX119" s="4">
        <v>46</v>
      </c>
      <c r="GY119" s="4" t="s">
        <v>3</v>
      </c>
      <c r="GZ119" s="7">
        <f>SUM(GZ67:GZ117)</f>
        <v>1.220330367684286</v>
      </c>
      <c r="HC119" s="4" t="s">
        <v>17</v>
      </c>
      <c r="HD119" s="4">
        <v>46</v>
      </c>
      <c r="HE119" s="4" t="s">
        <v>3</v>
      </c>
      <c r="HF119" s="7">
        <f>SUM(HF67:HF117)</f>
        <v>1.2906221746860163</v>
      </c>
    </row>
    <row r="122" spans="128:219" ht="15" thickBot="1" x14ac:dyDescent="0.35">
      <c r="DX122" s="16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</row>
    <row r="123" spans="128:219" x14ac:dyDescent="0.3">
      <c r="DX123" s="18" t="s">
        <v>21</v>
      </c>
    </row>
    <row r="125" spans="128:219" x14ac:dyDescent="0.3">
      <c r="EG125" s="5" t="s">
        <v>12</v>
      </c>
      <c r="EH125" t="s">
        <v>13</v>
      </c>
      <c r="EI125" s="5" t="s">
        <v>15</v>
      </c>
      <c r="EJ125" s="11">
        <v>0.2</v>
      </c>
      <c r="EK125" s="9"/>
      <c r="EY125" s="5" t="s">
        <v>12</v>
      </c>
      <c r="EZ125" t="s">
        <v>21</v>
      </c>
      <c r="FA125" s="5" t="s">
        <v>15</v>
      </c>
      <c r="FB125" s="11">
        <v>0.1</v>
      </c>
      <c r="FC125" s="9"/>
      <c r="FE125" s="5" t="s">
        <v>12</v>
      </c>
      <c r="FF125" t="s">
        <v>21</v>
      </c>
      <c r="FG125" s="5" t="s">
        <v>15</v>
      </c>
      <c r="FH125" s="11">
        <v>0.1</v>
      </c>
      <c r="FI125" s="9"/>
      <c r="FK125" s="5" t="s">
        <v>12</v>
      </c>
      <c r="FL125" t="s">
        <v>21</v>
      </c>
      <c r="FM125" s="5" t="s">
        <v>15</v>
      </c>
      <c r="FN125" s="11">
        <v>0.1</v>
      </c>
      <c r="FO125" s="9"/>
      <c r="FW125" s="5"/>
      <c r="FY125" s="5"/>
      <c r="FZ125" s="11"/>
      <c r="GQ125" s="5" t="s">
        <v>12</v>
      </c>
      <c r="GR125" t="s">
        <v>21</v>
      </c>
      <c r="GS125" s="5" t="s">
        <v>15</v>
      </c>
      <c r="GT125" s="11">
        <v>0.1</v>
      </c>
      <c r="GU125" s="9"/>
      <c r="HC125" s="5" t="s">
        <v>12</v>
      </c>
      <c r="HD125" t="s">
        <v>21</v>
      </c>
      <c r="HE125" s="5" t="s">
        <v>15</v>
      </c>
      <c r="HF125" s="11">
        <v>0.1</v>
      </c>
      <c r="HG125" s="9"/>
    </row>
    <row r="126" spans="128:219" x14ac:dyDescent="0.3">
      <c r="EG126" s="5" t="s">
        <v>5</v>
      </c>
      <c r="EH126" t="s">
        <v>6</v>
      </c>
      <c r="EI126" s="5" t="s">
        <v>8</v>
      </c>
      <c r="EJ126" t="s">
        <v>9</v>
      </c>
      <c r="EY126" s="5" t="s">
        <v>5</v>
      </c>
      <c r="EZ126" t="s">
        <v>6</v>
      </c>
      <c r="FA126" s="5" t="s">
        <v>8</v>
      </c>
      <c r="FB126" t="s">
        <v>9</v>
      </c>
      <c r="FE126" s="5" t="s">
        <v>5</v>
      </c>
      <c r="FF126" t="s">
        <v>6</v>
      </c>
      <c r="FG126" s="5" t="s">
        <v>8</v>
      </c>
      <c r="FH126" t="s">
        <v>9</v>
      </c>
      <c r="FK126" s="5" t="s">
        <v>5</v>
      </c>
      <c r="FL126" t="s">
        <v>6</v>
      </c>
      <c r="FM126" s="5" t="s">
        <v>8</v>
      </c>
      <c r="FN126" t="s">
        <v>9</v>
      </c>
      <c r="FW126" s="5"/>
      <c r="FY126" s="5"/>
      <c r="GQ126" s="5" t="s">
        <v>5</v>
      </c>
      <c r="GR126" t="s">
        <v>6</v>
      </c>
      <c r="GS126" s="5" t="s">
        <v>8</v>
      </c>
      <c r="GT126" t="s">
        <v>9</v>
      </c>
      <c r="HC126" s="5" t="s">
        <v>5</v>
      </c>
      <c r="HD126" t="s">
        <v>6</v>
      </c>
      <c r="HE126" s="5" t="s">
        <v>8</v>
      </c>
      <c r="HF126" t="s">
        <v>9</v>
      </c>
    </row>
    <row r="127" spans="128:219" x14ac:dyDescent="0.3">
      <c r="EG127" s="5" t="s">
        <v>7</v>
      </c>
      <c r="EH127" t="s">
        <v>52</v>
      </c>
      <c r="EJ127" t="s">
        <v>18</v>
      </c>
      <c r="EY127" s="5" t="s">
        <v>7</v>
      </c>
      <c r="EZ127" t="s">
        <v>52</v>
      </c>
      <c r="FB127" t="s">
        <v>11</v>
      </c>
      <c r="FE127" s="5" t="s">
        <v>7</v>
      </c>
      <c r="FF127" t="s">
        <v>52</v>
      </c>
      <c r="FH127" t="s">
        <v>11</v>
      </c>
      <c r="FK127" s="5" t="s">
        <v>7</v>
      </c>
      <c r="FL127" t="s">
        <v>52</v>
      </c>
      <c r="FN127" t="s">
        <v>11</v>
      </c>
      <c r="FW127" s="5"/>
      <c r="GQ127" s="5" t="s">
        <v>7</v>
      </c>
      <c r="GR127" t="s">
        <v>10</v>
      </c>
      <c r="GT127" t="s">
        <v>18</v>
      </c>
      <c r="HC127" s="5" t="s">
        <v>7</v>
      </c>
      <c r="HD127" t="s">
        <v>10</v>
      </c>
      <c r="HF127" t="s">
        <v>18</v>
      </c>
    </row>
    <row r="128" spans="128:219" x14ac:dyDescent="0.3">
      <c r="EG128" s="2" t="s">
        <v>28</v>
      </c>
      <c r="EH128" s="6" t="s">
        <v>14</v>
      </c>
      <c r="EJ128">
        <f>180*144</f>
        <v>25920</v>
      </c>
      <c r="EY128" s="2" t="s">
        <v>43</v>
      </c>
      <c r="EZ128" s="6" t="s">
        <v>14</v>
      </c>
      <c r="FB128">
        <f>180*144</f>
        <v>25920</v>
      </c>
      <c r="FE128" s="2" t="s">
        <v>45</v>
      </c>
      <c r="FF128" s="6" t="s">
        <v>14</v>
      </c>
      <c r="FH128">
        <f>180*144</f>
        <v>25920</v>
      </c>
      <c r="FK128" s="2" t="s">
        <v>44</v>
      </c>
      <c r="FL128" s="6" t="s">
        <v>14</v>
      </c>
      <c r="FN128">
        <f>180*144</f>
        <v>25920</v>
      </c>
      <c r="FW128" s="2"/>
      <c r="FX128" s="6"/>
      <c r="GQ128" s="2" t="s">
        <v>53</v>
      </c>
      <c r="GR128" s="6" t="s">
        <v>14</v>
      </c>
      <c r="GT128">
        <f>180*144</f>
        <v>25920</v>
      </c>
      <c r="HC128" s="2" t="s">
        <v>47</v>
      </c>
      <c r="HD128" s="6" t="s">
        <v>14</v>
      </c>
      <c r="HF128">
        <f>180*144</f>
        <v>25920</v>
      </c>
    </row>
    <row r="129" spans="129:215" x14ac:dyDescent="0.3">
      <c r="DY129" s="13" t="s">
        <v>30</v>
      </c>
      <c r="DZ129" s="5">
        <v>0</v>
      </c>
      <c r="EA129" s="5">
        <v>0</v>
      </c>
      <c r="EB129" s="5"/>
      <c r="EC129" s="5">
        <v>12</v>
      </c>
    </row>
    <row r="130" spans="129:215" x14ac:dyDescent="0.3">
      <c r="DY130" s="3" t="s">
        <v>1</v>
      </c>
      <c r="DZ130" s="13" t="s">
        <v>31</v>
      </c>
      <c r="EA130" s="13" t="s">
        <v>35</v>
      </c>
      <c r="EB130" s="13" t="s">
        <v>4</v>
      </c>
      <c r="EC130" s="13" t="s">
        <v>38</v>
      </c>
      <c r="ED130" s="13" t="s">
        <v>37</v>
      </c>
      <c r="EE130" s="13" t="s">
        <v>39</v>
      </c>
      <c r="EI130" s="3" t="s">
        <v>4</v>
      </c>
      <c r="EJ130" s="3" t="s">
        <v>34</v>
      </c>
      <c r="EK130" s="12" t="s">
        <v>23</v>
      </c>
      <c r="FA130" s="3" t="s">
        <v>4</v>
      </c>
      <c r="FB130" s="3" t="s">
        <v>34</v>
      </c>
      <c r="FC130" s="12" t="s">
        <v>23</v>
      </c>
      <c r="FG130" s="3" t="s">
        <v>4</v>
      </c>
      <c r="FH130" s="3" t="s">
        <v>34</v>
      </c>
      <c r="FI130" s="12" t="s">
        <v>23</v>
      </c>
      <c r="FM130" s="3" t="s">
        <v>4</v>
      </c>
      <c r="FN130" s="3" t="s">
        <v>34</v>
      </c>
      <c r="FO130" s="12" t="s">
        <v>23</v>
      </c>
      <c r="FW130" s="3"/>
      <c r="FX130" s="3"/>
      <c r="FY130" s="3"/>
      <c r="FZ130" s="3"/>
      <c r="GS130" s="3" t="s">
        <v>4</v>
      </c>
      <c r="GT130" s="3" t="s">
        <v>34</v>
      </c>
      <c r="GU130" s="12" t="s">
        <v>23</v>
      </c>
      <c r="HE130" s="3" t="s">
        <v>4</v>
      </c>
      <c r="HF130" s="3" t="s">
        <v>34</v>
      </c>
      <c r="HG130" s="12" t="s">
        <v>23</v>
      </c>
    </row>
    <row r="131" spans="129:215" x14ac:dyDescent="0.3">
      <c r="FY131" s="8"/>
      <c r="FZ131" s="8"/>
    </row>
    <row r="132" spans="129:215" x14ac:dyDescent="0.3">
      <c r="DY132" s="1">
        <v>0</v>
      </c>
      <c r="DZ132" s="14">
        <f>5*($EC$5/100)*(0.2969*SQRT(DY132)-0.126*DY132-0.3516*DY132^2+0.2843*DY132^3-0.1015*DY132^4)</f>
        <v>0</v>
      </c>
      <c r="EA132" s="14">
        <f>DZ132</f>
        <v>0</v>
      </c>
      <c r="EB132" s="14"/>
      <c r="ED132">
        <f>PI()</f>
        <v>3.1415926535897931</v>
      </c>
      <c r="EE132">
        <f>SIN(ED132)</f>
        <v>1.22514845490862E-16</v>
      </c>
      <c r="EI132" s="8">
        <f t="shared" ref="EI132:EI153" si="266">EG132-EG133</f>
        <v>0</v>
      </c>
      <c r="EJ132" s="8">
        <f t="shared" ref="EJ132:EJ155" si="267">-EI132*EH132*$EE132*COS(EK132*(PI()/180))</f>
        <v>0</v>
      </c>
      <c r="EK132">
        <v>0</v>
      </c>
      <c r="ER132">
        <v>0</v>
      </c>
      <c r="ES132">
        <v>-0.54566638999999995</v>
      </c>
      <c r="EY132">
        <v>0</v>
      </c>
      <c r="EZ132">
        <v>-0.54566638999999995</v>
      </c>
      <c r="FA132" s="8">
        <f t="shared" ref="FA132:FA153" si="268">EY132-EY133</f>
        <v>0</v>
      </c>
      <c r="FB132" s="8">
        <f t="shared" ref="FB132:FB155" si="269">-FA132*EZ132*$EE132*COS(FC132*(PI()/180))</f>
        <v>0</v>
      </c>
      <c r="FC132">
        <v>6</v>
      </c>
      <c r="FE132">
        <v>0</v>
      </c>
      <c r="FF132">
        <v>-0.41558094000000001</v>
      </c>
      <c r="FG132" s="8">
        <f t="shared" ref="FG132:FG153" si="270">FE132-FE133</f>
        <v>0</v>
      </c>
      <c r="FH132" s="8">
        <f t="shared" ref="FH132:FH155" si="271">-FG132*FF132*$EE132*COS(FI132*(PI()/180))</f>
        <v>0</v>
      </c>
      <c r="FI132">
        <v>8</v>
      </c>
      <c r="FK132">
        <v>0</v>
      </c>
      <c r="FL132">
        <v>-0.41558094000000001</v>
      </c>
      <c r="FM132" s="8">
        <f t="shared" ref="FM132:FM153" si="272">FK132-FK133</f>
        <v>0</v>
      </c>
      <c r="FN132" s="8">
        <f t="shared" ref="FN132:FN155" si="273">-FM132*FL132*$EE132*COS(FO132*(PI()/180))</f>
        <v>0</v>
      </c>
      <c r="FO132">
        <v>10</v>
      </c>
      <c r="FY132" s="8"/>
      <c r="FZ132" s="8"/>
      <c r="GQ132">
        <v>0</v>
      </c>
      <c r="GR132">
        <v>-0.13592139</v>
      </c>
      <c r="GS132" s="8">
        <f t="shared" ref="GS132:GS153" si="274">GQ132-GQ133</f>
        <v>0</v>
      </c>
      <c r="GT132" s="8">
        <f t="shared" ref="GT132:GT155" si="275">-GS132*GR132*$EE132*COS(GU132*(PI()/180))</f>
        <v>0</v>
      </c>
      <c r="GU132">
        <v>16</v>
      </c>
      <c r="HC132">
        <v>0</v>
      </c>
      <c r="HD132">
        <v>9.5096490000000006E-2</v>
      </c>
      <c r="HE132" s="8">
        <f t="shared" ref="HE132:HE153" si="276">HC132-HC133</f>
        <v>0</v>
      </c>
      <c r="HF132" s="8">
        <f t="shared" ref="HF132:HF155" si="277">-HE132*HD132*$EE132*COS(HG132*(PI()/180))</f>
        <v>0</v>
      </c>
      <c r="HG132">
        <v>20</v>
      </c>
    </row>
    <row r="133" spans="129:215" x14ac:dyDescent="0.3">
      <c r="DY133" s="1">
        <v>2.60625466E-2</v>
      </c>
      <c r="DZ133" s="14">
        <f t="shared" ref="DZ133:DZ154" si="278">5*($EC$5/100)*(0.2969*SQRT(DY133)-0.126*DY133-0.3516*DY133^2+0.2843*DY133^3-0.1015*DY133^4)</f>
        <v>2.6648108451597489E-2</v>
      </c>
      <c r="EA133" s="14">
        <f t="shared" ref="EA133:EA154" si="279">DZ133</f>
        <v>2.6648108451597489E-2</v>
      </c>
      <c r="EB133" s="14">
        <f t="shared" ref="EB133:EB154" si="280">DY133-DY132</f>
        <v>2.60625466E-2</v>
      </c>
      <c r="EC133" s="14">
        <f t="shared" ref="EC133:EC154" si="281">EA133-EA132</f>
        <v>2.6648108451597489E-2</v>
      </c>
      <c r="ED133" s="7">
        <f>(PI()/2)+ATAN(EC133/EB133)</f>
        <v>2.367303017772497</v>
      </c>
      <c r="EE133">
        <f>SIN(ED133)</f>
        <v>0.69920839973092097</v>
      </c>
      <c r="EI133" s="8">
        <f t="shared" si="266"/>
        <v>0</v>
      </c>
      <c r="EJ133" s="8">
        <f t="shared" si="267"/>
        <v>0</v>
      </c>
      <c r="EK133">
        <v>0</v>
      </c>
      <c r="ER133">
        <v>0</v>
      </c>
      <c r="ES133">
        <v>-0.38898772999999998</v>
      </c>
      <c r="EY133">
        <v>0</v>
      </c>
      <c r="EZ133">
        <v>-0.38898772999999998</v>
      </c>
      <c r="FA133" s="8">
        <f t="shared" si="268"/>
        <v>-2.5729459999999999E-2</v>
      </c>
      <c r="FB133" s="8">
        <f t="shared" si="269"/>
        <v>-6.9596525685027295E-3</v>
      </c>
      <c r="FC133">
        <v>6</v>
      </c>
      <c r="FE133">
        <v>0</v>
      </c>
      <c r="FF133">
        <v>-3.9790239999999998E-2</v>
      </c>
      <c r="FG133" s="8">
        <f t="shared" si="270"/>
        <v>-2.5729459999999999E-2</v>
      </c>
      <c r="FH133" s="8">
        <f t="shared" si="271"/>
        <v>-7.0887007424576016E-4</v>
      </c>
      <c r="FI133">
        <v>8</v>
      </c>
      <c r="FK133">
        <v>0</v>
      </c>
      <c r="FL133">
        <v>-3.9790239999999998E-2</v>
      </c>
      <c r="FM133" s="8">
        <f t="shared" si="272"/>
        <v>-2.5729459999999999E-2</v>
      </c>
      <c r="FN133" s="8">
        <f t="shared" si="273"/>
        <v>-7.0496138069230932E-4</v>
      </c>
      <c r="FO133">
        <v>10</v>
      </c>
      <c r="FY133" s="8"/>
      <c r="FZ133" s="8"/>
      <c r="GQ133">
        <v>0</v>
      </c>
      <c r="GR133">
        <v>0.46734123999999999</v>
      </c>
      <c r="GS133" s="8">
        <f t="shared" si="274"/>
        <v>-2.5729459999999999E-2</v>
      </c>
      <c r="GT133" s="8">
        <f t="shared" si="275"/>
        <v>8.0818921751473014E-3</v>
      </c>
      <c r="GU133">
        <v>16</v>
      </c>
      <c r="HC133">
        <v>0</v>
      </c>
      <c r="HD133">
        <v>0.80786603000000001</v>
      </c>
      <c r="HE133" s="8">
        <f t="shared" si="276"/>
        <v>-2.5729459999999999E-2</v>
      </c>
      <c r="HF133" s="8">
        <f t="shared" si="277"/>
        <v>1.3657225230551871E-2</v>
      </c>
      <c r="HG133">
        <v>20</v>
      </c>
    </row>
    <row r="134" spans="129:215" x14ac:dyDescent="0.3">
      <c r="DY134" s="1">
        <v>6.5657129800000005E-2</v>
      </c>
      <c r="DZ134" s="14">
        <f t="shared" si="278"/>
        <v>3.9820016425207334E-2</v>
      </c>
      <c r="EA134" s="14">
        <f t="shared" si="279"/>
        <v>3.9820016425207334E-2</v>
      </c>
      <c r="EB134" s="14">
        <f t="shared" si="280"/>
        <v>3.9594583200000005E-2</v>
      </c>
      <c r="EC134" s="14">
        <f t="shared" si="281"/>
        <v>1.3171907973609846E-2</v>
      </c>
      <c r="ED134" s="7">
        <f t="shared" ref="ED134:ED154" si="282">(PI()/2)+ATAN(EC134/EB134)</f>
        <v>1.8919492617242695</v>
      </c>
      <c r="EE134">
        <f t="shared" ref="EE134:EE155" si="283">SIN(ED134)</f>
        <v>0.94887211249767367</v>
      </c>
      <c r="EI134" s="8">
        <f t="shared" si="266"/>
        <v>0</v>
      </c>
      <c r="EJ134" s="8">
        <f t="shared" si="267"/>
        <v>0</v>
      </c>
      <c r="EK134">
        <v>0</v>
      </c>
      <c r="ER134">
        <v>2.5729459999999999E-2</v>
      </c>
      <c r="ES134">
        <v>0.58270412999999999</v>
      </c>
      <c r="EY134">
        <v>2.5729459999999999E-2</v>
      </c>
      <c r="EZ134">
        <v>0.58270412999999999</v>
      </c>
      <c r="FA134" s="8">
        <f t="shared" si="268"/>
        <v>-3.9560220000000007E-2</v>
      </c>
      <c r="FB134" s="8">
        <f t="shared" si="269"/>
        <v>2.175348417257E-2</v>
      </c>
      <c r="FC134">
        <v>6</v>
      </c>
      <c r="FE134">
        <v>2.5729459999999999E-2</v>
      </c>
      <c r="FF134">
        <v>0.90988524999999998</v>
      </c>
      <c r="FG134" s="8">
        <f t="shared" si="270"/>
        <v>-3.9560220000000007E-2</v>
      </c>
      <c r="FH134" s="8">
        <f t="shared" si="271"/>
        <v>3.3822505897402384E-2</v>
      </c>
      <c r="FI134">
        <v>8</v>
      </c>
      <c r="FK134">
        <v>2.5729459999999999E-2</v>
      </c>
      <c r="FL134">
        <v>0.90988524999999998</v>
      </c>
      <c r="FM134" s="8">
        <f t="shared" si="272"/>
        <v>-3.9560220000000007E-2</v>
      </c>
      <c r="FN134" s="8">
        <f t="shared" si="273"/>
        <v>3.3636009365011182E-2</v>
      </c>
      <c r="FO134">
        <v>10</v>
      </c>
      <c r="FY134" s="8"/>
      <c r="FZ134" s="8"/>
      <c r="GQ134">
        <v>2.5729459999999999E-2</v>
      </c>
      <c r="GR134">
        <v>1.34377952</v>
      </c>
      <c r="GS134" s="8">
        <f t="shared" si="274"/>
        <v>-3.9560220000000007E-2</v>
      </c>
      <c r="GT134" s="8">
        <f t="shared" si="275"/>
        <v>4.848819704340139E-2</v>
      </c>
      <c r="GU134">
        <v>16</v>
      </c>
      <c r="HC134">
        <v>2.5729459999999999E-2</v>
      </c>
      <c r="HD134">
        <v>1.55739111</v>
      </c>
      <c r="HE134" s="8">
        <f t="shared" si="276"/>
        <v>-3.9560220000000007E-2</v>
      </c>
      <c r="HF134" s="8">
        <f t="shared" si="277"/>
        <v>5.4935096113502002E-2</v>
      </c>
      <c r="HG134">
        <v>20</v>
      </c>
    </row>
    <row r="135" spans="129:215" x14ac:dyDescent="0.3">
      <c r="DY135" s="1">
        <v>0.116797683</v>
      </c>
      <c r="DZ135" s="14">
        <f t="shared" si="278"/>
        <v>4.9433246699933216E-2</v>
      </c>
      <c r="EA135" s="14">
        <f t="shared" si="279"/>
        <v>4.9433246699933216E-2</v>
      </c>
      <c r="EB135" s="14">
        <f t="shared" si="280"/>
        <v>5.1140553199999994E-2</v>
      </c>
      <c r="EC135" s="14">
        <f t="shared" si="281"/>
        <v>9.6132302747258813E-3</v>
      </c>
      <c r="ED135" s="7">
        <f t="shared" si="282"/>
        <v>1.7566047065434491</v>
      </c>
      <c r="EE135">
        <f t="shared" si="283"/>
        <v>0.98278723083040553</v>
      </c>
      <c r="EI135" s="8">
        <f t="shared" si="266"/>
        <v>0</v>
      </c>
      <c r="EJ135" s="8">
        <f t="shared" si="267"/>
        <v>0</v>
      </c>
      <c r="EK135">
        <v>0</v>
      </c>
      <c r="ER135">
        <v>6.5289680000000003E-2</v>
      </c>
      <c r="ES135">
        <v>0.92679096999999999</v>
      </c>
      <c r="EY135">
        <v>6.5289680000000003E-2</v>
      </c>
      <c r="EZ135">
        <v>0.92679096999999999</v>
      </c>
      <c r="FA135" s="8">
        <f t="shared" si="268"/>
        <v>-5.1124549999999991E-2</v>
      </c>
      <c r="FB135" s="8">
        <f t="shared" si="269"/>
        <v>4.6311105278563108E-2</v>
      </c>
      <c r="FC135">
        <v>6</v>
      </c>
      <c r="FE135">
        <v>6.5289680000000003E-2</v>
      </c>
      <c r="FF135">
        <v>1.22451029</v>
      </c>
      <c r="FG135" s="8">
        <f t="shared" si="270"/>
        <v>-5.1124549999999991E-2</v>
      </c>
      <c r="FH135" s="8">
        <f t="shared" si="271"/>
        <v>6.092621769570896E-2</v>
      </c>
      <c r="FI135">
        <v>8</v>
      </c>
      <c r="FK135">
        <v>6.5289680000000003E-2</v>
      </c>
      <c r="FL135">
        <v>1.22451029</v>
      </c>
      <c r="FM135" s="8">
        <f t="shared" si="272"/>
        <v>-5.1124549999999991E-2</v>
      </c>
      <c r="FN135" s="8">
        <f t="shared" si="273"/>
        <v>6.059027190959753E-2</v>
      </c>
      <c r="FO135">
        <v>10</v>
      </c>
      <c r="FY135" s="8"/>
      <c r="FZ135" s="8"/>
      <c r="GQ135">
        <v>6.5289680000000003E-2</v>
      </c>
      <c r="GR135">
        <v>1.5897100500000001</v>
      </c>
      <c r="GS135" s="8">
        <f t="shared" si="274"/>
        <v>-5.1124549999999991E-2</v>
      </c>
      <c r="GT135" s="8">
        <f t="shared" si="275"/>
        <v>7.6780080007491272E-2</v>
      </c>
      <c r="GU135">
        <v>16</v>
      </c>
      <c r="HC135">
        <v>6.5289680000000003E-2</v>
      </c>
      <c r="HD135">
        <v>1.7368080800000001</v>
      </c>
      <c r="HE135" s="8">
        <f t="shared" si="276"/>
        <v>-5.1124549999999991E-2</v>
      </c>
      <c r="HF135" s="8">
        <f t="shared" si="277"/>
        <v>8.2002416533674446E-2</v>
      </c>
      <c r="HG135">
        <v>20</v>
      </c>
    </row>
    <row r="136" spans="129:215" x14ac:dyDescent="0.3">
      <c r="DY136" s="1">
        <v>0.17878364099999999</v>
      </c>
      <c r="DZ136" s="14">
        <f t="shared" si="278"/>
        <v>5.5976094728309785E-2</v>
      </c>
      <c r="EA136" s="14">
        <f t="shared" si="279"/>
        <v>5.5976094728309785E-2</v>
      </c>
      <c r="EB136" s="14">
        <f t="shared" si="280"/>
        <v>6.1985957999999994E-2</v>
      </c>
      <c r="EC136" s="14">
        <f t="shared" si="281"/>
        <v>6.5428480283765689E-3</v>
      </c>
      <c r="ED136" s="7">
        <f t="shared" si="282"/>
        <v>1.6759606278858505</v>
      </c>
      <c r="EE136">
        <f t="shared" si="283"/>
        <v>0.99447532939330852</v>
      </c>
      <c r="EI136" s="8">
        <f t="shared" si="266"/>
        <v>0</v>
      </c>
      <c r="EJ136" s="8">
        <f t="shared" si="267"/>
        <v>0</v>
      </c>
      <c r="EK136">
        <v>0</v>
      </c>
      <c r="ER136">
        <v>0.11641422999999999</v>
      </c>
      <c r="ES136">
        <v>1.1368332699999999</v>
      </c>
      <c r="EY136">
        <v>0.11641422999999999</v>
      </c>
      <c r="EZ136">
        <v>1.1368332699999999</v>
      </c>
      <c r="FA136" s="8">
        <f t="shared" si="268"/>
        <v>-6.1994780000000013E-2</v>
      </c>
      <c r="FB136" s="8">
        <f t="shared" si="269"/>
        <v>6.9704410853632173E-2</v>
      </c>
      <c r="FC136">
        <v>6</v>
      </c>
      <c r="FE136">
        <v>0.11641422999999999</v>
      </c>
      <c r="FF136">
        <v>1.3709332000000001</v>
      </c>
      <c r="FG136" s="8">
        <f t="shared" si="270"/>
        <v>-6.1994780000000013E-2</v>
      </c>
      <c r="FH136" s="8">
        <f t="shared" si="271"/>
        <v>8.3698602409913142E-2</v>
      </c>
      <c r="FI136">
        <v>8</v>
      </c>
      <c r="FK136">
        <v>0.11641422999999999</v>
      </c>
      <c r="FL136">
        <v>1.3709332000000001</v>
      </c>
      <c r="FM136" s="8">
        <f t="shared" si="272"/>
        <v>-6.1994780000000013E-2</v>
      </c>
      <c r="FN136" s="8">
        <f t="shared" si="273"/>
        <v>8.3237090209640666E-2</v>
      </c>
      <c r="FO136">
        <v>10</v>
      </c>
      <c r="FY136" s="8"/>
      <c r="FZ136" s="8"/>
      <c r="GQ136">
        <v>0.11641422999999999</v>
      </c>
      <c r="GR136">
        <v>1.59999336</v>
      </c>
      <c r="GS136" s="8">
        <f t="shared" si="274"/>
        <v>-6.1994780000000013E-2</v>
      </c>
      <c r="GT136" s="8">
        <f t="shared" si="275"/>
        <v>9.4821965720890758E-2</v>
      </c>
      <c r="GU136">
        <v>16</v>
      </c>
      <c r="HC136">
        <v>0.11641422999999999</v>
      </c>
      <c r="HD136">
        <v>1.70301294</v>
      </c>
      <c r="HE136" s="8">
        <f t="shared" si="276"/>
        <v>-6.1994780000000013E-2</v>
      </c>
      <c r="HF136" s="8">
        <f t="shared" si="277"/>
        <v>9.8662678433866099E-2</v>
      </c>
      <c r="HG136">
        <v>20</v>
      </c>
    </row>
    <row r="137" spans="129:215" x14ac:dyDescent="0.3">
      <c r="DY137" s="1">
        <v>0.23458828300000001</v>
      </c>
      <c r="DZ137" s="14">
        <f t="shared" si="278"/>
        <v>5.8954250447668256E-2</v>
      </c>
      <c r="EA137" s="14">
        <f t="shared" si="279"/>
        <v>5.8954250447668256E-2</v>
      </c>
      <c r="EB137" s="14">
        <f t="shared" si="280"/>
        <v>5.5804642000000015E-2</v>
      </c>
      <c r="EC137" s="14">
        <f t="shared" si="281"/>
        <v>2.9781557193584718E-3</v>
      </c>
      <c r="ED137" s="7">
        <f t="shared" si="282"/>
        <v>1.6241132746282241</v>
      </c>
      <c r="EE137">
        <f t="shared" si="283"/>
        <v>0.99857898821020796</v>
      </c>
      <c r="EI137" s="8">
        <f t="shared" si="266"/>
        <v>0</v>
      </c>
      <c r="EJ137" s="8">
        <f t="shared" si="267"/>
        <v>0</v>
      </c>
      <c r="EK137">
        <v>0</v>
      </c>
      <c r="ER137">
        <v>0.17840901000000001</v>
      </c>
      <c r="ES137">
        <v>1.1837182900000001</v>
      </c>
      <c r="EY137">
        <v>0.17840901000000001</v>
      </c>
      <c r="EZ137">
        <v>1.1837182900000001</v>
      </c>
      <c r="FA137" s="8">
        <f t="shared" si="268"/>
        <v>-5.5793939999999986E-2</v>
      </c>
      <c r="FB137" s="8">
        <f t="shared" si="269"/>
        <v>6.5589174003163331E-2</v>
      </c>
      <c r="FC137">
        <v>6</v>
      </c>
      <c r="FE137">
        <v>0.17840901000000001</v>
      </c>
      <c r="FF137">
        <v>1.3942357999999999</v>
      </c>
      <c r="FG137" s="8">
        <f t="shared" si="270"/>
        <v>-5.5793939999999986E-2</v>
      </c>
      <c r="FH137" s="8">
        <f t="shared" si="271"/>
        <v>7.6923397922384909E-2</v>
      </c>
      <c r="FI137">
        <v>8</v>
      </c>
      <c r="FK137">
        <v>0.17840901000000001</v>
      </c>
      <c r="FL137">
        <v>1.3942357999999999</v>
      </c>
      <c r="FM137" s="8">
        <f t="shared" si="272"/>
        <v>-5.5793939999999986E-2</v>
      </c>
      <c r="FN137" s="8">
        <f t="shared" si="273"/>
        <v>7.6499244046389123E-2</v>
      </c>
      <c r="FO137">
        <v>10</v>
      </c>
      <c r="FY137" s="8"/>
      <c r="FZ137" s="8"/>
      <c r="GQ137">
        <v>0.17840901000000001</v>
      </c>
      <c r="GR137">
        <v>1.59426672</v>
      </c>
      <c r="GS137" s="8">
        <f t="shared" si="274"/>
        <v>-5.5793939999999986E-2</v>
      </c>
      <c r="GT137" s="8">
        <f t="shared" si="275"/>
        <v>8.5383130144774E-2</v>
      </c>
      <c r="GU137">
        <v>16</v>
      </c>
      <c r="HC137">
        <v>0.17840901000000001</v>
      </c>
      <c r="HD137">
        <v>1.69159547</v>
      </c>
      <c r="HE137" s="8">
        <f t="shared" si="276"/>
        <v>-5.5793939999999986E-2</v>
      </c>
      <c r="HF137" s="8">
        <f t="shared" si="277"/>
        <v>8.8562890899824359E-2</v>
      </c>
      <c r="HG137">
        <v>20</v>
      </c>
    </row>
    <row r="138" spans="129:215" x14ac:dyDescent="0.3">
      <c r="DY138" s="1">
        <v>0.27912081999999999</v>
      </c>
      <c r="DZ138" s="14">
        <f t="shared" si="278"/>
        <v>5.9917388798173321E-2</v>
      </c>
      <c r="EA138" s="14">
        <f t="shared" si="279"/>
        <v>5.9917388798173321E-2</v>
      </c>
      <c r="EB138" s="14">
        <f t="shared" si="280"/>
        <v>4.4532536999999983E-2</v>
      </c>
      <c r="EC138" s="14">
        <f t="shared" si="281"/>
        <v>9.6313835050506474E-4</v>
      </c>
      <c r="ED138" s="7">
        <f t="shared" si="282"/>
        <v>1.5924207004593651</v>
      </c>
      <c r="EE138">
        <f t="shared" si="283"/>
        <v>0.99976620234260183</v>
      </c>
      <c r="EI138" s="8">
        <f t="shared" si="266"/>
        <v>0</v>
      </c>
      <c r="EJ138" s="8">
        <f t="shared" si="267"/>
        <v>0</v>
      </c>
      <c r="EK138">
        <v>0</v>
      </c>
      <c r="ER138">
        <v>0.23420294999999999</v>
      </c>
      <c r="ES138">
        <v>1.1211654499999999</v>
      </c>
      <c r="EY138">
        <v>0.23420294999999999</v>
      </c>
      <c r="EZ138">
        <v>1.1211654499999999</v>
      </c>
      <c r="FA138" s="8">
        <f t="shared" si="268"/>
        <v>-4.457862999999998E-2</v>
      </c>
      <c r="FB138" s="8">
        <f t="shared" si="269"/>
        <v>4.9694602787842511E-2</v>
      </c>
      <c r="FC138">
        <v>6</v>
      </c>
      <c r="FE138">
        <v>0.23420294999999999</v>
      </c>
      <c r="FF138">
        <v>1.29392862</v>
      </c>
      <c r="FG138" s="8">
        <f t="shared" si="270"/>
        <v>-4.457862999999998E-2</v>
      </c>
      <c r="FH138" s="8">
        <f t="shared" si="271"/>
        <v>5.7106857598215509E-2</v>
      </c>
      <c r="FI138">
        <v>8</v>
      </c>
      <c r="FK138">
        <v>0.23420294999999999</v>
      </c>
      <c r="FL138">
        <v>1.29392862</v>
      </c>
      <c r="FM138" s="8">
        <f t="shared" si="272"/>
        <v>-4.457862999999998E-2</v>
      </c>
      <c r="FN138" s="8">
        <f t="shared" si="273"/>
        <v>5.6791971677280735E-2</v>
      </c>
      <c r="FO138">
        <v>10</v>
      </c>
      <c r="FY138" s="8"/>
      <c r="FZ138" s="8"/>
      <c r="GQ138">
        <v>0.23420294999999999</v>
      </c>
      <c r="GR138">
        <v>1.4490078099999999</v>
      </c>
      <c r="GS138" s="8">
        <f t="shared" si="274"/>
        <v>-4.457862999999998E-2</v>
      </c>
      <c r="GT138" s="8">
        <f t="shared" si="275"/>
        <v>6.2077973604456882E-2</v>
      </c>
      <c r="GU138">
        <v>16</v>
      </c>
      <c r="HC138">
        <v>0.23420294999999999</v>
      </c>
      <c r="HD138">
        <v>1.52707233</v>
      </c>
      <c r="HE138" s="8">
        <f t="shared" si="276"/>
        <v>-4.457862999999998E-2</v>
      </c>
      <c r="HF138" s="8">
        <f t="shared" si="277"/>
        <v>6.3954424171983493E-2</v>
      </c>
      <c r="HG138">
        <v>20</v>
      </c>
    </row>
    <row r="139" spans="129:215" x14ac:dyDescent="0.3">
      <c r="DY139" s="1">
        <v>0.32371982700000002</v>
      </c>
      <c r="DZ139" s="14">
        <f t="shared" si="278"/>
        <v>5.9892512357095425E-2</v>
      </c>
      <c r="EA139" s="14">
        <f t="shared" si="279"/>
        <v>5.9892512357095425E-2</v>
      </c>
      <c r="EB139" s="14">
        <f t="shared" si="280"/>
        <v>4.4599007000000024E-2</v>
      </c>
      <c r="EC139" s="14">
        <f t="shared" si="281"/>
        <v>-2.4876441077896494E-5</v>
      </c>
      <c r="ED139" s="7">
        <f t="shared" si="282"/>
        <v>1.5702385466968316</v>
      </c>
      <c r="EE139">
        <f t="shared" si="283"/>
        <v>0.99999984444068513</v>
      </c>
      <c r="EI139" s="8">
        <f t="shared" si="266"/>
        <v>0</v>
      </c>
      <c r="EJ139" s="8">
        <f t="shared" si="267"/>
        <v>0</v>
      </c>
      <c r="EK139">
        <v>0</v>
      </c>
      <c r="ER139">
        <v>0.27878157999999997</v>
      </c>
      <c r="ES139">
        <v>1.08134818</v>
      </c>
      <c r="EY139">
        <v>0.27878157999999997</v>
      </c>
      <c r="EZ139">
        <v>1.08134818</v>
      </c>
      <c r="FA139" s="8">
        <f t="shared" si="268"/>
        <v>-4.4588270000000041E-2</v>
      </c>
      <c r="FB139" s="8">
        <f t="shared" si="269"/>
        <v>4.795130790411499E-2</v>
      </c>
      <c r="FC139">
        <v>6</v>
      </c>
      <c r="FE139">
        <v>0.27878157999999997</v>
      </c>
      <c r="FF139">
        <v>1.2332944800000001</v>
      </c>
      <c r="FG139" s="8">
        <f t="shared" si="270"/>
        <v>-4.4588270000000041E-2</v>
      </c>
      <c r="FH139" s="8">
        <f t="shared" si="271"/>
        <v>5.445529534544017E-2</v>
      </c>
      <c r="FI139">
        <v>8</v>
      </c>
      <c r="FK139">
        <v>0.27878157999999997</v>
      </c>
      <c r="FL139">
        <v>1.2332944800000001</v>
      </c>
      <c r="FM139" s="8">
        <f t="shared" si="272"/>
        <v>-4.4588270000000041E-2</v>
      </c>
      <c r="FN139" s="8">
        <f t="shared" si="273"/>
        <v>5.4155030078784E-2</v>
      </c>
      <c r="FO139">
        <v>10</v>
      </c>
      <c r="FY139" s="8"/>
      <c r="FZ139" s="8"/>
      <c r="GQ139">
        <v>0.27878157999999997</v>
      </c>
      <c r="GR139">
        <v>1.3829545400000001</v>
      </c>
      <c r="GS139" s="8">
        <f t="shared" si="274"/>
        <v>-4.4588270000000041E-2</v>
      </c>
      <c r="GT139" s="8">
        <f t="shared" si="275"/>
        <v>5.9274799840523716E-2</v>
      </c>
      <c r="GU139">
        <v>16</v>
      </c>
      <c r="HC139">
        <v>0.27878157999999997</v>
      </c>
      <c r="HD139">
        <v>1.4676078299999999</v>
      </c>
      <c r="HE139" s="8">
        <f t="shared" si="276"/>
        <v>-4.4588270000000041E-2</v>
      </c>
      <c r="HF139" s="8">
        <f t="shared" si="277"/>
        <v>6.1491684651898956E-2</v>
      </c>
      <c r="HG139">
        <v>20</v>
      </c>
    </row>
    <row r="140" spans="129:215" x14ac:dyDescent="0.3">
      <c r="DY140" s="1">
        <v>0.36826213400000002</v>
      </c>
      <c r="DZ140" s="14">
        <f t="shared" si="278"/>
        <v>5.9052315314374174E-2</v>
      </c>
      <c r="EA140" s="14">
        <f t="shared" si="279"/>
        <v>5.9052315314374174E-2</v>
      </c>
      <c r="EB140" s="14">
        <f t="shared" si="280"/>
        <v>4.4542307000000003E-2</v>
      </c>
      <c r="EC140" s="14">
        <f t="shared" si="281"/>
        <v>-8.4019704272125101E-4</v>
      </c>
      <c r="ED140" s="7">
        <f t="shared" si="282"/>
        <v>1.5519356644113727</v>
      </c>
      <c r="EE140">
        <f t="shared" si="283"/>
        <v>0.9998221429796641</v>
      </c>
      <c r="EI140" s="8">
        <f t="shared" si="266"/>
        <v>0</v>
      </c>
      <c r="EJ140" s="8">
        <f t="shared" si="267"/>
        <v>0</v>
      </c>
      <c r="EK140">
        <v>0</v>
      </c>
      <c r="ER140">
        <v>0.32336985000000001</v>
      </c>
      <c r="ES140">
        <v>1.03794534</v>
      </c>
      <c r="EY140">
        <v>0.32336985000000001</v>
      </c>
      <c r="EZ140">
        <v>1.03794534</v>
      </c>
      <c r="FA140" s="8">
        <f t="shared" si="268"/>
        <v>-4.4599520000000004E-2</v>
      </c>
      <c r="FB140" s="8">
        <f t="shared" si="269"/>
        <v>4.6030084045991349E-2</v>
      </c>
      <c r="FC140">
        <v>6</v>
      </c>
      <c r="FE140">
        <v>0.32336985000000001</v>
      </c>
      <c r="FF140">
        <v>1.1738801699999999</v>
      </c>
      <c r="FG140" s="8">
        <f t="shared" si="270"/>
        <v>-4.4599520000000004E-2</v>
      </c>
      <c r="FH140" s="8">
        <f t="shared" si="271"/>
        <v>5.183576080715873E-2</v>
      </c>
      <c r="FI140">
        <v>8</v>
      </c>
      <c r="FK140">
        <v>0.32336985000000001</v>
      </c>
      <c r="FL140">
        <v>1.1738801699999999</v>
      </c>
      <c r="FM140" s="8">
        <f t="shared" si="272"/>
        <v>-4.4599520000000004E-2</v>
      </c>
      <c r="FN140" s="8">
        <f t="shared" si="273"/>
        <v>5.1549939594687968E-2</v>
      </c>
      <c r="FO140">
        <v>10</v>
      </c>
      <c r="FY140" s="8"/>
      <c r="FZ140" s="8"/>
      <c r="GQ140">
        <v>0.32336985000000001</v>
      </c>
      <c r="GR140">
        <v>1.31113218</v>
      </c>
      <c r="GS140" s="8">
        <f t="shared" si="274"/>
        <v>-4.4599520000000004E-2</v>
      </c>
      <c r="GT140" s="8">
        <f t="shared" si="275"/>
        <v>5.6200612560039748E-2</v>
      </c>
      <c r="GU140">
        <v>16</v>
      </c>
      <c r="HC140">
        <v>0.32336985000000001</v>
      </c>
      <c r="HD140">
        <v>1.3840673299999999</v>
      </c>
      <c r="HE140" s="8">
        <f t="shared" si="276"/>
        <v>-4.4599520000000004E-2</v>
      </c>
      <c r="HF140" s="8">
        <f t="shared" si="277"/>
        <v>5.799572333913619E-2</v>
      </c>
      <c r="HG140">
        <v>20</v>
      </c>
    </row>
    <row r="141" spans="129:215" x14ac:dyDescent="0.3">
      <c r="DY141" s="1">
        <v>0.41284756900000003</v>
      </c>
      <c r="DZ141" s="14">
        <f t="shared" si="278"/>
        <v>5.7526732273967394E-2</v>
      </c>
      <c r="EA141" s="14">
        <f t="shared" si="279"/>
        <v>5.7526732273967394E-2</v>
      </c>
      <c r="EB141" s="14">
        <f t="shared" si="280"/>
        <v>4.4585435000000007E-2</v>
      </c>
      <c r="EC141" s="14">
        <f t="shared" si="281"/>
        <v>-1.5255830404067791E-3</v>
      </c>
      <c r="ED141" s="7">
        <f t="shared" si="282"/>
        <v>1.5365925992766278</v>
      </c>
      <c r="EE141">
        <f t="shared" si="283"/>
        <v>0.99941510953696477</v>
      </c>
      <c r="EI141" s="8">
        <f t="shared" si="266"/>
        <v>0</v>
      </c>
      <c r="EJ141" s="8">
        <f t="shared" si="267"/>
        <v>0</v>
      </c>
      <c r="EK141">
        <v>0</v>
      </c>
      <c r="ER141">
        <v>0.36796937000000002</v>
      </c>
      <c r="ES141">
        <v>1.01592466</v>
      </c>
      <c r="EY141">
        <v>0.36796937000000002</v>
      </c>
      <c r="EZ141">
        <v>1.01592466</v>
      </c>
      <c r="FA141" s="8">
        <f t="shared" si="268"/>
        <v>-4.4603559999999987E-2</v>
      </c>
      <c r="FB141" s="8">
        <f t="shared" si="269"/>
        <v>4.5039264027663735E-2</v>
      </c>
      <c r="FC141">
        <v>6</v>
      </c>
      <c r="FE141">
        <v>0.36796937000000002</v>
      </c>
      <c r="FF141">
        <v>1.1277058900000001</v>
      </c>
      <c r="FG141" s="8">
        <f t="shared" si="270"/>
        <v>-4.4603559999999987E-2</v>
      </c>
      <c r="FH141" s="8">
        <f t="shared" si="271"/>
        <v>4.9781050628602698E-2</v>
      </c>
      <c r="FI141">
        <v>8</v>
      </c>
      <c r="FK141">
        <v>0.36796937000000002</v>
      </c>
      <c r="FL141">
        <v>1.1277058900000001</v>
      </c>
      <c r="FM141" s="8">
        <f t="shared" si="272"/>
        <v>-4.4603559999999987E-2</v>
      </c>
      <c r="FN141" s="8">
        <f t="shared" si="273"/>
        <v>4.9506559041575186E-2</v>
      </c>
      <c r="FO141">
        <v>10</v>
      </c>
      <c r="FY141" s="8"/>
      <c r="FZ141" s="8"/>
      <c r="GQ141">
        <v>0.36796937000000002</v>
      </c>
      <c r="GR141">
        <v>1.24789138</v>
      </c>
      <c r="GS141" s="8">
        <f t="shared" si="274"/>
        <v>-4.4603559999999987E-2</v>
      </c>
      <c r="GT141" s="8">
        <f t="shared" si="275"/>
        <v>5.3472914516441414E-2</v>
      </c>
      <c r="GU141">
        <v>16</v>
      </c>
      <c r="HC141">
        <v>0.36796937000000002</v>
      </c>
      <c r="HD141">
        <v>1.31643771</v>
      </c>
      <c r="HE141" s="8">
        <f t="shared" si="276"/>
        <v>-4.4603559999999987E-2</v>
      </c>
      <c r="HF141" s="8">
        <f t="shared" si="277"/>
        <v>5.5144418926905955E-2</v>
      </c>
      <c r="HG141">
        <v>20</v>
      </c>
    </row>
    <row r="142" spans="129:215" x14ac:dyDescent="0.3">
      <c r="DY142" s="1">
        <v>0.457418622</v>
      </c>
      <c r="DZ142" s="14">
        <f t="shared" si="278"/>
        <v>5.5420099779394875E-2</v>
      </c>
      <c r="EA142" s="14">
        <f t="shared" si="279"/>
        <v>5.5420099779394875E-2</v>
      </c>
      <c r="EB142" s="14">
        <f t="shared" si="280"/>
        <v>4.4571052999999972E-2</v>
      </c>
      <c r="EC142" s="14">
        <f t="shared" si="281"/>
        <v>-2.106632494572519E-3</v>
      </c>
      <c r="ED142" s="7">
        <f t="shared" si="282"/>
        <v>1.5235668862871452</v>
      </c>
      <c r="EE142">
        <f t="shared" si="283"/>
        <v>0.9988848972786567</v>
      </c>
      <c r="EI142" s="8">
        <f t="shared" si="266"/>
        <v>0</v>
      </c>
      <c r="EJ142" s="8">
        <f t="shared" si="267"/>
        <v>0</v>
      </c>
      <c r="EK142">
        <v>0</v>
      </c>
      <c r="ER142">
        <v>0.41257293</v>
      </c>
      <c r="ES142">
        <v>0.98765910999999995</v>
      </c>
      <c r="EY142">
        <v>0.41257293</v>
      </c>
      <c r="EZ142">
        <v>0.98765910999999995</v>
      </c>
      <c r="FA142" s="8">
        <f t="shared" si="268"/>
        <v>-4.4596150000000001E-2</v>
      </c>
      <c r="FB142" s="8">
        <f t="shared" si="269"/>
        <v>4.3755659827062261E-2</v>
      </c>
      <c r="FC142">
        <v>6</v>
      </c>
      <c r="FE142">
        <v>0.41257293</v>
      </c>
      <c r="FF142">
        <v>1.0863434999999999</v>
      </c>
      <c r="FG142" s="8">
        <f t="shared" si="270"/>
        <v>-4.4596150000000001E-2</v>
      </c>
      <c r="FH142" s="8">
        <f t="shared" si="271"/>
        <v>4.792176001671649E-2</v>
      </c>
      <c r="FI142">
        <v>8</v>
      </c>
      <c r="FK142">
        <v>0.41257293</v>
      </c>
      <c r="FL142">
        <v>1.0863434999999999</v>
      </c>
      <c r="FM142" s="8">
        <f t="shared" si="272"/>
        <v>-4.4596150000000001E-2</v>
      </c>
      <c r="FN142" s="8">
        <f t="shared" si="273"/>
        <v>4.7657520516062361E-2</v>
      </c>
      <c r="FO142">
        <v>10</v>
      </c>
      <c r="FY142" s="8"/>
      <c r="FZ142" s="8"/>
      <c r="GQ142">
        <v>0.41257293</v>
      </c>
      <c r="GR142">
        <v>1.1900280700000001</v>
      </c>
      <c r="GS142" s="8">
        <f t="shared" si="274"/>
        <v>-4.4596150000000001E-2</v>
      </c>
      <c r="GT142" s="8">
        <f t="shared" si="275"/>
        <v>5.0957915805399323E-2</v>
      </c>
      <c r="GU142">
        <v>16</v>
      </c>
      <c r="HC142">
        <v>0.41257293</v>
      </c>
      <c r="HD142">
        <v>1.2556063900000001</v>
      </c>
      <c r="HE142" s="8">
        <f t="shared" si="276"/>
        <v>-4.4596150000000001E-2</v>
      </c>
      <c r="HF142" s="8">
        <f t="shared" si="277"/>
        <v>5.2559611696453935E-2</v>
      </c>
      <c r="HG142">
        <v>20</v>
      </c>
    </row>
    <row r="143" spans="129:215" x14ac:dyDescent="0.3">
      <c r="DY143" s="1">
        <v>0.50200401900000002</v>
      </c>
      <c r="DZ143" s="14">
        <f t="shared" si="278"/>
        <v>5.2813337809880657E-2</v>
      </c>
      <c r="EA143" s="14">
        <f t="shared" si="279"/>
        <v>5.2813337809880657E-2</v>
      </c>
      <c r="EB143" s="14">
        <f t="shared" si="280"/>
        <v>4.4585397000000027E-2</v>
      </c>
      <c r="EC143" s="14">
        <f t="shared" si="281"/>
        <v>-2.606761969514218E-3</v>
      </c>
      <c r="ED143" s="7">
        <f t="shared" si="282"/>
        <v>1.5123960894851083</v>
      </c>
      <c r="EE143">
        <f t="shared" si="283"/>
        <v>0.99829519075717399</v>
      </c>
      <c r="EI143" s="8">
        <f t="shared" si="266"/>
        <v>0</v>
      </c>
      <c r="EJ143" s="8">
        <f t="shared" si="267"/>
        <v>0</v>
      </c>
      <c r="EK143">
        <v>0</v>
      </c>
      <c r="ER143">
        <v>0.45716908000000001</v>
      </c>
      <c r="ES143">
        <v>0.92059679000000005</v>
      </c>
      <c r="EY143">
        <v>0.45716908000000001</v>
      </c>
      <c r="EZ143">
        <v>0.92059679000000005</v>
      </c>
      <c r="FA143" s="8">
        <f t="shared" si="268"/>
        <v>-4.4609780000000043E-2</v>
      </c>
      <c r="FB143" s="8">
        <f t="shared" si="269"/>
        <v>4.0773018626743478E-2</v>
      </c>
      <c r="FC143">
        <v>6</v>
      </c>
      <c r="FE143">
        <v>0.45716908000000001</v>
      </c>
      <c r="FF143">
        <v>1.0471378200000001</v>
      </c>
      <c r="FG143" s="8">
        <f t="shared" si="270"/>
        <v>-4.4609780000000043E-2</v>
      </c>
      <c r="FH143" s="8">
        <f t="shared" si="271"/>
        <v>4.617912304787699E-2</v>
      </c>
      <c r="FI143">
        <v>8</v>
      </c>
      <c r="FK143">
        <v>0.45716908000000001</v>
      </c>
      <c r="FL143">
        <v>1.0471378200000001</v>
      </c>
      <c r="FM143" s="8">
        <f t="shared" si="272"/>
        <v>-4.4609780000000043E-2</v>
      </c>
      <c r="FN143" s="8">
        <f t="shared" si="273"/>
        <v>4.5924492408047399E-2</v>
      </c>
      <c r="FO143">
        <v>10</v>
      </c>
      <c r="FY143" s="8"/>
      <c r="FZ143" s="8"/>
      <c r="GQ143">
        <v>0.45716908000000001</v>
      </c>
      <c r="GR143">
        <v>1.1734036299999999</v>
      </c>
      <c r="GS143" s="8">
        <f t="shared" si="274"/>
        <v>-4.4609780000000043E-2</v>
      </c>
      <c r="GT143" s="8">
        <f t="shared" si="275"/>
        <v>5.023172874147977E-2</v>
      </c>
      <c r="GU143">
        <v>16</v>
      </c>
      <c r="HC143">
        <v>0.45716908000000001</v>
      </c>
      <c r="HD143">
        <v>1.2184800899999999</v>
      </c>
      <c r="HE143" s="8">
        <f t="shared" si="276"/>
        <v>-4.4609780000000043E-2</v>
      </c>
      <c r="HF143" s="8">
        <f t="shared" si="277"/>
        <v>5.099097474319076E-2</v>
      </c>
      <c r="HG143">
        <v>20</v>
      </c>
    </row>
    <row r="144" spans="129:215" x14ac:dyDescent="0.3">
      <c r="DY144" s="1">
        <v>0.54657242699999997</v>
      </c>
      <c r="DZ144" s="14">
        <f t="shared" si="278"/>
        <v>4.9774339676722755E-2</v>
      </c>
      <c r="EA144" s="14">
        <f t="shared" si="279"/>
        <v>4.9774339676722755E-2</v>
      </c>
      <c r="EB144" s="14">
        <f t="shared" si="280"/>
        <v>4.4568407999999948E-2</v>
      </c>
      <c r="EC144" s="14">
        <f t="shared" si="281"/>
        <v>-3.0389981331579025E-3</v>
      </c>
      <c r="ED144" s="7">
        <f t="shared" si="282"/>
        <v>1.5027144405318809</v>
      </c>
      <c r="EE144">
        <f t="shared" si="283"/>
        <v>0.9976833234328365</v>
      </c>
      <c r="EI144" s="8">
        <f t="shared" si="266"/>
        <v>0</v>
      </c>
      <c r="EJ144" s="8">
        <f t="shared" si="267"/>
        <v>0</v>
      </c>
      <c r="EK144">
        <v>0</v>
      </c>
      <c r="ER144">
        <v>0.50177886000000005</v>
      </c>
      <c r="ES144">
        <v>0.85008333000000003</v>
      </c>
      <c r="EY144">
        <v>0.50177886000000005</v>
      </c>
      <c r="EZ144">
        <v>0.85008333000000003</v>
      </c>
      <c r="FA144" s="8">
        <f t="shared" si="268"/>
        <v>-4.459501999999993E-2</v>
      </c>
      <c r="FB144" s="8">
        <f t="shared" si="269"/>
        <v>3.7614468085987916E-2</v>
      </c>
      <c r="FC144">
        <v>6</v>
      </c>
      <c r="FE144">
        <v>0.50177886000000005</v>
      </c>
      <c r="FF144">
        <v>0.99479728000000001</v>
      </c>
      <c r="FG144" s="8">
        <f t="shared" si="270"/>
        <v>-4.459501999999993E-2</v>
      </c>
      <c r="FH144" s="8">
        <f t="shared" si="271"/>
        <v>4.3829492349823328E-2</v>
      </c>
      <c r="FI144">
        <v>8</v>
      </c>
      <c r="FK144">
        <v>0.50177886000000005</v>
      </c>
      <c r="FL144">
        <v>0.99479728000000001</v>
      </c>
      <c r="FM144" s="8">
        <f t="shared" si="272"/>
        <v>-4.459501999999993E-2</v>
      </c>
      <c r="FN144" s="8">
        <f t="shared" si="273"/>
        <v>4.3587817520509851E-2</v>
      </c>
      <c r="FO144">
        <v>10</v>
      </c>
      <c r="FY144" s="8"/>
      <c r="FZ144" s="8"/>
      <c r="GQ144">
        <v>0.50177886000000005</v>
      </c>
      <c r="GR144">
        <v>1.15885076</v>
      </c>
      <c r="GS144" s="8">
        <f t="shared" si="274"/>
        <v>-4.459501999999993E-2</v>
      </c>
      <c r="GT144" s="8">
        <f t="shared" si="275"/>
        <v>4.9561931475207523E-2</v>
      </c>
      <c r="GU144">
        <v>16</v>
      </c>
      <c r="HC144">
        <v>0.50177886000000005</v>
      </c>
      <c r="HD144">
        <v>1.2197861299999999</v>
      </c>
      <c r="HE144" s="8">
        <f t="shared" si="276"/>
        <v>-4.459501999999993E-2</v>
      </c>
      <c r="HF144" s="8">
        <f t="shared" si="277"/>
        <v>5.0997464363518166E-2</v>
      </c>
      <c r="HG144">
        <v>20</v>
      </c>
    </row>
    <row r="145" spans="129:215" x14ac:dyDescent="0.3">
      <c r="DY145" s="1">
        <v>0.591166148</v>
      </c>
      <c r="DZ145" s="14">
        <f t="shared" si="278"/>
        <v>4.6352878718469832E-2</v>
      </c>
      <c r="EA145" s="14">
        <f t="shared" si="279"/>
        <v>4.6352878718469832E-2</v>
      </c>
      <c r="EB145" s="14">
        <f t="shared" si="280"/>
        <v>4.4593721000000031E-2</v>
      </c>
      <c r="EC145" s="14">
        <f t="shared" si="281"/>
        <v>-3.4214609582529226E-3</v>
      </c>
      <c r="ED145" s="7">
        <f t="shared" si="282"/>
        <v>1.4942211782865467</v>
      </c>
      <c r="EE145">
        <f t="shared" si="283"/>
        <v>0.99706955568561673</v>
      </c>
      <c r="EI145" s="8">
        <f t="shared" si="266"/>
        <v>0</v>
      </c>
      <c r="EJ145" s="8">
        <f t="shared" si="267"/>
        <v>0</v>
      </c>
      <c r="EK145">
        <v>0</v>
      </c>
      <c r="ER145">
        <v>0.54637387999999998</v>
      </c>
      <c r="ES145">
        <v>0.77845909999999996</v>
      </c>
      <c r="EY145">
        <v>0.54637387999999998</v>
      </c>
      <c r="EZ145">
        <v>0.77845909999999996</v>
      </c>
      <c r="FA145" s="8">
        <f t="shared" si="268"/>
        <v>-4.4607630000000009E-2</v>
      </c>
      <c r="FB145" s="8">
        <f t="shared" si="269"/>
        <v>3.4433784282339751E-2</v>
      </c>
      <c r="FC145">
        <v>6</v>
      </c>
      <c r="FE145">
        <v>0.54637387999999998</v>
      </c>
      <c r="FF145">
        <v>0.91587322000000004</v>
      </c>
      <c r="FG145" s="8">
        <f t="shared" si="270"/>
        <v>-4.4607630000000009E-2</v>
      </c>
      <c r="FH145" s="8">
        <f t="shared" si="271"/>
        <v>4.033877834690399E-2</v>
      </c>
      <c r="FI145">
        <v>8</v>
      </c>
      <c r="FK145">
        <v>0.54637387999999998</v>
      </c>
      <c r="FL145">
        <v>0.91587322000000004</v>
      </c>
      <c r="FM145" s="8">
        <f t="shared" si="272"/>
        <v>-4.4607630000000009E-2</v>
      </c>
      <c r="FN145" s="8">
        <f t="shared" si="273"/>
        <v>4.0116351235636262E-2</v>
      </c>
      <c r="FO145">
        <v>10</v>
      </c>
      <c r="FY145" s="8"/>
      <c r="FZ145" s="8"/>
      <c r="GQ145">
        <v>0.54637387999999998</v>
      </c>
      <c r="GR145">
        <v>1.09689383</v>
      </c>
      <c r="GS145" s="8">
        <f t="shared" si="274"/>
        <v>-4.4607630000000009E-2</v>
      </c>
      <c r="GT145" s="8">
        <f t="shared" si="275"/>
        <v>4.689654370842003E-2</v>
      </c>
      <c r="GU145">
        <v>16</v>
      </c>
      <c r="HC145">
        <v>0.54637387999999998</v>
      </c>
      <c r="HD145">
        <v>1.1978271599999999</v>
      </c>
      <c r="HE145" s="8">
        <f t="shared" si="276"/>
        <v>-4.4607630000000009E-2</v>
      </c>
      <c r="HF145" s="8">
        <f t="shared" si="277"/>
        <v>5.0062735717973636E-2</v>
      </c>
      <c r="HG145">
        <v>20</v>
      </c>
    </row>
    <row r="146" spans="129:215" x14ac:dyDescent="0.3">
      <c r="DY146" s="1">
        <v>0.63571699100000001</v>
      </c>
      <c r="DZ146" s="14">
        <f t="shared" si="278"/>
        <v>4.2595795220475678E-2</v>
      </c>
      <c r="EA146" s="14">
        <f t="shared" si="279"/>
        <v>4.2595795220475678E-2</v>
      </c>
      <c r="EB146" s="14">
        <f t="shared" si="280"/>
        <v>4.4550843000000007E-2</v>
      </c>
      <c r="EC146" s="14">
        <f t="shared" si="281"/>
        <v>-3.7570834979941542E-3</v>
      </c>
      <c r="ED146" s="7">
        <f t="shared" si="282"/>
        <v>1.4866629118738566</v>
      </c>
      <c r="EE146">
        <f t="shared" si="283"/>
        <v>0.99646287142903345</v>
      </c>
      <c r="EI146" s="8">
        <f t="shared" si="266"/>
        <v>0</v>
      </c>
      <c r="EJ146" s="8">
        <f t="shared" si="267"/>
        <v>0</v>
      </c>
      <c r="EK146">
        <v>0</v>
      </c>
      <c r="ER146">
        <v>0.59098150999999999</v>
      </c>
      <c r="ES146">
        <v>0.70534956000000004</v>
      </c>
      <c r="EY146">
        <v>0.59098150999999999</v>
      </c>
      <c r="EZ146">
        <v>0.70534956000000004</v>
      </c>
      <c r="FA146" s="8">
        <f t="shared" si="268"/>
        <v>-4.4585199999999992E-2</v>
      </c>
      <c r="FB146" s="8">
        <f t="shared" si="269"/>
        <v>3.1165248148918905E-2</v>
      </c>
      <c r="FC146">
        <v>6</v>
      </c>
      <c r="FE146">
        <v>0.59098150999999999</v>
      </c>
      <c r="FF146">
        <v>0.84220001</v>
      </c>
      <c r="FG146" s="8">
        <f t="shared" si="270"/>
        <v>-4.4585199999999992E-2</v>
      </c>
      <c r="FH146" s="8">
        <f t="shared" si="271"/>
        <v>3.7052699830592443E-2</v>
      </c>
      <c r="FI146">
        <v>8</v>
      </c>
      <c r="FK146">
        <v>0.59098150999999999</v>
      </c>
      <c r="FL146">
        <v>0.84220001</v>
      </c>
      <c r="FM146" s="8">
        <f t="shared" si="272"/>
        <v>-4.4585199999999992E-2</v>
      </c>
      <c r="FN146" s="8">
        <f t="shared" si="273"/>
        <v>3.6848392081926536E-2</v>
      </c>
      <c r="FO146">
        <v>10</v>
      </c>
      <c r="FY146" s="8"/>
      <c r="FZ146" s="8"/>
      <c r="GQ146">
        <v>0.59098150999999999</v>
      </c>
      <c r="GR146">
        <v>1.02566895</v>
      </c>
      <c r="GS146" s="8">
        <f t="shared" si="274"/>
        <v>-4.4585199999999992E-2</v>
      </c>
      <c r="GT146" s="8">
        <f t="shared" si="275"/>
        <v>4.3802680294260835E-2</v>
      </c>
      <c r="GU146">
        <v>16</v>
      </c>
      <c r="HC146">
        <v>0.59098150999999999</v>
      </c>
      <c r="HD146">
        <v>1.1249093800000001</v>
      </c>
      <c r="HE146" s="8">
        <f t="shared" si="276"/>
        <v>-4.4585199999999992E-2</v>
      </c>
      <c r="HF146" s="8">
        <f t="shared" si="277"/>
        <v>4.6962931138038351E-2</v>
      </c>
      <c r="HG146">
        <v>20</v>
      </c>
    </row>
    <row r="147" spans="129:215" x14ac:dyDescent="0.3">
      <c r="DY147" s="1">
        <v>0.68030855000000001</v>
      </c>
      <c r="DZ147" s="14">
        <f t="shared" si="278"/>
        <v>3.8527503531741378E-2</v>
      </c>
      <c r="EA147" s="14">
        <f t="shared" si="279"/>
        <v>3.8527503531741378E-2</v>
      </c>
      <c r="EB147" s="14">
        <f t="shared" si="280"/>
        <v>4.4591559000000003E-2</v>
      </c>
      <c r="EC147" s="14">
        <f t="shared" si="281"/>
        <v>-4.0682916887343004E-3</v>
      </c>
      <c r="ED147" s="7">
        <f t="shared" si="282"/>
        <v>1.4798136383440332</v>
      </c>
      <c r="EE147">
        <f t="shared" si="283"/>
        <v>0.9958639295298507</v>
      </c>
      <c r="EI147" s="8">
        <f t="shared" si="266"/>
        <v>0</v>
      </c>
      <c r="EJ147" s="8">
        <f t="shared" si="267"/>
        <v>0</v>
      </c>
      <c r="EK147">
        <v>0</v>
      </c>
      <c r="ER147">
        <v>0.63556670999999998</v>
      </c>
      <c r="ES147">
        <v>0.63035810000000003</v>
      </c>
      <c r="EY147">
        <v>0.63556670999999998</v>
      </c>
      <c r="EZ147">
        <v>0.63035810000000003</v>
      </c>
      <c r="FA147" s="8">
        <f t="shared" si="268"/>
        <v>-4.4596489999999989E-2</v>
      </c>
      <c r="FB147" s="8">
        <f t="shared" si="269"/>
        <v>2.7842124283835732E-2</v>
      </c>
      <c r="FC147">
        <v>6</v>
      </c>
      <c r="FE147">
        <v>0.63556670999999998</v>
      </c>
      <c r="FF147">
        <v>0.76798396000000002</v>
      </c>
      <c r="FG147" s="8">
        <f t="shared" si="270"/>
        <v>-4.4596489999999989E-2</v>
      </c>
      <c r="FH147" s="8">
        <f t="shared" si="271"/>
        <v>3.377579701136537E-2</v>
      </c>
      <c r="FI147">
        <v>8</v>
      </c>
      <c r="FK147">
        <v>0.63556670999999998</v>
      </c>
      <c r="FL147">
        <v>0.76798396000000002</v>
      </c>
      <c r="FM147" s="8">
        <f t="shared" si="272"/>
        <v>-4.4596489999999989E-2</v>
      </c>
      <c r="FN147" s="8">
        <f t="shared" si="273"/>
        <v>3.358955803071513E-2</v>
      </c>
      <c r="FO147">
        <v>10</v>
      </c>
      <c r="FY147" s="8"/>
      <c r="FZ147" s="8"/>
      <c r="GQ147">
        <v>0.63556670999999998</v>
      </c>
      <c r="GR147">
        <v>0.95863248999999995</v>
      </c>
      <c r="GS147" s="8">
        <f t="shared" si="274"/>
        <v>-4.4596489999999989E-2</v>
      </c>
      <c r="GT147" s="8">
        <f t="shared" si="275"/>
        <v>4.0925544101011097E-2</v>
      </c>
      <c r="GU147">
        <v>16</v>
      </c>
      <c r="HC147">
        <v>0.63556670999999998</v>
      </c>
      <c r="HD147">
        <v>1.06235184</v>
      </c>
      <c r="HE147" s="8">
        <f t="shared" si="276"/>
        <v>-4.4596489999999989E-2</v>
      </c>
      <c r="HF147" s="8">
        <f t="shared" si="277"/>
        <v>4.4335832925321873E-2</v>
      </c>
      <c r="HG147">
        <v>20</v>
      </c>
    </row>
    <row r="148" spans="129:215" x14ac:dyDescent="0.3">
      <c r="DY148" s="1">
        <v>0.72485467199999998</v>
      </c>
      <c r="DZ148" s="14">
        <f t="shared" si="278"/>
        <v>3.4178286734964779E-2</v>
      </c>
      <c r="EA148" s="14">
        <f t="shared" si="279"/>
        <v>3.4178286734964779E-2</v>
      </c>
      <c r="EB148" s="14">
        <f t="shared" si="280"/>
        <v>4.4546121999999966E-2</v>
      </c>
      <c r="EC148" s="14">
        <f t="shared" si="281"/>
        <v>-4.3492167967765991E-3</v>
      </c>
      <c r="ED148" s="7">
        <f t="shared" si="282"/>
        <v>1.4734707771249071</v>
      </c>
      <c r="EE148">
        <f t="shared" si="283"/>
        <v>0.99526760600048136</v>
      </c>
      <c r="EI148" s="8">
        <f t="shared" si="266"/>
        <v>0</v>
      </c>
      <c r="EJ148" s="8">
        <f t="shared" si="267"/>
        <v>0</v>
      </c>
      <c r="EK148">
        <v>0</v>
      </c>
      <c r="ER148">
        <v>0.68016319999999997</v>
      </c>
      <c r="ES148">
        <v>0.55453279</v>
      </c>
      <c r="EY148">
        <v>0.68016319999999997</v>
      </c>
      <c r="EZ148">
        <v>0.55453279</v>
      </c>
      <c r="FA148" s="8">
        <f t="shared" si="268"/>
        <v>-4.4563490000000039E-2</v>
      </c>
      <c r="FB148" s="8">
        <f t="shared" si="269"/>
        <v>2.4460236098133033E-2</v>
      </c>
      <c r="FC148">
        <v>6</v>
      </c>
      <c r="FE148">
        <v>0.68016319999999997</v>
      </c>
      <c r="FF148">
        <v>0.69450531999999998</v>
      </c>
      <c r="FG148" s="8">
        <f t="shared" si="270"/>
        <v>-4.4563490000000039E-2</v>
      </c>
      <c r="FH148" s="8">
        <f t="shared" si="271"/>
        <v>3.0503341471537895E-2</v>
      </c>
      <c r="FI148">
        <v>8</v>
      </c>
      <c r="FK148">
        <v>0.68016319999999997</v>
      </c>
      <c r="FL148">
        <v>0.69450531999999998</v>
      </c>
      <c r="FM148" s="8">
        <f t="shared" si="272"/>
        <v>-4.4563490000000039E-2</v>
      </c>
      <c r="FN148" s="8">
        <f t="shared" si="273"/>
        <v>3.0335146736705326E-2</v>
      </c>
      <c r="FO148">
        <v>10</v>
      </c>
      <c r="FY148" s="8"/>
      <c r="FZ148" s="8"/>
      <c r="GQ148">
        <v>0.68016319999999997</v>
      </c>
      <c r="GR148">
        <v>0.89229064000000002</v>
      </c>
      <c r="GS148" s="8">
        <f t="shared" si="274"/>
        <v>-4.4563490000000039E-2</v>
      </c>
      <c r="GT148" s="8">
        <f t="shared" si="275"/>
        <v>3.8042323870763887E-2</v>
      </c>
      <c r="GU148">
        <v>16</v>
      </c>
      <c r="HC148">
        <v>0.68016319999999997</v>
      </c>
      <c r="HD148">
        <v>1.0004529900000001</v>
      </c>
      <c r="HE148" s="8">
        <f t="shared" si="276"/>
        <v>-4.4563490000000039E-2</v>
      </c>
      <c r="HF148" s="8">
        <f t="shared" si="277"/>
        <v>4.1696688690894601E-2</v>
      </c>
      <c r="HG148">
        <v>20</v>
      </c>
    </row>
    <row r="149" spans="129:215" x14ac:dyDescent="0.3">
      <c r="DY149" s="1">
        <v>0.76942777500000004</v>
      </c>
      <c r="DZ149" s="14">
        <f t="shared" si="278"/>
        <v>2.9555306027599593E-2</v>
      </c>
      <c r="EA149" s="14">
        <f t="shared" si="279"/>
        <v>2.9555306027599593E-2</v>
      </c>
      <c r="EB149" s="14">
        <f t="shared" si="280"/>
        <v>4.4573103000000058E-2</v>
      </c>
      <c r="EC149" s="14">
        <f t="shared" si="281"/>
        <v>-4.622980707365186E-3</v>
      </c>
      <c r="ED149" s="7">
        <f t="shared" si="282"/>
        <v>1.4674490202645945</v>
      </c>
      <c r="EE149">
        <f t="shared" si="283"/>
        <v>0.99466441861709776</v>
      </c>
      <c r="EI149" s="8">
        <f t="shared" si="266"/>
        <v>0</v>
      </c>
      <c r="EJ149" s="8">
        <f t="shared" si="267"/>
        <v>0</v>
      </c>
      <c r="EK149">
        <v>0</v>
      </c>
      <c r="ER149">
        <v>0.72472669000000001</v>
      </c>
      <c r="ES149">
        <v>0.47415197999999997</v>
      </c>
      <c r="EY149">
        <v>0.72472669000000001</v>
      </c>
      <c r="EZ149">
        <v>0.47415197999999997</v>
      </c>
      <c r="FA149" s="8">
        <f t="shared" si="268"/>
        <v>-4.4580219999999948E-2</v>
      </c>
      <c r="FB149" s="8">
        <f t="shared" si="269"/>
        <v>2.0909839888178759E-2</v>
      </c>
      <c r="FC149">
        <v>6</v>
      </c>
      <c r="FE149">
        <v>0.72472669000000001</v>
      </c>
      <c r="FF149">
        <v>0.6187319</v>
      </c>
      <c r="FG149" s="8">
        <f t="shared" si="270"/>
        <v>-4.4580219999999948E-2</v>
      </c>
      <c r="FH149" s="8">
        <f t="shared" si="271"/>
        <v>2.7169026216680187E-2</v>
      </c>
      <c r="FI149">
        <v>8</v>
      </c>
      <c r="FK149">
        <v>0.72472669000000001</v>
      </c>
      <c r="FL149">
        <v>0.6187319</v>
      </c>
      <c r="FM149" s="8">
        <f t="shared" si="272"/>
        <v>-4.4580219999999948E-2</v>
      </c>
      <c r="FN149" s="8">
        <f t="shared" si="273"/>
        <v>2.701921682073458E-2</v>
      </c>
      <c r="FO149">
        <v>10</v>
      </c>
      <c r="FY149" s="8"/>
      <c r="FZ149" s="8"/>
      <c r="GQ149">
        <v>0.72472669000000001</v>
      </c>
      <c r="GR149">
        <v>0.82589878999999999</v>
      </c>
      <c r="GS149" s="8">
        <f t="shared" si="274"/>
        <v>-4.4580219999999948E-2</v>
      </c>
      <c r="GT149" s="8">
        <f t="shared" si="275"/>
        <v>3.5203614514952374E-2</v>
      </c>
      <c r="GU149">
        <v>16</v>
      </c>
      <c r="HC149">
        <v>0.72472669000000001</v>
      </c>
      <c r="HD149">
        <v>0.93910559999999998</v>
      </c>
      <c r="HE149" s="8">
        <f t="shared" si="276"/>
        <v>-4.4580219999999948E-2</v>
      </c>
      <c r="HF149" s="8">
        <f t="shared" si="277"/>
        <v>3.9130827915350393E-2</v>
      </c>
      <c r="HG149">
        <v>20</v>
      </c>
    </row>
    <row r="150" spans="129:215" x14ac:dyDescent="0.3">
      <c r="DY150" s="1">
        <v>0.81698695099999996</v>
      </c>
      <c r="DZ150" s="14">
        <f t="shared" si="278"/>
        <v>2.4330434096358041E-2</v>
      </c>
      <c r="EA150" s="14">
        <f t="shared" si="279"/>
        <v>2.4330434096358041E-2</v>
      </c>
      <c r="EB150" s="14">
        <f t="shared" si="280"/>
        <v>4.7559175999999925E-2</v>
      </c>
      <c r="EC150" s="14">
        <f t="shared" si="281"/>
        <v>-5.2248719312415516E-3</v>
      </c>
      <c r="ED150" s="7">
        <f t="shared" si="282"/>
        <v>1.4613746950818907</v>
      </c>
      <c r="EE150">
        <f t="shared" si="283"/>
        <v>0.9940194239969008</v>
      </c>
      <c r="EI150" s="8">
        <f t="shared" si="266"/>
        <v>0</v>
      </c>
      <c r="EJ150" s="8">
        <f t="shared" si="267"/>
        <v>0</v>
      </c>
      <c r="EK150">
        <v>0</v>
      </c>
      <c r="ER150">
        <v>0.76930690999999995</v>
      </c>
      <c r="ES150">
        <v>0.39785136999999998</v>
      </c>
      <c r="EY150">
        <v>0.76930690999999995</v>
      </c>
      <c r="EZ150">
        <v>0.39785136999999998</v>
      </c>
      <c r="FA150" s="8">
        <f t="shared" si="268"/>
        <v>-4.7501780000000049E-2</v>
      </c>
      <c r="FB150" s="8">
        <f t="shared" si="269"/>
        <v>1.8682713837399459E-2</v>
      </c>
      <c r="FC150">
        <v>6</v>
      </c>
      <c r="FE150">
        <v>0.76930690999999995</v>
      </c>
      <c r="FF150">
        <v>0.54739283000000005</v>
      </c>
      <c r="FG150" s="8">
        <f t="shared" si="270"/>
        <v>-4.7501780000000049E-2</v>
      </c>
      <c r="FH150" s="8">
        <f t="shared" si="271"/>
        <v>2.5595088458947292E-2</v>
      </c>
      <c r="FI150">
        <v>8</v>
      </c>
      <c r="FK150">
        <v>0.76930690999999995</v>
      </c>
      <c r="FL150">
        <v>0.54739283000000005</v>
      </c>
      <c r="FM150" s="8">
        <f t="shared" si="272"/>
        <v>-4.7501780000000049E-2</v>
      </c>
      <c r="FN150" s="8">
        <f t="shared" si="273"/>
        <v>2.5453957720192471E-2</v>
      </c>
      <c r="FO150">
        <v>10</v>
      </c>
      <c r="FY150" s="8"/>
      <c r="FZ150" s="8"/>
      <c r="GQ150">
        <v>0.76930690999999995</v>
      </c>
      <c r="GR150">
        <v>0.76460391000000005</v>
      </c>
      <c r="GS150" s="8">
        <f t="shared" si="274"/>
        <v>-4.7501780000000049E-2</v>
      </c>
      <c r="GT150" s="8">
        <f t="shared" si="275"/>
        <v>3.4704269439705823E-2</v>
      </c>
      <c r="GU150">
        <v>16</v>
      </c>
      <c r="HC150">
        <v>0.76930690999999995</v>
      </c>
      <c r="HD150">
        <v>0.88300352999999998</v>
      </c>
      <c r="HE150" s="8">
        <f t="shared" si="276"/>
        <v>-4.7501780000000049E-2</v>
      </c>
      <c r="HF150" s="8">
        <f t="shared" si="277"/>
        <v>3.917896970590598E-2</v>
      </c>
      <c r="HG150">
        <v>20</v>
      </c>
    </row>
    <row r="151" spans="129:215" x14ac:dyDescent="0.3">
      <c r="DY151" s="1">
        <v>0.86832052299999996</v>
      </c>
      <c r="DZ151" s="14">
        <f t="shared" si="278"/>
        <v>1.8350048679812436E-2</v>
      </c>
      <c r="EA151" s="14">
        <f t="shared" si="279"/>
        <v>1.8350048679812436E-2</v>
      </c>
      <c r="EB151" s="14">
        <f t="shared" si="280"/>
        <v>5.1333571999999994E-2</v>
      </c>
      <c r="EC151" s="14">
        <f t="shared" si="281"/>
        <v>-5.9803854165456048E-3</v>
      </c>
      <c r="ED151" s="7">
        <f t="shared" si="282"/>
        <v>1.4548186650550252</v>
      </c>
      <c r="EE151">
        <f t="shared" si="283"/>
        <v>0.99328212613057343</v>
      </c>
      <c r="EI151" s="8">
        <f t="shared" si="266"/>
        <v>0</v>
      </c>
      <c r="EJ151" s="8">
        <f t="shared" si="267"/>
        <v>0</v>
      </c>
      <c r="EK151">
        <v>0</v>
      </c>
      <c r="ER151">
        <v>0.81680869</v>
      </c>
      <c r="ES151">
        <v>0.29827442999999998</v>
      </c>
      <c r="EY151">
        <v>0.81680869</v>
      </c>
      <c r="EZ151">
        <v>0.29827442999999998</v>
      </c>
      <c r="FA151" s="8">
        <f t="shared" si="268"/>
        <v>-5.1284839999999998E-2</v>
      </c>
      <c r="FB151" s="8">
        <f t="shared" si="269"/>
        <v>1.5110958013623057E-2</v>
      </c>
      <c r="FC151">
        <v>6</v>
      </c>
      <c r="FE151">
        <v>0.81680869</v>
      </c>
      <c r="FF151">
        <v>0.45465466999999998</v>
      </c>
      <c r="FG151" s="8">
        <f t="shared" si="270"/>
        <v>-5.1284839999999998E-2</v>
      </c>
      <c r="FH151" s="8">
        <f t="shared" si="271"/>
        <v>2.2934858085637271E-2</v>
      </c>
      <c r="FI151">
        <v>8</v>
      </c>
      <c r="FK151">
        <v>0.81680869</v>
      </c>
      <c r="FL151">
        <v>0.45465466999999998</v>
      </c>
      <c r="FM151" s="8">
        <f t="shared" si="272"/>
        <v>-5.1284839999999998E-2</v>
      </c>
      <c r="FN151" s="8">
        <f t="shared" si="273"/>
        <v>2.2808395796981594E-2</v>
      </c>
      <c r="FO151">
        <v>10</v>
      </c>
      <c r="FY151" s="8"/>
      <c r="FZ151" s="8"/>
      <c r="GQ151">
        <v>0.81680869</v>
      </c>
      <c r="GR151">
        <v>0.68285675000000001</v>
      </c>
      <c r="GS151" s="8">
        <f t="shared" si="274"/>
        <v>-5.1284839999999998E-2</v>
      </c>
      <c r="GT151" s="8">
        <f t="shared" si="275"/>
        <v>3.3437428385199842E-2</v>
      </c>
      <c r="GU151">
        <v>16</v>
      </c>
      <c r="HC151">
        <v>0.81680869</v>
      </c>
      <c r="HD151">
        <v>0.80728398000000001</v>
      </c>
      <c r="HE151" s="8">
        <f t="shared" si="276"/>
        <v>-5.1284839999999998E-2</v>
      </c>
      <c r="HF151" s="8">
        <f t="shared" si="277"/>
        <v>3.8643261708162804E-2</v>
      </c>
      <c r="HG151">
        <v>20</v>
      </c>
    </row>
    <row r="152" spans="129:215" x14ac:dyDescent="0.3">
      <c r="DY152" s="1">
        <v>0.91857666199999999</v>
      </c>
      <c r="DZ152" s="14">
        <f t="shared" si="278"/>
        <v>1.2138871339052334E-2</v>
      </c>
      <c r="EA152" s="14">
        <f t="shared" si="279"/>
        <v>1.2138871339052334E-2</v>
      </c>
      <c r="EB152" s="14">
        <f t="shared" si="280"/>
        <v>5.0256139000000033E-2</v>
      </c>
      <c r="EC152" s="14">
        <f t="shared" si="281"/>
        <v>-6.2111773407601024E-3</v>
      </c>
      <c r="ED152" s="7">
        <f t="shared" si="282"/>
        <v>1.4478294660556796</v>
      </c>
      <c r="EE152">
        <f t="shared" si="283"/>
        <v>0.9924490974491248</v>
      </c>
      <c r="EI152" s="8">
        <f t="shared" si="266"/>
        <v>0</v>
      </c>
      <c r="EJ152" s="8">
        <f t="shared" si="267"/>
        <v>0</v>
      </c>
      <c r="EK152">
        <v>0</v>
      </c>
      <c r="ER152">
        <v>0.86809353</v>
      </c>
      <c r="ES152">
        <v>0.18787661</v>
      </c>
      <c r="EY152">
        <v>0.86809353</v>
      </c>
      <c r="EZ152">
        <v>0.18787661</v>
      </c>
      <c r="FA152" s="8">
        <f t="shared" si="268"/>
        <v>-5.0145430000000046E-2</v>
      </c>
      <c r="FB152" s="8">
        <f t="shared" si="269"/>
        <v>9.2987948226996454E-3</v>
      </c>
      <c r="FC152">
        <v>6</v>
      </c>
      <c r="FE152">
        <v>0.86809353</v>
      </c>
      <c r="FF152">
        <v>0.35419680999999997</v>
      </c>
      <c r="FG152" s="8">
        <f t="shared" si="270"/>
        <v>-5.0145430000000046E-2</v>
      </c>
      <c r="FH152" s="8">
        <f t="shared" si="271"/>
        <v>1.745569004910235E-2</v>
      </c>
      <c r="FI152">
        <v>8</v>
      </c>
      <c r="FK152">
        <v>0.86809353</v>
      </c>
      <c r="FL152">
        <v>0.35419680999999997</v>
      </c>
      <c r="FM152" s="8">
        <f t="shared" si="272"/>
        <v>-5.0145430000000046E-2</v>
      </c>
      <c r="FN152" s="8">
        <f t="shared" si="273"/>
        <v>1.7359439769051303E-2</v>
      </c>
      <c r="FO152">
        <v>10</v>
      </c>
      <c r="FY152" s="8"/>
      <c r="FZ152" s="8"/>
      <c r="GQ152">
        <v>0.86809353</v>
      </c>
      <c r="GR152">
        <v>0.59641995999999997</v>
      </c>
      <c r="GS152" s="8">
        <f t="shared" si="274"/>
        <v>-5.0145430000000046E-2</v>
      </c>
      <c r="GT152" s="8">
        <f t="shared" si="275"/>
        <v>2.8532078300146532E-2</v>
      </c>
      <c r="GU152">
        <v>16</v>
      </c>
      <c r="HC152">
        <v>0.86809353</v>
      </c>
      <c r="HD152">
        <v>0.72763571000000005</v>
      </c>
      <c r="HE152" s="8">
        <f t="shared" si="276"/>
        <v>-5.0145430000000046E-2</v>
      </c>
      <c r="HF152" s="8">
        <f t="shared" si="277"/>
        <v>3.4028234890817376E-2</v>
      </c>
      <c r="HG152">
        <v>20</v>
      </c>
    </row>
    <row r="153" spans="129:215" x14ac:dyDescent="0.3">
      <c r="DY153" s="1">
        <v>0.96365270999999997</v>
      </c>
      <c r="DZ153" s="14">
        <f t="shared" si="278"/>
        <v>6.2479519489863798E-3</v>
      </c>
      <c r="EA153" s="14">
        <f t="shared" si="279"/>
        <v>6.2479519489863798E-3</v>
      </c>
      <c r="EB153" s="14">
        <f t="shared" si="280"/>
        <v>4.507604799999998E-2</v>
      </c>
      <c r="EC153" s="14">
        <f t="shared" si="281"/>
        <v>-5.890919390065954E-3</v>
      </c>
      <c r="ED153" s="7">
        <f t="shared" si="282"/>
        <v>1.4408443619900533</v>
      </c>
      <c r="EE153">
        <f t="shared" si="283"/>
        <v>0.99156811957217028</v>
      </c>
      <c r="EI153" s="8">
        <f t="shared" si="266"/>
        <v>0</v>
      </c>
      <c r="EJ153" s="8">
        <f t="shared" si="267"/>
        <v>0</v>
      </c>
      <c r="EK153">
        <v>0</v>
      </c>
      <c r="ER153">
        <v>0.91823896000000005</v>
      </c>
      <c r="ES153">
        <v>7.6072029999999999E-2</v>
      </c>
      <c r="EY153">
        <v>0.91823896000000005</v>
      </c>
      <c r="EZ153">
        <v>7.6072029999999999E-2</v>
      </c>
      <c r="FA153" s="8">
        <f t="shared" si="268"/>
        <v>-4.4942229999999972E-2</v>
      </c>
      <c r="FB153" s="8">
        <f t="shared" si="269"/>
        <v>3.3714484817428327E-3</v>
      </c>
      <c r="FC153">
        <v>6</v>
      </c>
      <c r="FE153">
        <v>0.91823896000000005</v>
      </c>
      <c r="FF153">
        <v>0.25772486</v>
      </c>
      <c r="FG153" s="8">
        <f t="shared" si="270"/>
        <v>-4.4942229999999972E-2</v>
      </c>
      <c r="FH153" s="8">
        <f t="shared" si="271"/>
        <v>1.1373293870709445E-2</v>
      </c>
      <c r="FI153">
        <v>8</v>
      </c>
      <c r="FK153">
        <v>0.91823896000000005</v>
      </c>
      <c r="FL153">
        <v>0.25772486</v>
      </c>
      <c r="FM153" s="8">
        <f t="shared" si="272"/>
        <v>-4.4942229999999972E-2</v>
      </c>
      <c r="FN153" s="8">
        <f t="shared" si="273"/>
        <v>1.1310581785591106E-2</v>
      </c>
      <c r="FO153">
        <v>10</v>
      </c>
      <c r="FY153" s="8"/>
      <c r="FZ153" s="8"/>
      <c r="GQ153">
        <v>0.91823896000000005</v>
      </c>
      <c r="GR153">
        <v>0.51998708000000005</v>
      </c>
      <c r="GS153" s="8">
        <f t="shared" si="274"/>
        <v>-4.4942229999999972E-2</v>
      </c>
      <c r="GT153" s="8">
        <f t="shared" si="275"/>
        <v>2.2274674328019696E-2</v>
      </c>
      <c r="GU153">
        <v>16</v>
      </c>
      <c r="HC153">
        <v>0.91823896000000005</v>
      </c>
      <c r="HD153">
        <v>0.66141388999999995</v>
      </c>
      <c r="HE153" s="8">
        <f t="shared" si="276"/>
        <v>-4.4942229999999972E-2</v>
      </c>
      <c r="HF153" s="8">
        <f t="shared" si="277"/>
        <v>2.7697227648930619E-2</v>
      </c>
      <c r="HG153">
        <v>20</v>
      </c>
    </row>
    <row r="154" spans="129:215" x14ac:dyDescent="0.3">
      <c r="DY154" s="1">
        <v>1</v>
      </c>
      <c r="DZ154" s="14">
        <f t="shared" si="278"/>
        <v>1.2599999999999777E-3</v>
      </c>
      <c r="EA154" s="14">
        <f t="shared" si="279"/>
        <v>1.2599999999999777E-3</v>
      </c>
      <c r="EB154" s="14">
        <f t="shared" si="280"/>
        <v>3.6347290000000032E-2</v>
      </c>
      <c r="EC154" s="14">
        <f t="shared" si="281"/>
        <v>-4.9879519489864025E-3</v>
      </c>
      <c r="ED154" s="7">
        <f t="shared" si="282"/>
        <v>1.4344178036925648</v>
      </c>
      <c r="EE154">
        <f t="shared" si="283"/>
        <v>0.99071485389263281</v>
      </c>
      <c r="EI154" s="8">
        <f>EG154-EG153</f>
        <v>0</v>
      </c>
      <c r="EJ154" s="8">
        <f t="shared" si="267"/>
        <v>0</v>
      </c>
      <c r="EK154">
        <v>0</v>
      </c>
      <c r="ER154">
        <v>0.96318119000000002</v>
      </c>
      <c r="ES154">
        <v>-5.4908140000000001E-2</v>
      </c>
      <c r="EY154">
        <v>0.96318119000000002</v>
      </c>
      <c r="EZ154">
        <v>-5.4908140000000001E-2</v>
      </c>
      <c r="FA154" s="8">
        <f>EY154-EY153</f>
        <v>4.4942229999999972E-2</v>
      </c>
      <c r="FB154" s="8">
        <f t="shared" si="269"/>
        <v>2.4313885869653947E-3</v>
      </c>
      <c r="FC154">
        <v>6</v>
      </c>
      <c r="FE154">
        <v>0.96318119000000002</v>
      </c>
      <c r="FF154">
        <v>0.1334621</v>
      </c>
      <c r="FG154" s="8">
        <f>FE154-FE153</f>
        <v>4.4942229999999972E-2</v>
      </c>
      <c r="FH154" s="8">
        <f t="shared" si="271"/>
        <v>-5.8845603608296644E-3</v>
      </c>
      <c r="FI154">
        <v>8</v>
      </c>
      <c r="FK154">
        <v>0.96318119000000002</v>
      </c>
      <c r="FL154">
        <v>0.1334621</v>
      </c>
      <c r="FM154" s="8">
        <f>FK154-FK153</f>
        <v>4.4942229999999972E-2</v>
      </c>
      <c r="FN154" s="8">
        <f t="shared" si="273"/>
        <v>-5.8521130281195899E-3</v>
      </c>
      <c r="FO154">
        <v>10</v>
      </c>
      <c r="GQ154">
        <v>0.96318119000000002</v>
      </c>
      <c r="GR154">
        <v>0.40417243000000003</v>
      </c>
      <c r="GS154" s="8">
        <f>GQ154-GQ153</f>
        <v>4.4942229999999972E-2</v>
      </c>
      <c r="GT154" s="8">
        <f t="shared" si="275"/>
        <v>-1.7298626226922575E-2</v>
      </c>
      <c r="GU154">
        <v>16</v>
      </c>
      <c r="HC154">
        <v>0.96318119000000002</v>
      </c>
      <c r="HD154">
        <v>0.54767986000000002</v>
      </c>
      <c r="HE154" s="8">
        <f>HC154-HC153</f>
        <v>4.4942229999999972E-2</v>
      </c>
      <c r="HF154" s="8">
        <f t="shared" si="277"/>
        <v>-2.29147899005685E-2</v>
      </c>
      <c r="HG154">
        <v>20</v>
      </c>
    </row>
    <row r="155" spans="129:215" x14ac:dyDescent="0.3">
      <c r="EA155" s="3" t="s">
        <v>36</v>
      </c>
      <c r="ED155">
        <v>1.4344178036925648</v>
      </c>
      <c r="EE155">
        <f t="shared" si="283"/>
        <v>0.99071485389263281</v>
      </c>
      <c r="EI155" s="8">
        <f>EG155-EG154</f>
        <v>0</v>
      </c>
      <c r="EJ155" s="8">
        <f t="shared" si="267"/>
        <v>0</v>
      </c>
      <c r="EK155">
        <v>0</v>
      </c>
      <c r="ER155">
        <v>1</v>
      </c>
      <c r="ES155">
        <v>-0.15902063</v>
      </c>
      <c r="EY155">
        <v>1</v>
      </c>
      <c r="EZ155">
        <v>-0.15902063</v>
      </c>
      <c r="FA155" s="8">
        <f>EY155-EY154</f>
        <v>3.681880999999998E-2</v>
      </c>
      <c r="FB155" s="8">
        <f t="shared" si="269"/>
        <v>5.7688100738516714E-3</v>
      </c>
      <c r="FC155">
        <v>6</v>
      </c>
      <c r="FE155">
        <v>1</v>
      </c>
      <c r="FF155">
        <v>7.8244129999999995E-2</v>
      </c>
      <c r="FG155" s="8">
        <f>FE155-FE154</f>
        <v>3.681880999999998E-2</v>
      </c>
      <c r="FH155" s="8">
        <f t="shared" si="271"/>
        <v>-2.8263306203427873E-3</v>
      </c>
      <c r="FI155">
        <v>8</v>
      </c>
      <c r="FK155">
        <v>1</v>
      </c>
      <c r="FL155">
        <v>7.8244129999999995E-2</v>
      </c>
      <c r="FM155" s="8">
        <f>FK155-FK154</f>
        <v>3.681880999999998E-2</v>
      </c>
      <c r="FN155" s="8">
        <f t="shared" si="273"/>
        <v>-2.8107462972389958E-3</v>
      </c>
      <c r="FO155">
        <v>10</v>
      </c>
      <c r="FY155" s="8"/>
      <c r="FZ155" s="8"/>
      <c r="GQ155">
        <v>1</v>
      </c>
      <c r="GR155">
        <v>0.39796481</v>
      </c>
      <c r="GS155" s="8">
        <f>GQ155-GQ154</f>
        <v>3.681880999999998E-2</v>
      </c>
      <c r="GT155" s="8">
        <f t="shared" si="275"/>
        <v>-1.3954193167768143E-2</v>
      </c>
      <c r="GU155">
        <v>16</v>
      </c>
      <c r="HC155">
        <v>1</v>
      </c>
      <c r="HD155">
        <v>0.56657265999999995</v>
      </c>
      <c r="HE155" s="8">
        <f>HC155-HC154</f>
        <v>3.681880999999998E-2</v>
      </c>
      <c r="HF155" s="8">
        <f t="shared" si="277"/>
        <v>-1.9420475201551317E-2</v>
      </c>
      <c r="HG155">
        <v>20</v>
      </c>
    </row>
    <row r="156" spans="129:215" x14ac:dyDescent="0.3">
      <c r="DY156" s="1">
        <v>0</v>
      </c>
      <c r="DZ156" s="14">
        <f>5*($EC$5/100)*(0.2969*SQRT(DY156)-0.126*DY156-0.3516*DY156^2+0.2843*DY156^3-0.1015*DY156^4)</f>
        <v>0</v>
      </c>
      <c r="EA156" s="14">
        <f>-DZ156</f>
        <v>0</v>
      </c>
      <c r="EB156" s="14" t="e">
        <f>DY156-#REF!</f>
        <v>#REF!</v>
      </c>
      <c r="EC156" s="14"/>
      <c r="ED156" s="7"/>
      <c r="EI156" s="8"/>
      <c r="EJ156" s="8"/>
      <c r="FA156" s="8"/>
      <c r="FB156" s="8"/>
      <c r="FG156" s="8"/>
      <c r="FH156" s="8"/>
      <c r="FM156" s="8"/>
      <c r="FN156" s="8"/>
      <c r="FY156" s="8"/>
      <c r="FZ156" s="8"/>
      <c r="GS156" s="8"/>
      <c r="GT156" s="8"/>
      <c r="HE156" s="8"/>
      <c r="HF156" s="8"/>
    </row>
    <row r="157" spans="129:215" x14ac:dyDescent="0.3">
      <c r="DY157" s="1">
        <v>2.60625466E-2</v>
      </c>
      <c r="DZ157" s="14">
        <f t="shared" ref="DZ157:DZ178" si="284">5*($EC$5/100)*(0.2969*SQRT(DY157)-0.126*DY157-0.3516*DY157^2+0.2843*DY157^3-0.1015*DY157^4)</f>
        <v>2.6648108451597489E-2</v>
      </c>
      <c r="EA157" s="14">
        <f t="shared" ref="EA157:EA178" si="285">-DZ157</f>
        <v>-2.6648108451597489E-2</v>
      </c>
      <c r="EB157" s="14">
        <f t="shared" ref="EB157:EB178" si="286">DY157-DY156</f>
        <v>2.60625466E-2</v>
      </c>
      <c r="EC157" s="14">
        <f t="shared" ref="EC157:EC178" si="287">EA157-EA156</f>
        <v>-2.6648108451597489E-2</v>
      </c>
      <c r="ED157" s="7">
        <f>-(PI()/2)+ATAN(EC157/EB157)</f>
        <v>-2.367303017772497</v>
      </c>
      <c r="EE157">
        <f t="shared" ref="EE157:EE179" si="288">SIN(ED157)</f>
        <v>-0.69920839973092097</v>
      </c>
      <c r="EI157" s="8">
        <f t="shared" ref="EI157:EI178" si="289">EG157-EG158</f>
        <v>0</v>
      </c>
      <c r="EJ157" s="8">
        <f t="shared" ref="EJ157:EJ179" si="290">-EI157*EH157*$EE157*COS(EK157*(PI()/180))</f>
        <v>0</v>
      </c>
      <c r="EK157">
        <v>0</v>
      </c>
      <c r="ER157">
        <v>0</v>
      </c>
      <c r="ES157">
        <v>-0.57938173000000004</v>
      </c>
      <c r="EY157">
        <v>0</v>
      </c>
      <c r="EZ157">
        <v>-0.57938173000000004</v>
      </c>
      <c r="FA157" s="8">
        <f t="shared" ref="FA157:FA178" si="291">EY157-EY158</f>
        <v>0</v>
      </c>
      <c r="FB157" s="8">
        <f t="shared" ref="FB157:FB179" si="292">-FA157*EZ157*$EE157*COS(FC157*(PI()/180))</f>
        <v>0</v>
      </c>
      <c r="FC157">
        <v>6</v>
      </c>
      <c r="FE157">
        <v>0</v>
      </c>
      <c r="FF157">
        <v>-0.43984936000000002</v>
      </c>
      <c r="FG157" s="8">
        <f t="shared" ref="FG157:FG178" si="293">FE157-FE158</f>
        <v>0</v>
      </c>
      <c r="FH157" s="8">
        <f t="shared" ref="FH157:FH179" si="294">-FG157*FF157*$EE157*COS(FI157*(PI()/180))</f>
        <v>0</v>
      </c>
      <c r="FI157">
        <v>8</v>
      </c>
      <c r="FK157">
        <v>0</v>
      </c>
      <c r="FL157">
        <v>-0.43984936000000002</v>
      </c>
      <c r="FM157" s="8">
        <f t="shared" ref="FM157:FM178" si="295">FK157-FK158</f>
        <v>0</v>
      </c>
      <c r="FN157" s="8">
        <f t="shared" ref="FN157:FN179" si="296">-FM157*FL157*$EE157*COS(FO157*(PI()/180))</f>
        <v>0</v>
      </c>
      <c r="FO157">
        <v>10</v>
      </c>
      <c r="FY157" s="8"/>
      <c r="FZ157" s="8"/>
      <c r="GQ157">
        <v>0</v>
      </c>
      <c r="GR157">
        <v>-9.5846870000000001E-2</v>
      </c>
      <c r="GS157" s="8">
        <f t="shared" ref="GS157:GS178" si="297">GQ157-GQ158</f>
        <v>0</v>
      </c>
      <c r="GT157" s="8">
        <f t="shared" ref="GT157:GT179" si="298">-GS157*GR157*$EE157*COS(GU157*(PI()/180))</f>
        <v>0</v>
      </c>
      <c r="GU157">
        <v>16</v>
      </c>
      <c r="HC157">
        <v>0</v>
      </c>
      <c r="HD157">
        <v>0.16272707</v>
      </c>
      <c r="HE157" s="8">
        <f t="shared" ref="HE157:HE178" si="299">HC157-HC158</f>
        <v>0</v>
      </c>
      <c r="HF157" s="8">
        <f t="shared" ref="HF157:HF179" si="300">-HE157*HD157*$EE157*COS(HG157*(PI()/180))</f>
        <v>0</v>
      </c>
      <c r="HG157">
        <v>20</v>
      </c>
    </row>
    <row r="158" spans="129:215" x14ac:dyDescent="0.3">
      <c r="DY158" s="1">
        <v>6.5657129800000005E-2</v>
      </c>
      <c r="DZ158" s="14">
        <f t="shared" si="284"/>
        <v>3.9820016425207334E-2</v>
      </c>
      <c r="EA158" s="14">
        <f t="shared" si="285"/>
        <v>-3.9820016425207334E-2</v>
      </c>
      <c r="EB158" s="14">
        <f t="shared" si="286"/>
        <v>3.9594583200000005E-2</v>
      </c>
      <c r="EC158" s="14">
        <f t="shared" si="287"/>
        <v>-1.3171907973609846E-2</v>
      </c>
      <c r="ED158" s="7">
        <f t="shared" ref="ED158:ED178" si="301">-(PI()/2)+ATAN(EC158/EB158)</f>
        <v>-1.8919492617242695</v>
      </c>
      <c r="EE158">
        <f t="shared" si="288"/>
        <v>-0.94887211249767367</v>
      </c>
      <c r="EI158" s="8">
        <f t="shared" si="289"/>
        <v>0</v>
      </c>
      <c r="EJ158" s="8">
        <f t="shared" si="290"/>
        <v>0</v>
      </c>
      <c r="EK158">
        <v>0</v>
      </c>
      <c r="ER158">
        <v>0</v>
      </c>
      <c r="ES158">
        <v>-1.97276205</v>
      </c>
      <c r="EY158">
        <v>0</v>
      </c>
      <c r="EZ158">
        <v>-1.97276205</v>
      </c>
      <c r="FA158" s="8">
        <f t="shared" si="291"/>
        <v>-2.5729459999999999E-2</v>
      </c>
      <c r="FB158" s="8">
        <f t="shared" si="292"/>
        <v>4.7899106046123567E-2</v>
      </c>
      <c r="FC158">
        <v>6</v>
      </c>
      <c r="FE158">
        <v>0</v>
      </c>
      <c r="FF158">
        <v>-2.2530317200000001</v>
      </c>
      <c r="FG158" s="8">
        <f t="shared" si="293"/>
        <v>-2.5729459999999999E-2</v>
      </c>
      <c r="FH158" s="8">
        <f t="shared" si="294"/>
        <v>5.4470133022998725E-2</v>
      </c>
      <c r="FI158">
        <v>8</v>
      </c>
      <c r="FK158">
        <v>0</v>
      </c>
      <c r="FL158">
        <v>-2.2530317200000001</v>
      </c>
      <c r="FM158" s="8">
        <f t="shared" si="295"/>
        <v>-2.5729459999999999E-2</v>
      </c>
      <c r="FN158" s="8">
        <f t="shared" si="296"/>
        <v>5.4169785941724155E-2</v>
      </c>
      <c r="FO158">
        <v>10</v>
      </c>
      <c r="FY158" s="8"/>
      <c r="FZ158" s="8"/>
      <c r="GQ158">
        <v>0</v>
      </c>
      <c r="GR158">
        <v>-2.6176948599999998</v>
      </c>
      <c r="GS158" s="8">
        <f t="shared" si="297"/>
        <v>-2.5729459999999999E-2</v>
      </c>
      <c r="GT158" s="8">
        <f t="shared" si="298"/>
        <v>6.1432616313713946E-2</v>
      </c>
      <c r="GU158">
        <v>16</v>
      </c>
      <c r="HC158">
        <v>0</v>
      </c>
      <c r="HD158">
        <v>-2.8473807799999999</v>
      </c>
      <c r="HE158" s="8">
        <f t="shared" si="299"/>
        <v>-2.5729459999999999E-2</v>
      </c>
      <c r="HF158" s="8">
        <f t="shared" si="300"/>
        <v>6.5323541215093969E-2</v>
      </c>
      <c r="HG158">
        <v>20</v>
      </c>
    </row>
    <row r="159" spans="129:215" x14ac:dyDescent="0.3">
      <c r="DY159" s="1">
        <v>0.116797683</v>
      </c>
      <c r="DZ159" s="14">
        <f t="shared" si="284"/>
        <v>4.9433246699933216E-2</v>
      </c>
      <c r="EA159" s="14">
        <f t="shared" si="285"/>
        <v>-4.9433246699933216E-2</v>
      </c>
      <c r="EB159" s="14">
        <f t="shared" si="286"/>
        <v>5.1140553199999994E-2</v>
      </c>
      <c r="EC159" s="14">
        <f t="shared" si="287"/>
        <v>-9.6132302747258813E-3</v>
      </c>
      <c r="ED159" s="7">
        <f t="shared" si="301"/>
        <v>-1.7566047065434491</v>
      </c>
      <c r="EE159">
        <f t="shared" si="288"/>
        <v>-0.98278723083040553</v>
      </c>
      <c r="EI159" s="8">
        <f t="shared" si="289"/>
        <v>0</v>
      </c>
      <c r="EJ159" s="8">
        <f t="shared" si="290"/>
        <v>0</v>
      </c>
      <c r="EK159">
        <v>0</v>
      </c>
      <c r="ER159">
        <v>2.5729459999999999E-2</v>
      </c>
      <c r="ES159">
        <v>-0.64370552999999997</v>
      </c>
      <c r="EY159">
        <v>2.5729459999999999E-2</v>
      </c>
      <c r="EZ159">
        <v>-0.64370552999999997</v>
      </c>
      <c r="FA159" s="8">
        <f t="shared" si="291"/>
        <v>-3.9560220000000007E-2</v>
      </c>
      <c r="FB159" s="8">
        <f t="shared" si="292"/>
        <v>2.4889707469455881E-2</v>
      </c>
      <c r="FC159">
        <v>6</v>
      </c>
      <c r="FE159">
        <v>2.5729459999999999E-2</v>
      </c>
      <c r="FF159">
        <v>-0.96296656999999997</v>
      </c>
      <c r="FG159" s="8">
        <f t="shared" si="293"/>
        <v>-3.9560220000000007E-2</v>
      </c>
      <c r="FH159" s="8">
        <f t="shared" si="294"/>
        <v>3.7075087890267609E-2</v>
      </c>
      <c r="FI159">
        <v>8</v>
      </c>
      <c r="FK159">
        <v>2.5729459999999999E-2</v>
      </c>
      <c r="FL159">
        <v>-0.96296656999999997</v>
      </c>
      <c r="FM159" s="8">
        <f t="shared" si="295"/>
        <v>-3.9560220000000007E-2</v>
      </c>
      <c r="FN159" s="8">
        <f t="shared" si="296"/>
        <v>3.6870656694347109E-2</v>
      </c>
      <c r="FO159">
        <v>10</v>
      </c>
      <c r="FY159" s="8"/>
      <c r="FZ159" s="8"/>
      <c r="GQ159">
        <v>2.5729459999999999E-2</v>
      </c>
      <c r="GR159">
        <v>-1.24032304</v>
      </c>
      <c r="GS159" s="8">
        <f t="shared" si="297"/>
        <v>-3.9560220000000007E-2</v>
      </c>
      <c r="GT159" s="8">
        <f t="shared" si="298"/>
        <v>4.6354793572269272E-2</v>
      </c>
      <c r="GU159">
        <v>16</v>
      </c>
      <c r="HC159">
        <v>2.5729459999999999E-2</v>
      </c>
      <c r="HD159">
        <v>-1.3796000500000001</v>
      </c>
      <c r="HE159" s="8">
        <f t="shared" si="299"/>
        <v>-3.9560220000000007E-2</v>
      </c>
      <c r="HF159" s="8">
        <f t="shared" si="300"/>
        <v>5.0403096859489779E-2</v>
      </c>
      <c r="HG159">
        <v>20</v>
      </c>
    </row>
    <row r="160" spans="129:215" x14ac:dyDescent="0.3">
      <c r="DY160" s="1">
        <v>0.17878364099999999</v>
      </c>
      <c r="DZ160" s="14">
        <f t="shared" si="284"/>
        <v>5.5976094728309785E-2</v>
      </c>
      <c r="EA160" s="14">
        <f t="shared" si="285"/>
        <v>-5.5976094728309785E-2</v>
      </c>
      <c r="EB160" s="14">
        <f t="shared" si="286"/>
        <v>6.1985957999999994E-2</v>
      </c>
      <c r="EC160" s="14">
        <f t="shared" si="287"/>
        <v>-6.5428480283765689E-3</v>
      </c>
      <c r="ED160" s="7">
        <f t="shared" si="301"/>
        <v>-1.6759606278858505</v>
      </c>
      <c r="EE160">
        <f t="shared" si="288"/>
        <v>-0.99447532939330852</v>
      </c>
      <c r="EI160" s="8">
        <f t="shared" si="289"/>
        <v>0</v>
      </c>
      <c r="EJ160" s="8">
        <f t="shared" si="290"/>
        <v>0</v>
      </c>
      <c r="EK160">
        <v>0</v>
      </c>
      <c r="ER160">
        <v>6.5289680000000003E-2</v>
      </c>
      <c r="ES160">
        <v>-0.11321193</v>
      </c>
      <c r="EY160">
        <v>6.5289680000000003E-2</v>
      </c>
      <c r="EZ160">
        <v>-0.11321193</v>
      </c>
      <c r="FA160" s="8">
        <f t="shared" si="291"/>
        <v>-5.1124549999999991E-2</v>
      </c>
      <c r="FB160" s="8">
        <f t="shared" si="292"/>
        <v>5.7244010837850566E-3</v>
      </c>
      <c r="FC160">
        <v>6</v>
      </c>
      <c r="FE160">
        <v>6.5289680000000003E-2</v>
      </c>
      <c r="FF160">
        <v>-0.40730559999999999</v>
      </c>
      <c r="FG160" s="8">
        <f t="shared" si="293"/>
        <v>-5.1124549999999991E-2</v>
      </c>
      <c r="FH160" s="8">
        <f t="shared" si="294"/>
        <v>2.0506742058632527E-2</v>
      </c>
      <c r="FI160">
        <v>8</v>
      </c>
      <c r="FK160">
        <v>6.5289680000000003E-2</v>
      </c>
      <c r="FL160">
        <v>-0.40730559999999999</v>
      </c>
      <c r="FM160" s="8">
        <f t="shared" si="295"/>
        <v>-5.1124549999999991E-2</v>
      </c>
      <c r="FN160" s="8">
        <f t="shared" si="296"/>
        <v>2.0393668346821315E-2</v>
      </c>
      <c r="FO160">
        <v>10</v>
      </c>
      <c r="FY160" s="8"/>
      <c r="FZ160" s="8"/>
      <c r="GQ160">
        <v>6.5289680000000003E-2</v>
      </c>
      <c r="GR160">
        <v>-0.76698456999999998</v>
      </c>
      <c r="GS160" s="8">
        <f t="shared" si="297"/>
        <v>-5.1124549999999991E-2</v>
      </c>
      <c r="GT160" s="8">
        <f t="shared" si="298"/>
        <v>3.7484504654149743E-2</v>
      </c>
      <c r="GU160">
        <v>16</v>
      </c>
      <c r="HC160">
        <v>6.5289680000000003E-2</v>
      </c>
      <c r="HD160">
        <v>-0.93582275999999998</v>
      </c>
      <c r="HE160" s="8">
        <f t="shared" si="299"/>
        <v>-5.1124549999999991E-2</v>
      </c>
      <c r="HF160" s="8">
        <f t="shared" si="300"/>
        <v>4.4709821084959925E-2</v>
      </c>
      <c r="HG160">
        <v>20</v>
      </c>
    </row>
    <row r="161" spans="129:215" x14ac:dyDescent="0.3">
      <c r="DY161" s="1">
        <v>0.23458828300000001</v>
      </c>
      <c r="DZ161" s="14">
        <f t="shared" si="284"/>
        <v>5.8954250447668256E-2</v>
      </c>
      <c r="EA161" s="14">
        <f t="shared" si="285"/>
        <v>-5.8954250447668256E-2</v>
      </c>
      <c r="EB161" s="14">
        <f t="shared" si="286"/>
        <v>5.5804642000000015E-2</v>
      </c>
      <c r="EC161" s="14">
        <f t="shared" si="287"/>
        <v>-2.9781557193584718E-3</v>
      </c>
      <c r="ED161" s="7">
        <f t="shared" si="301"/>
        <v>-1.6241132746282241</v>
      </c>
      <c r="EE161">
        <f t="shared" si="288"/>
        <v>-0.99857898821020796</v>
      </c>
      <c r="EI161" s="8">
        <f t="shared" si="289"/>
        <v>0</v>
      </c>
      <c r="EJ161" s="8">
        <f t="shared" si="290"/>
        <v>0</v>
      </c>
      <c r="EK161">
        <v>0</v>
      </c>
      <c r="ER161">
        <v>0.11641422999999999</v>
      </c>
      <c r="ES161">
        <v>0.16402422999999999</v>
      </c>
      <c r="EY161">
        <v>0.11641422999999999</v>
      </c>
      <c r="EZ161">
        <v>0.16402422999999999</v>
      </c>
      <c r="FA161" s="8">
        <f t="shared" si="291"/>
        <v>-6.1994780000000013E-2</v>
      </c>
      <c r="FB161" s="8">
        <f t="shared" si="292"/>
        <v>-1.0098570537876614E-2</v>
      </c>
      <c r="FC161">
        <v>6</v>
      </c>
      <c r="FE161">
        <v>0.11641422999999999</v>
      </c>
      <c r="FF161">
        <v>-6.8704609999999999E-2</v>
      </c>
      <c r="FG161" s="8">
        <f t="shared" si="293"/>
        <v>-6.1994780000000013E-2</v>
      </c>
      <c r="FH161" s="8">
        <f t="shared" si="294"/>
        <v>4.2118820514927772E-3</v>
      </c>
      <c r="FI161">
        <v>8</v>
      </c>
      <c r="FK161">
        <v>0.11641422999999999</v>
      </c>
      <c r="FL161">
        <v>-6.8704609999999999E-2</v>
      </c>
      <c r="FM161" s="8">
        <f t="shared" si="295"/>
        <v>-6.1994780000000013E-2</v>
      </c>
      <c r="FN161" s="8">
        <f t="shared" si="296"/>
        <v>4.1886578291413373E-3</v>
      </c>
      <c r="FO161">
        <v>10</v>
      </c>
      <c r="FY161" s="8"/>
      <c r="FZ161" s="8"/>
      <c r="GQ161">
        <v>0.11641422999999999</v>
      </c>
      <c r="GR161">
        <v>-0.42052539</v>
      </c>
      <c r="GS161" s="8">
        <f t="shared" si="297"/>
        <v>-6.1994780000000013E-2</v>
      </c>
      <c r="GT161" s="8">
        <f t="shared" si="298"/>
        <v>2.5024845562783723E-2</v>
      </c>
      <c r="GU161">
        <v>16</v>
      </c>
      <c r="HC161">
        <v>0.11641422999999999</v>
      </c>
      <c r="HD161">
        <v>-0.62870566999999999</v>
      </c>
      <c r="HE161" s="8">
        <f t="shared" si="299"/>
        <v>-6.1994780000000013E-2</v>
      </c>
      <c r="HF161" s="8">
        <f t="shared" si="300"/>
        <v>3.6573855120922046E-2</v>
      </c>
      <c r="HG161">
        <v>20</v>
      </c>
    </row>
    <row r="162" spans="129:215" x14ac:dyDescent="0.3">
      <c r="DY162" s="1">
        <v>0.27912081999999999</v>
      </c>
      <c r="DZ162" s="14">
        <f t="shared" si="284"/>
        <v>5.9917388798173321E-2</v>
      </c>
      <c r="EA162" s="14">
        <f t="shared" si="285"/>
        <v>-5.9917388798173321E-2</v>
      </c>
      <c r="EB162" s="14">
        <f t="shared" si="286"/>
        <v>4.4532536999999983E-2</v>
      </c>
      <c r="EC162" s="14">
        <f t="shared" si="287"/>
        <v>-9.6313835050506474E-4</v>
      </c>
      <c r="ED162" s="7">
        <f t="shared" si="301"/>
        <v>-1.5924207004593651</v>
      </c>
      <c r="EE162">
        <f t="shared" si="288"/>
        <v>-0.99976620234260183</v>
      </c>
      <c r="EI162" s="8">
        <f t="shared" si="289"/>
        <v>0</v>
      </c>
      <c r="EJ162" s="8">
        <f t="shared" si="290"/>
        <v>0</v>
      </c>
      <c r="EK162">
        <v>0</v>
      </c>
      <c r="ER162">
        <v>0.17840901000000001</v>
      </c>
      <c r="ES162">
        <v>0.30169837999999999</v>
      </c>
      <c r="EY162">
        <v>0.17840901000000001</v>
      </c>
      <c r="EZ162">
        <v>0.30169837999999999</v>
      </c>
      <c r="FA162" s="8">
        <f t="shared" si="291"/>
        <v>-5.5793939999999986E-2</v>
      </c>
      <c r="FB162" s="8">
        <f t="shared" si="292"/>
        <v>-1.6736814754898601E-2</v>
      </c>
      <c r="FC162">
        <v>6</v>
      </c>
      <c r="FE162">
        <v>0.17840901000000001</v>
      </c>
      <c r="FF162">
        <v>6.0964020000000001E-2</v>
      </c>
      <c r="FG162" s="8">
        <f t="shared" si="293"/>
        <v>-5.5793939999999986E-2</v>
      </c>
      <c r="FH162" s="8">
        <f t="shared" si="294"/>
        <v>-3.3675329550147842E-3</v>
      </c>
      <c r="FI162">
        <v>8</v>
      </c>
      <c r="FK162">
        <v>0.17840901000000001</v>
      </c>
      <c r="FL162">
        <v>6.0964020000000001E-2</v>
      </c>
      <c r="FM162" s="8">
        <f t="shared" si="295"/>
        <v>-5.5793939999999986E-2</v>
      </c>
      <c r="FN162" s="8">
        <f t="shared" si="296"/>
        <v>-3.3489644544806001E-3</v>
      </c>
      <c r="FO162">
        <v>10</v>
      </c>
      <c r="FY162" s="8"/>
      <c r="FZ162" s="8"/>
      <c r="GQ162">
        <v>0.17840901000000001</v>
      </c>
      <c r="GR162">
        <v>-0.23599513999999999</v>
      </c>
      <c r="GS162" s="8">
        <f t="shared" si="297"/>
        <v>-5.5793939999999986E-2</v>
      </c>
      <c r="GT162" s="8">
        <f t="shared" si="298"/>
        <v>1.2654068425714728E-2</v>
      </c>
      <c r="GU162">
        <v>16</v>
      </c>
      <c r="HC162">
        <v>0.17840901000000001</v>
      </c>
      <c r="HD162">
        <v>-0.43601703000000003</v>
      </c>
      <c r="HE162" s="8">
        <f t="shared" si="299"/>
        <v>-5.5793939999999986E-2</v>
      </c>
      <c r="HF162" s="8">
        <f t="shared" si="300"/>
        <v>2.285465926745291E-2</v>
      </c>
      <c r="HG162">
        <v>20</v>
      </c>
    </row>
    <row r="163" spans="129:215" x14ac:dyDescent="0.3">
      <c r="DY163" s="1">
        <v>0.32371982700000002</v>
      </c>
      <c r="DZ163" s="14">
        <f t="shared" si="284"/>
        <v>5.9892512357095425E-2</v>
      </c>
      <c r="EA163" s="14">
        <f t="shared" si="285"/>
        <v>-5.9892512357095425E-2</v>
      </c>
      <c r="EB163" s="14">
        <f t="shared" si="286"/>
        <v>4.4599007000000024E-2</v>
      </c>
      <c r="EC163" s="14">
        <f t="shared" si="287"/>
        <v>2.4876441077896494E-5</v>
      </c>
      <c r="ED163" s="7">
        <f t="shared" si="301"/>
        <v>-1.5702385466968316</v>
      </c>
      <c r="EE163">
        <f t="shared" si="288"/>
        <v>-0.99999984444068513</v>
      </c>
      <c r="EI163" s="8">
        <f t="shared" si="289"/>
        <v>0</v>
      </c>
      <c r="EJ163" s="8">
        <f t="shared" si="290"/>
        <v>0</v>
      </c>
      <c r="EK163">
        <v>0</v>
      </c>
      <c r="ER163">
        <v>0.23420294999999999</v>
      </c>
      <c r="ES163">
        <v>0.41717442999999998</v>
      </c>
      <c r="EY163">
        <v>0.23420294999999999</v>
      </c>
      <c r="EZ163">
        <v>0.41717442999999998</v>
      </c>
      <c r="FA163" s="8">
        <f t="shared" si="291"/>
        <v>-4.457862999999998E-2</v>
      </c>
      <c r="FB163" s="8">
        <f t="shared" si="292"/>
        <v>-1.8495185017827119E-2</v>
      </c>
      <c r="FC163">
        <v>6</v>
      </c>
      <c r="FE163">
        <v>0.23420294999999999</v>
      </c>
      <c r="FF163">
        <v>0.21104877</v>
      </c>
      <c r="FG163" s="8">
        <f t="shared" si="293"/>
        <v>-4.457862999999998E-2</v>
      </c>
      <c r="FH163" s="8">
        <f t="shared" si="294"/>
        <v>-9.3167029919539786E-3</v>
      </c>
      <c r="FI163">
        <v>8</v>
      </c>
      <c r="FK163">
        <v>0.23420294999999999</v>
      </c>
      <c r="FL163">
        <v>0.21104877</v>
      </c>
      <c r="FM163" s="8">
        <f t="shared" si="295"/>
        <v>-4.457862999999998E-2</v>
      </c>
      <c r="FN163" s="8">
        <f t="shared" si="296"/>
        <v>-9.2653309024172421E-3</v>
      </c>
      <c r="FO163">
        <v>10</v>
      </c>
      <c r="FY163" s="8"/>
      <c r="FZ163" s="8"/>
      <c r="GQ163">
        <v>0.23420294999999999</v>
      </c>
      <c r="GR163">
        <v>-4.79172E-2</v>
      </c>
      <c r="GS163" s="8">
        <f t="shared" si="297"/>
        <v>-4.457862999999998E-2</v>
      </c>
      <c r="GT163" s="8">
        <f t="shared" si="298"/>
        <v>2.0533345722515113E-3</v>
      </c>
      <c r="GU163">
        <v>16</v>
      </c>
      <c r="HC163">
        <v>0.23420294999999999</v>
      </c>
      <c r="HD163">
        <v>-0.18787841</v>
      </c>
      <c r="HE163" s="8">
        <f t="shared" si="299"/>
        <v>-4.457862999999998E-2</v>
      </c>
      <c r="HF163" s="8">
        <f t="shared" si="300"/>
        <v>7.8702647603948912E-3</v>
      </c>
      <c r="HG163">
        <v>20</v>
      </c>
    </row>
    <row r="164" spans="129:215" x14ac:dyDescent="0.3">
      <c r="DY164" s="1">
        <v>0.36826213400000002</v>
      </c>
      <c r="DZ164" s="14">
        <f t="shared" si="284"/>
        <v>5.9052315314374174E-2</v>
      </c>
      <c r="EA164" s="14">
        <f t="shared" si="285"/>
        <v>-5.9052315314374174E-2</v>
      </c>
      <c r="EB164" s="14">
        <f t="shared" si="286"/>
        <v>4.4542307000000003E-2</v>
      </c>
      <c r="EC164" s="14">
        <f t="shared" si="287"/>
        <v>8.4019704272125101E-4</v>
      </c>
      <c r="ED164" s="7">
        <f t="shared" si="301"/>
        <v>-1.5519356644113727</v>
      </c>
      <c r="EE164">
        <f t="shared" si="288"/>
        <v>-0.9998221429796641</v>
      </c>
      <c r="EI164" s="8">
        <f t="shared" si="289"/>
        <v>0</v>
      </c>
      <c r="EJ164" s="8">
        <f t="shared" si="290"/>
        <v>0</v>
      </c>
      <c r="EK164">
        <v>0</v>
      </c>
      <c r="ER164">
        <v>0.27878157999999997</v>
      </c>
      <c r="ES164">
        <v>0.41862221999999999</v>
      </c>
      <c r="EY164">
        <v>0.27878157999999997</v>
      </c>
      <c r="EZ164">
        <v>0.41862221999999999</v>
      </c>
      <c r="FA164" s="8">
        <f t="shared" si="291"/>
        <v>-4.4588270000000041E-2</v>
      </c>
      <c r="FB164" s="8">
        <f t="shared" si="292"/>
        <v>-1.8560086612360416E-2</v>
      </c>
      <c r="FC164">
        <v>6</v>
      </c>
      <c r="FE164">
        <v>0.27878157999999997</v>
      </c>
      <c r="FF164">
        <v>0.22390533000000001</v>
      </c>
      <c r="FG164" s="8">
        <f t="shared" si="293"/>
        <v>-4.4588270000000041E-2</v>
      </c>
      <c r="FH164" s="8">
        <f t="shared" si="294"/>
        <v>-9.8846337091939331E-3</v>
      </c>
      <c r="FI164">
        <v>8</v>
      </c>
      <c r="FK164">
        <v>0.27878157999999997</v>
      </c>
      <c r="FL164">
        <v>0.22390533000000001</v>
      </c>
      <c r="FM164" s="8">
        <f t="shared" si="295"/>
        <v>-4.4588270000000041E-2</v>
      </c>
      <c r="FN164" s="8">
        <f t="shared" si="296"/>
        <v>-9.8301300625299685E-3</v>
      </c>
      <c r="FO164">
        <v>10</v>
      </c>
      <c r="FY164" s="8"/>
      <c r="FZ164" s="8"/>
      <c r="GQ164">
        <v>0.27878157999999997</v>
      </c>
      <c r="GR164">
        <v>-3.8605720000000003E-2</v>
      </c>
      <c r="GS164" s="8">
        <f t="shared" si="297"/>
        <v>-4.4588270000000041E-2</v>
      </c>
      <c r="GT164" s="8">
        <f t="shared" si="298"/>
        <v>1.6543853156233519E-3</v>
      </c>
      <c r="GU164">
        <v>16</v>
      </c>
      <c r="HC164">
        <v>0.27878157999999997</v>
      </c>
      <c r="HD164">
        <v>-0.20402978999999999</v>
      </c>
      <c r="HE164" s="8">
        <f t="shared" si="299"/>
        <v>-4.4588270000000041E-2</v>
      </c>
      <c r="HF164" s="8">
        <f t="shared" si="300"/>
        <v>8.5471784647787822E-3</v>
      </c>
      <c r="HG164">
        <v>20</v>
      </c>
    </row>
    <row r="165" spans="129:215" x14ac:dyDescent="0.3">
      <c r="DY165" s="1">
        <v>0.41284756900000003</v>
      </c>
      <c r="DZ165" s="14">
        <f t="shared" si="284"/>
        <v>5.7526732273967394E-2</v>
      </c>
      <c r="EA165" s="14">
        <f t="shared" si="285"/>
        <v>-5.7526732273967394E-2</v>
      </c>
      <c r="EB165" s="14">
        <f t="shared" si="286"/>
        <v>4.4585435000000007E-2</v>
      </c>
      <c r="EC165" s="14">
        <f t="shared" si="287"/>
        <v>1.5255830404067791E-3</v>
      </c>
      <c r="ED165" s="7">
        <f t="shared" si="301"/>
        <v>-1.5365925992766278</v>
      </c>
      <c r="EE165">
        <f t="shared" si="288"/>
        <v>-0.99941510953696477</v>
      </c>
      <c r="EI165" s="8">
        <f t="shared" si="289"/>
        <v>0</v>
      </c>
      <c r="EJ165" s="8">
        <f t="shared" si="290"/>
        <v>0</v>
      </c>
      <c r="EK165">
        <v>0</v>
      </c>
      <c r="ER165">
        <v>0.32336985000000001</v>
      </c>
      <c r="ES165">
        <v>0.41409335000000003</v>
      </c>
      <c r="EY165">
        <v>0.32336985000000001</v>
      </c>
      <c r="EZ165">
        <v>0.41409335000000003</v>
      </c>
      <c r="FA165" s="8">
        <f t="shared" si="291"/>
        <v>-4.4599520000000004E-2</v>
      </c>
      <c r="FB165" s="8">
        <f t="shared" si="292"/>
        <v>-1.8356450215263727E-2</v>
      </c>
      <c r="FC165">
        <v>6</v>
      </c>
      <c r="FE165">
        <v>0.32336985000000001</v>
      </c>
      <c r="FF165">
        <v>0.23397497</v>
      </c>
      <c r="FG165" s="8">
        <f t="shared" si="293"/>
        <v>-4.4599520000000004E-2</v>
      </c>
      <c r="FH165" s="8">
        <f t="shared" si="294"/>
        <v>-1.0327572949704758E-2</v>
      </c>
      <c r="FI165">
        <v>8</v>
      </c>
      <c r="FK165">
        <v>0.32336985000000001</v>
      </c>
      <c r="FL165">
        <v>0.23397497</v>
      </c>
      <c r="FM165" s="8">
        <f t="shared" si="295"/>
        <v>-4.4599520000000004E-2</v>
      </c>
      <c r="FN165" s="8">
        <f t="shared" si="296"/>
        <v>-1.0270626946088714E-2</v>
      </c>
      <c r="FO165">
        <v>10</v>
      </c>
      <c r="FY165" s="8"/>
      <c r="FZ165" s="8"/>
      <c r="GQ165">
        <v>0.32336985000000001</v>
      </c>
      <c r="GR165">
        <v>-1.6838550000000001E-2</v>
      </c>
      <c r="GS165" s="8">
        <f t="shared" si="297"/>
        <v>-4.4599520000000004E-2</v>
      </c>
      <c r="GT165" s="8">
        <f t="shared" si="298"/>
        <v>7.2147688829215866E-4</v>
      </c>
      <c r="GU165">
        <v>16</v>
      </c>
      <c r="HC165">
        <v>0.32336985000000001</v>
      </c>
      <c r="HD165">
        <v>-0.17921883999999999</v>
      </c>
      <c r="HE165" s="8">
        <f t="shared" si="299"/>
        <v>-4.4599520000000004E-2</v>
      </c>
      <c r="HF165" s="8">
        <f t="shared" si="300"/>
        <v>7.5066397482427411E-3</v>
      </c>
      <c r="HG165">
        <v>20</v>
      </c>
    </row>
    <row r="166" spans="129:215" x14ac:dyDescent="0.3">
      <c r="DY166" s="1">
        <v>0.457418622</v>
      </c>
      <c r="DZ166" s="14">
        <f t="shared" si="284"/>
        <v>5.5420099779394875E-2</v>
      </c>
      <c r="EA166" s="14">
        <f t="shared" si="285"/>
        <v>-5.5420099779394875E-2</v>
      </c>
      <c r="EB166" s="14">
        <f t="shared" si="286"/>
        <v>4.4571052999999972E-2</v>
      </c>
      <c r="EC166" s="14">
        <f t="shared" si="287"/>
        <v>2.106632494572519E-3</v>
      </c>
      <c r="ED166" s="7">
        <f t="shared" si="301"/>
        <v>-1.5235668862871452</v>
      </c>
      <c r="EE166">
        <f t="shared" si="288"/>
        <v>-0.9988848972786567</v>
      </c>
      <c r="EI166" s="8">
        <f t="shared" si="289"/>
        <v>0</v>
      </c>
      <c r="EJ166" s="8">
        <f t="shared" si="290"/>
        <v>0</v>
      </c>
      <c r="EK166">
        <v>0</v>
      </c>
      <c r="ER166">
        <v>0.36796937000000002</v>
      </c>
      <c r="ES166">
        <v>0.39711928000000002</v>
      </c>
      <c r="EY166">
        <v>0.36796937000000002</v>
      </c>
      <c r="EZ166">
        <v>0.39711928000000002</v>
      </c>
      <c r="FA166" s="8">
        <f t="shared" si="291"/>
        <v>-4.4603559999999987E-2</v>
      </c>
      <c r="FB166" s="8">
        <f t="shared" si="292"/>
        <v>-1.7596256790466752E-2</v>
      </c>
      <c r="FC166">
        <v>6</v>
      </c>
      <c r="FE166">
        <v>0.36796937000000002</v>
      </c>
      <c r="FF166">
        <v>0.23067623000000001</v>
      </c>
      <c r="FG166" s="8">
        <f t="shared" si="293"/>
        <v>-4.4603559999999987E-2</v>
      </c>
      <c r="FH166" s="8">
        <f t="shared" si="294"/>
        <v>-1.017748779522799E-2</v>
      </c>
      <c r="FI166">
        <v>8</v>
      </c>
      <c r="FK166">
        <v>0.36796937000000002</v>
      </c>
      <c r="FL166">
        <v>0.23067623000000001</v>
      </c>
      <c r="FM166" s="8">
        <f t="shared" si="295"/>
        <v>-4.4603559999999987E-2</v>
      </c>
      <c r="FN166" s="8">
        <f t="shared" si="296"/>
        <v>-1.0121369357758531E-2</v>
      </c>
      <c r="FO166">
        <v>10</v>
      </c>
      <c r="FY166" s="8"/>
      <c r="FZ166" s="8"/>
      <c r="GQ166">
        <v>0.36796937000000002</v>
      </c>
      <c r="GR166">
        <v>-7.7271600000000003E-3</v>
      </c>
      <c r="GS166" s="8">
        <f t="shared" si="297"/>
        <v>-4.4603559999999987E-2</v>
      </c>
      <c r="GT166" s="8">
        <f t="shared" si="298"/>
        <v>3.3093790384382428E-4</v>
      </c>
      <c r="GU166">
        <v>16</v>
      </c>
      <c r="HC166">
        <v>0.36796937000000002</v>
      </c>
      <c r="HD166">
        <v>-0.16649317</v>
      </c>
      <c r="HE166" s="8">
        <f t="shared" si="299"/>
        <v>-4.4603559999999987E-2</v>
      </c>
      <c r="HF166" s="8">
        <f t="shared" si="300"/>
        <v>6.970552596555166E-3</v>
      </c>
      <c r="HG166">
        <v>20</v>
      </c>
    </row>
    <row r="167" spans="129:215" x14ac:dyDescent="0.3">
      <c r="DY167" s="1">
        <v>0.50200401900000002</v>
      </c>
      <c r="DZ167" s="14">
        <f t="shared" si="284"/>
        <v>5.2813337809880657E-2</v>
      </c>
      <c r="EA167" s="14">
        <f t="shared" si="285"/>
        <v>-5.2813337809880657E-2</v>
      </c>
      <c r="EB167" s="14">
        <f t="shared" si="286"/>
        <v>4.4585397000000027E-2</v>
      </c>
      <c r="EC167" s="14">
        <f t="shared" si="287"/>
        <v>2.606761969514218E-3</v>
      </c>
      <c r="ED167" s="7">
        <f t="shared" si="301"/>
        <v>-1.5123960894851083</v>
      </c>
      <c r="EE167">
        <f t="shared" si="288"/>
        <v>-0.99829519075717399</v>
      </c>
      <c r="EI167" s="8">
        <f t="shared" si="289"/>
        <v>0</v>
      </c>
      <c r="EJ167" s="8">
        <f t="shared" si="290"/>
        <v>0</v>
      </c>
      <c r="EK167">
        <v>0</v>
      </c>
      <c r="ER167">
        <v>0.41257293</v>
      </c>
      <c r="ES167">
        <v>0.37415934000000001</v>
      </c>
      <c r="EY167">
        <v>0.41257293</v>
      </c>
      <c r="EZ167">
        <v>0.37415934000000001</v>
      </c>
      <c r="FA167" s="8">
        <f t="shared" si="291"/>
        <v>-4.4596150000000001E-2</v>
      </c>
      <c r="FB167" s="8">
        <f t="shared" si="292"/>
        <v>-1.656636730842493E-2</v>
      </c>
      <c r="FC167">
        <v>6</v>
      </c>
      <c r="FE167">
        <v>0.41257293</v>
      </c>
      <c r="FF167">
        <v>0.22149598000000001</v>
      </c>
      <c r="FG167" s="8">
        <f t="shared" si="293"/>
        <v>-4.4596150000000001E-2</v>
      </c>
      <c r="FH167" s="8">
        <f t="shared" si="294"/>
        <v>-9.7650612206047847E-3</v>
      </c>
      <c r="FI167">
        <v>8</v>
      </c>
      <c r="FK167">
        <v>0.41257293</v>
      </c>
      <c r="FL167">
        <v>0.22149598000000001</v>
      </c>
      <c r="FM167" s="8">
        <f t="shared" si="295"/>
        <v>-4.4596150000000001E-2</v>
      </c>
      <c r="FN167" s="8">
        <f t="shared" si="296"/>
        <v>-9.7112168939379514E-3</v>
      </c>
      <c r="FO167">
        <v>10</v>
      </c>
      <c r="FY167" s="8"/>
      <c r="FZ167" s="8"/>
      <c r="GQ167">
        <v>0.41257293</v>
      </c>
      <c r="GR167">
        <v>-2.8686699999999998E-3</v>
      </c>
      <c r="GS167" s="8">
        <f t="shared" si="297"/>
        <v>-4.4596150000000001E-2</v>
      </c>
      <c r="GT167" s="8">
        <f t="shared" si="298"/>
        <v>1.2276613269184285E-4</v>
      </c>
      <c r="GU167">
        <v>16</v>
      </c>
      <c r="HC167">
        <v>0.41257293</v>
      </c>
      <c r="HD167">
        <v>-0.15616166000000001</v>
      </c>
      <c r="HE167" s="8">
        <f t="shared" si="299"/>
        <v>-4.4596150000000001E-2</v>
      </c>
      <c r="HF167" s="8">
        <f t="shared" si="300"/>
        <v>6.5330589924644921E-3</v>
      </c>
      <c r="HG167">
        <v>20</v>
      </c>
    </row>
    <row r="168" spans="129:215" x14ac:dyDescent="0.3">
      <c r="DY168" s="1">
        <v>0.54657242699999997</v>
      </c>
      <c r="DZ168" s="14">
        <f t="shared" si="284"/>
        <v>4.9774339676722755E-2</v>
      </c>
      <c r="EA168" s="14">
        <f t="shared" si="285"/>
        <v>-4.9774339676722755E-2</v>
      </c>
      <c r="EB168" s="14">
        <f t="shared" si="286"/>
        <v>4.4568407999999948E-2</v>
      </c>
      <c r="EC168" s="14">
        <f t="shared" si="287"/>
        <v>3.0389981331579025E-3</v>
      </c>
      <c r="ED168" s="7">
        <f t="shared" si="301"/>
        <v>-1.5027144405318809</v>
      </c>
      <c r="EE168">
        <f t="shared" si="288"/>
        <v>-0.9976833234328365</v>
      </c>
      <c r="EI168" s="8">
        <f t="shared" si="289"/>
        <v>0</v>
      </c>
      <c r="EJ168" s="8">
        <f t="shared" si="290"/>
        <v>0</v>
      </c>
      <c r="EK168">
        <v>0</v>
      </c>
      <c r="ER168">
        <v>0.45716908000000001</v>
      </c>
      <c r="ES168">
        <v>0.34499603000000001</v>
      </c>
      <c r="EY168">
        <v>0.45716908000000001</v>
      </c>
      <c r="EZ168">
        <v>0.34499603000000001</v>
      </c>
      <c r="FA168" s="8">
        <f t="shared" si="291"/>
        <v>-4.4609780000000043E-2</v>
      </c>
      <c r="FB168" s="8">
        <f t="shared" si="292"/>
        <v>-1.5270429097895336E-2</v>
      </c>
      <c r="FC168">
        <v>6</v>
      </c>
      <c r="FE168">
        <v>0.45716908000000001</v>
      </c>
      <c r="FF168">
        <v>0.20457096999999999</v>
      </c>
      <c r="FG168" s="8">
        <f t="shared" si="293"/>
        <v>-4.4609780000000043E-2</v>
      </c>
      <c r="FH168" s="8">
        <f t="shared" si="294"/>
        <v>-9.0161177353671809E-3</v>
      </c>
      <c r="FI168">
        <v>8</v>
      </c>
      <c r="FK168">
        <v>0.45716908000000001</v>
      </c>
      <c r="FL168">
        <v>0.20457096999999999</v>
      </c>
      <c r="FM168" s="8">
        <f t="shared" si="295"/>
        <v>-4.4609780000000043E-2</v>
      </c>
      <c r="FN168" s="8">
        <f t="shared" si="296"/>
        <v>-8.9664030661354734E-3</v>
      </c>
      <c r="FO168">
        <v>10</v>
      </c>
      <c r="FY168" s="8"/>
      <c r="FZ168" s="8"/>
      <c r="GQ168">
        <v>0.45716908000000001</v>
      </c>
      <c r="GR168">
        <v>-6.4768899999999999E-3</v>
      </c>
      <c r="GS168" s="8">
        <f t="shared" si="297"/>
        <v>-4.4609780000000043E-2</v>
      </c>
      <c r="GT168" s="8">
        <f t="shared" si="298"/>
        <v>2.7709644413442049E-4</v>
      </c>
      <c r="GU168">
        <v>16</v>
      </c>
      <c r="HC168">
        <v>0.45716908000000001</v>
      </c>
      <c r="HD168">
        <v>-0.15357554000000001</v>
      </c>
      <c r="HE168" s="8">
        <f t="shared" si="299"/>
        <v>-4.4609780000000043E-2</v>
      </c>
      <c r="HF168" s="8">
        <f t="shared" si="300"/>
        <v>6.4228926270263999E-3</v>
      </c>
      <c r="HG168">
        <v>20</v>
      </c>
    </row>
    <row r="169" spans="129:215" x14ac:dyDescent="0.3">
      <c r="DY169" s="1">
        <v>0.591166148</v>
      </c>
      <c r="DZ169" s="14">
        <f t="shared" si="284"/>
        <v>4.6352878718469832E-2</v>
      </c>
      <c r="EA169" s="14">
        <f t="shared" si="285"/>
        <v>-4.6352878718469832E-2</v>
      </c>
      <c r="EB169" s="14">
        <f t="shared" si="286"/>
        <v>4.4593721000000031E-2</v>
      </c>
      <c r="EC169" s="14">
        <f t="shared" si="287"/>
        <v>3.4214609582529226E-3</v>
      </c>
      <c r="ED169" s="7">
        <f t="shared" si="301"/>
        <v>-1.4942211782865467</v>
      </c>
      <c r="EE169">
        <f t="shared" si="288"/>
        <v>-0.99706955568561673</v>
      </c>
      <c r="EI169" s="8">
        <f t="shared" si="289"/>
        <v>0</v>
      </c>
      <c r="EJ169" s="8">
        <f t="shared" si="290"/>
        <v>0</v>
      </c>
      <c r="EK169">
        <v>0</v>
      </c>
      <c r="ER169">
        <v>0.50177886000000005</v>
      </c>
      <c r="ES169">
        <v>0.31508955999999999</v>
      </c>
      <c r="EY169">
        <v>0.50177886000000005</v>
      </c>
      <c r="EZ169">
        <v>0.31508955999999999</v>
      </c>
      <c r="FA169" s="8">
        <f t="shared" si="291"/>
        <v>-4.459501999999993E-2</v>
      </c>
      <c r="FB169" s="8">
        <f t="shared" si="292"/>
        <v>-1.3933498704653841E-2</v>
      </c>
      <c r="FC169">
        <v>6</v>
      </c>
      <c r="FE169">
        <v>0.50177886000000005</v>
      </c>
      <c r="FF169">
        <v>0.18810152999999999</v>
      </c>
      <c r="FG169" s="8">
        <f t="shared" si="293"/>
        <v>-4.459501999999993E-2</v>
      </c>
      <c r="FH169" s="8">
        <f t="shared" si="294"/>
        <v>-8.2824137564046513E-3</v>
      </c>
      <c r="FI169">
        <v>8</v>
      </c>
      <c r="FK169">
        <v>0.50177886000000005</v>
      </c>
      <c r="FL169">
        <v>0.18810152999999999</v>
      </c>
      <c r="FM169" s="8">
        <f t="shared" si="295"/>
        <v>-4.459501999999993E-2</v>
      </c>
      <c r="FN169" s="8">
        <f t="shared" si="296"/>
        <v>-8.2367447143152153E-3</v>
      </c>
      <c r="FO169">
        <v>10</v>
      </c>
      <c r="FY169" s="8"/>
      <c r="FZ169" s="8"/>
      <c r="GQ169">
        <v>0.50177886000000005</v>
      </c>
      <c r="GR169">
        <v>-7.44738E-3</v>
      </c>
      <c r="GS169" s="8">
        <f t="shared" si="297"/>
        <v>-4.459501999999993E-2</v>
      </c>
      <c r="GT169" s="8">
        <f t="shared" si="298"/>
        <v>3.1831490147205243E-4</v>
      </c>
      <c r="GU169">
        <v>16</v>
      </c>
      <c r="HC169">
        <v>0.50177886000000005</v>
      </c>
      <c r="HD169">
        <v>-0.14746413999999999</v>
      </c>
      <c r="HE169" s="8">
        <f t="shared" si="299"/>
        <v>-4.459501999999993E-2</v>
      </c>
      <c r="HF169" s="8">
        <f t="shared" si="300"/>
        <v>6.1614660192193371E-3</v>
      </c>
      <c r="HG169">
        <v>20</v>
      </c>
    </row>
    <row r="170" spans="129:215" x14ac:dyDescent="0.3">
      <c r="DY170" s="1">
        <v>0.63571699100000001</v>
      </c>
      <c r="DZ170" s="14">
        <f t="shared" si="284"/>
        <v>4.2595795220475678E-2</v>
      </c>
      <c r="EA170" s="14">
        <f t="shared" si="285"/>
        <v>-4.2595795220475678E-2</v>
      </c>
      <c r="EB170" s="14">
        <f t="shared" si="286"/>
        <v>4.4550843000000007E-2</v>
      </c>
      <c r="EC170" s="14">
        <f t="shared" si="287"/>
        <v>3.7570834979941542E-3</v>
      </c>
      <c r="ED170" s="7">
        <f t="shared" si="301"/>
        <v>-1.4866629118738566</v>
      </c>
      <c r="EE170">
        <f t="shared" si="288"/>
        <v>-0.99646287142903345</v>
      </c>
      <c r="EI170" s="8">
        <f t="shared" si="289"/>
        <v>0</v>
      </c>
      <c r="EJ170" s="8">
        <f t="shared" si="290"/>
        <v>0</v>
      </c>
      <c r="EK170">
        <v>0</v>
      </c>
      <c r="ER170">
        <v>0.54637387999999998</v>
      </c>
      <c r="ES170">
        <v>0.27904346000000002</v>
      </c>
      <c r="EY170">
        <v>0.54637387999999998</v>
      </c>
      <c r="EZ170">
        <v>0.27904346000000002</v>
      </c>
      <c r="FA170" s="8">
        <f t="shared" si="291"/>
        <v>-4.4607630000000009E-2</v>
      </c>
      <c r="FB170" s="8">
        <f t="shared" si="292"/>
        <v>-1.2335491787641048E-2</v>
      </c>
      <c r="FC170">
        <v>6</v>
      </c>
      <c r="FE170">
        <v>0.54637387999999998</v>
      </c>
      <c r="FF170">
        <v>0.16246831</v>
      </c>
      <c r="FG170" s="8">
        <f t="shared" si="293"/>
        <v>-4.4607630000000009E-2</v>
      </c>
      <c r="FH170" s="8">
        <f t="shared" si="294"/>
        <v>-7.1514105288480873E-3</v>
      </c>
      <c r="FI170">
        <v>8</v>
      </c>
      <c r="FK170">
        <v>0.54637387999999998</v>
      </c>
      <c r="FL170">
        <v>0.16246831</v>
      </c>
      <c r="FM170" s="8">
        <f t="shared" si="295"/>
        <v>-4.4607630000000009E-2</v>
      </c>
      <c r="FN170" s="8">
        <f t="shared" si="296"/>
        <v>-7.1119778129700318E-3</v>
      </c>
      <c r="FO170">
        <v>10</v>
      </c>
      <c r="FY170" s="8"/>
      <c r="FZ170" s="8"/>
      <c r="GQ170">
        <v>0.54637387999999998</v>
      </c>
      <c r="GR170">
        <v>-2.0892170000000002E-2</v>
      </c>
      <c r="GS170" s="8">
        <f t="shared" si="297"/>
        <v>-4.4607630000000009E-2</v>
      </c>
      <c r="GT170" s="8">
        <f t="shared" si="298"/>
        <v>8.9267928983045831E-4</v>
      </c>
      <c r="GU170">
        <v>16</v>
      </c>
      <c r="HC170">
        <v>0.54637387999999998</v>
      </c>
      <c r="HD170">
        <v>-0.15442686999999999</v>
      </c>
      <c r="HE170" s="8">
        <f t="shared" si="299"/>
        <v>-4.4607630000000009E-2</v>
      </c>
      <c r="HF170" s="8">
        <f t="shared" si="300"/>
        <v>6.4502857827766586E-3</v>
      </c>
      <c r="HG170">
        <v>20</v>
      </c>
    </row>
    <row r="171" spans="129:215" x14ac:dyDescent="0.3">
      <c r="DY171" s="1">
        <v>0.68030855000000001</v>
      </c>
      <c r="DZ171" s="14">
        <f t="shared" si="284"/>
        <v>3.8527503531741378E-2</v>
      </c>
      <c r="EA171" s="14">
        <f t="shared" si="285"/>
        <v>-3.8527503531741378E-2</v>
      </c>
      <c r="EB171" s="14">
        <f t="shared" si="286"/>
        <v>4.4591559000000003E-2</v>
      </c>
      <c r="EC171" s="14">
        <f t="shared" si="287"/>
        <v>4.0682916887343004E-3</v>
      </c>
      <c r="ED171" s="7">
        <f t="shared" si="301"/>
        <v>-1.4798136383440332</v>
      </c>
      <c r="EE171">
        <f t="shared" si="288"/>
        <v>-0.9958639295298507</v>
      </c>
      <c r="EI171" s="8">
        <f t="shared" si="289"/>
        <v>0</v>
      </c>
      <c r="EJ171" s="8">
        <f t="shared" si="290"/>
        <v>0</v>
      </c>
      <c r="EK171">
        <v>0</v>
      </c>
      <c r="ER171">
        <v>0.59098150999999999</v>
      </c>
      <c r="ES171">
        <v>0.24744796999999999</v>
      </c>
      <c r="EY171">
        <v>0.59098150999999999</v>
      </c>
      <c r="EZ171">
        <v>0.24744796999999999</v>
      </c>
      <c r="FA171" s="8">
        <f t="shared" si="291"/>
        <v>-4.4585199999999992E-2</v>
      </c>
      <c r="FB171" s="8">
        <f t="shared" si="292"/>
        <v>-1.092669865242527E-2</v>
      </c>
      <c r="FC171">
        <v>6</v>
      </c>
      <c r="FE171">
        <v>0.59098150999999999</v>
      </c>
      <c r="FF171">
        <v>0.14521535999999999</v>
      </c>
      <c r="FG171" s="8">
        <f t="shared" si="293"/>
        <v>-4.4585199999999992E-2</v>
      </c>
      <c r="FH171" s="8">
        <f t="shared" si="294"/>
        <v>-6.3849287129901823E-3</v>
      </c>
      <c r="FI171">
        <v>8</v>
      </c>
      <c r="FK171">
        <v>0.59098150999999999</v>
      </c>
      <c r="FL171">
        <v>0.14521535999999999</v>
      </c>
      <c r="FM171" s="8">
        <f t="shared" si="295"/>
        <v>-4.4585199999999992E-2</v>
      </c>
      <c r="FN171" s="8">
        <f t="shared" si="296"/>
        <v>-6.3497223605055442E-3</v>
      </c>
      <c r="FO171">
        <v>10</v>
      </c>
      <c r="FY171" s="8"/>
      <c r="FZ171" s="8"/>
      <c r="GQ171">
        <v>0.59098150999999999</v>
      </c>
      <c r="GR171">
        <v>-2.007405E-2</v>
      </c>
      <c r="GS171" s="8">
        <f t="shared" si="297"/>
        <v>-4.4585199999999992E-2</v>
      </c>
      <c r="GT171" s="8">
        <f t="shared" si="298"/>
        <v>8.5677613326950812E-4</v>
      </c>
      <c r="GU171">
        <v>16</v>
      </c>
      <c r="HC171">
        <v>0.59098150999999999</v>
      </c>
      <c r="HD171">
        <v>-0.1447717</v>
      </c>
      <c r="HE171" s="8">
        <f t="shared" si="299"/>
        <v>-4.4585199999999992E-2</v>
      </c>
      <c r="HF171" s="8">
        <f t="shared" si="300"/>
        <v>6.0403236880247563E-3</v>
      </c>
      <c r="HG171">
        <v>20</v>
      </c>
    </row>
    <row r="172" spans="129:215" x14ac:dyDescent="0.3">
      <c r="DY172" s="1">
        <v>0.72485467199999998</v>
      </c>
      <c r="DZ172" s="14">
        <f t="shared" si="284"/>
        <v>3.4178286734964779E-2</v>
      </c>
      <c r="EA172" s="14">
        <f t="shared" si="285"/>
        <v>-3.4178286734964779E-2</v>
      </c>
      <c r="EB172" s="14">
        <f t="shared" si="286"/>
        <v>4.4546121999999966E-2</v>
      </c>
      <c r="EC172" s="14">
        <f t="shared" si="287"/>
        <v>4.3492167967765991E-3</v>
      </c>
      <c r="ED172" s="7">
        <f t="shared" si="301"/>
        <v>-1.4734707771249071</v>
      </c>
      <c r="EE172">
        <f t="shared" si="288"/>
        <v>-0.99526760600048136</v>
      </c>
      <c r="EI172" s="8">
        <f t="shared" si="289"/>
        <v>0</v>
      </c>
      <c r="EJ172" s="8">
        <f t="shared" si="290"/>
        <v>0</v>
      </c>
      <c r="EK172">
        <v>0</v>
      </c>
      <c r="ER172">
        <v>0.63556670999999998</v>
      </c>
      <c r="ES172">
        <v>0.20459434000000001</v>
      </c>
      <c r="EY172">
        <v>0.63556670999999998</v>
      </c>
      <c r="EZ172">
        <v>0.20459434000000001</v>
      </c>
      <c r="FA172" s="8">
        <f t="shared" si="291"/>
        <v>-4.4596489999999989E-2</v>
      </c>
      <c r="FB172" s="8">
        <f t="shared" si="292"/>
        <v>-9.0312634546006569E-3</v>
      </c>
      <c r="FC172">
        <v>6</v>
      </c>
      <c r="FE172">
        <v>0.63556670999999998</v>
      </c>
      <c r="FF172">
        <v>0.11026306</v>
      </c>
      <c r="FG172" s="8">
        <f t="shared" si="293"/>
        <v>-4.4596489999999989E-2</v>
      </c>
      <c r="FH172" s="8">
        <f t="shared" si="294"/>
        <v>-4.846445838609186E-3</v>
      </c>
      <c r="FI172">
        <v>8</v>
      </c>
      <c r="FK172">
        <v>0.63556670999999998</v>
      </c>
      <c r="FL172">
        <v>0.11026306</v>
      </c>
      <c r="FM172" s="8">
        <f t="shared" si="295"/>
        <v>-4.4596489999999989E-2</v>
      </c>
      <c r="FN172" s="8">
        <f t="shared" si="296"/>
        <v>-4.8197226458905826E-3</v>
      </c>
      <c r="FO172">
        <v>10</v>
      </c>
      <c r="FY172" s="8"/>
      <c r="FZ172" s="8"/>
      <c r="GQ172">
        <v>0.63556670999999998</v>
      </c>
      <c r="GR172">
        <v>-4.561014E-2</v>
      </c>
      <c r="GS172" s="8">
        <f t="shared" si="297"/>
        <v>-4.4596489999999989E-2</v>
      </c>
      <c r="GT172" s="8">
        <f t="shared" si="298"/>
        <v>1.9460033778939355E-3</v>
      </c>
      <c r="GU172">
        <v>16</v>
      </c>
      <c r="HC172">
        <v>0.63556670999999998</v>
      </c>
      <c r="HD172">
        <v>-0.16478126000000001</v>
      </c>
      <c r="HE172" s="8">
        <f t="shared" si="299"/>
        <v>-4.4596489999999989E-2</v>
      </c>
      <c r="HF172" s="8">
        <f t="shared" si="300"/>
        <v>6.8728075524067218E-3</v>
      </c>
      <c r="HG172">
        <v>20</v>
      </c>
    </row>
    <row r="173" spans="129:215" x14ac:dyDescent="0.3">
      <c r="DY173" s="1">
        <v>0.76942777500000004</v>
      </c>
      <c r="DZ173" s="14">
        <f t="shared" si="284"/>
        <v>2.9555306027599593E-2</v>
      </c>
      <c r="EA173" s="14">
        <f t="shared" si="285"/>
        <v>-2.9555306027599593E-2</v>
      </c>
      <c r="EB173" s="14">
        <f t="shared" si="286"/>
        <v>4.4573103000000058E-2</v>
      </c>
      <c r="EC173" s="14">
        <f t="shared" si="287"/>
        <v>4.622980707365186E-3</v>
      </c>
      <c r="ED173" s="7">
        <f t="shared" si="301"/>
        <v>-1.4674490202645945</v>
      </c>
      <c r="EE173">
        <f t="shared" si="288"/>
        <v>-0.99466441861709776</v>
      </c>
      <c r="EI173" s="8">
        <f t="shared" si="289"/>
        <v>0</v>
      </c>
      <c r="EJ173" s="8">
        <f t="shared" si="290"/>
        <v>0</v>
      </c>
      <c r="EK173">
        <v>0</v>
      </c>
      <c r="ER173">
        <v>0.68016319999999997</v>
      </c>
      <c r="ES173">
        <v>0.17542383</v>
      </c>
      <c r="EY173">
        <v>0.68016319999999997</v>
      </c>
      <c r="EZ173">
        <v>0.17542383</v>
      </c>
      <c r="FA173" s="8">
        <f t="shared" si="291"/>
        <v>-4.4563490000000039E-2</v>
      </c>
      <c r="FB173" s="8">
        <f t="shared" si="292"/>
        <v>-7.7331906208182345E-3</v>
      </c>
      <c r="FC173">
        <v>6</v>
      </c>
      <c r="FE173">
        <v>0.68016319999999997</v>
      </c>
      <c r="FF173">
        <v>9.8474740000000005E-2</v>
      </c>
      <c r="FG173" s="8">
        <f t="shared" si="293"/>
        <v>-4.4563490000000039E-2</v>
      </c>
      <c r="FH173" s="8">
        <f t="shared" si="294"/>
        <v>-4.322484017653774E-3</v>
      </c>
      <c r="FI173">
        <v>8</v>
      </c>
      <c r="FK173">
        <v>0.68016319999999997</v>
      </c>
      <c r="FL173">
        <v>9.8474740000000005E-2</v>
      </c>
      <c r="FM173" s="8">
        <f t="shared" si="295"/>
        <v>-4.4563490000000039E-2</v>
      </c>
      <c r="FN173" s="8">
        <f t="shared" si="296"/>
        <v>-4.2986499385629416E-3</v>
      </c>
      <c r="FO173">
        <v>10</v>
      </c>
      <c r="FY173" s="8"/>
      <c r="FZ173" s="8"/>
      <c r="GQ173">
        <v>0.68016319999999997</v>
      </c>
      <c r="GR173">
        <v>-3.3885539999999999E-2</v>
      </c>
      <c r="GS173" s="8">
        <f t="shared" si="297"/>
        <v>-4.4563490000000039E-2</v>
      </c>
      <c r="GT173" s="8">
        <f t="shared" si="298"/>
        <v>1.4438159189713419E-3</v>
      </c>
      <c r="GU173">
        <v>16</v>
      </c>
      <c r="HC173">
        <v>0.68016319999999997</v>
      </c>
      <c r="HD173">
        <v>-0.14085421000000001</v>
      </c>
      <c r="HE173" s="8">
        <f t="shared" si="299"/>
        <v>-4.4563490000000039E-2</v>
      </c>
      <c r="HF173" s="8">
        <f t="shared" si="300"/>
        <v>5.8669370241342346E-3</v>
      </c>
      <c r="HG173">
        <v>20</v>
      </c>
    </row>
    <row r="174" spans="129:215" x14ac:dyDescent="0.3">
      <c r="DY174" s="1">
        <v>0.81698695099999996</v>
      </c>
      <c r="DZ174" s="14">
        <f t="shared" si="284"/>
        <v>2.4330434096358041E-2</v>
      </c>
      <c r="EA174" s="14">
        <f t="shared" si="285"/>
        <v>-2.4330434096358041E-2</v>
      </c>
      <c r="EB174" s="14">
        <f t="shared" si="286"/>
        <v>4.7559175999999925E-2</v>
      </c>
      <c r="EC174" s="14">
        <f t="shared" si="287"/>
        <v>5.2248719312415516E-3</v>
      </c>
      <c r="ED174" s="7">
        <f t="shared" si="301"/>
        <v>-1.4613746950818907</v>
      </c>
      <c r="EE174">
        <f t="shared" si="288"/>
        <v>-0.9940194239969008</v>
      </c>
      <c r="EI174" s="8">
        <f t="shared" si="289"/>
        <v>0</v>
      </c>
      <c r="EJ174" s="8">
        <f t="shared" si="290"/>
        <v>0</v>
      </c>
      <c r="EK174">
        <v>0</v>
      </c>
      <c r="ER174">
        <v>0.72472669000000001</v>
      </c>
      <c r="ES174">
        <v>0.1201166</v>
      </c>
      <c r="EY174">
        <v>0.72472669000000001</v>
      </c>
      <c r="EZ174">
        <v>0.1201166</v>
      </c>
      <c r="FA174" s="8">
        <f t="shared" si="291"/>
        <v>-4.4580219999999948E-2</v>
      </c>
      <c r="FB174" s="8">
        <f t="shared" si="292"/>
        <v>-5.2936406663247572E-3</v>
      </c>
      <c r="FC174">
        <v>6</v>
      </c>
      <c r="FE174">
        <v>0.72472669000000001</v>
      </c>
      <c r="FF174">
        <v>4.7172070000000003E-2</v>
      </c>
      <c r="FG174" s="8">
        <f t="shared" si="293"/>
        <v>-4.4580219999999948E-2</v>
      </c>
      <c r="FH174" s="8">
        <f t="shared" si="294"/>
        <v>-2.0700211752146553E-3</v>
      </c>
      <c r="FI174">
        <v>8</v>
      </c>
      <c r="FK174">
        <v>0.72472669000000001</v>
      </c>
      <c r="FL174">
        <v>4.7172070000000003E-2</v>
      </c>
      <c r="FM174" s="8">
        <f t="shared" si="295"/>
        <v>-4.4580219999999948E-2</v>
      </c>
      <c r="FN174" s="8">
        <f t="shared" si="296"/>
        <v>-2.0586071252821944E-3</v>
      </c>
      <c r="FO174">
        <v>10</v>
      </c>
      <c r="FY174" s="8"/>
      <c r="FZ174" s="8"/>
      <c r="GQ174">
        <v>0.72472669000000001</v>
      </c>
      <c r="GR174">
        <v>-8.0792279999999994E-2</v>
      </c>
      <c r="GS174" s="8">
        <f t="shared" si="297"/>
        <v>-4.4580219999999948E-2</v>
      </c>
      <c r="GT174" s="8">
        <f t="shared" si="298"/>
        <v>3.4415063852999989E-3</v>
      </c>
      <c r="GU174">
        <v>16</v>
      </c>
      <c r="HC174">
        <v>0.72472669000000001</v>
      </c>
      <c r="HD174">
        <v>-0.18474148000000001</v>
      </c>
      <c r="HE174" s="8">
        <f t="shared" si="299"/>
        <v>-4.4580219999999948E-2</v>
      </c>
      <c r="HF174" s="8">
        <f t="shared" si="300"/>
        <v>7.6928508664587192E-3</v>
      </c>
      <c r="HG174">
        <v>20</v>
      </c>
    </row>
    <row r="175" spans="129:215" x14ac:dyDescent="0.3">
      <c r="DY175" s="1">
        <v>0.86832052299999996</v>
      </c>
      <c r="DZ175" s="14">
        <f t="shared" si="284"/>
        <v>1.8350048679812436E-2</v>
      </c>
      <c r="EA175" s="14">
        <f t="shared" si="285"/>
        <v>-1.8350048679812436E-2</v>
      </c>
      <c r="EB175" s="14">
        <f t="shared" si="286"/>
        <v>5.1333571999999994E-2</v>
      </c>
      <c r="EC175" s="14">
        <f t="shared" si="287"/>
        <v>5.9803854165456048E-3</v>
      </c>
      <c r="ED175" s="7">
        <f t="shared" si="301"/>
        <v>-1.4548186650550252</v>
      </c>
      <c r="EE175">
        <f t="shared" si="288"/>
        <v>-0.99328212613057343</v>
      </c>
      <c r="EI175" s="8">
        <f t="shared" si="289"/>
        <v>0</v>
      </c>
      <c r="EJ175" s="8">
        <f t="shared" si="290"/>
        <v>0</v>
      </c>
      <c r="EK175">
        <v>0</v>
      </c>
      <c r="ER175">
        <v>0.76930690999999995</v>
      </c>
      <c r="ES175">
        <v>9.9984740000000003E-2</v>
      </c>
      <c r="EY175">
        <v>0.76930690999999995</v>
      </c>
      <c r="EZ175">
        <v>9.9984740000000003E-2</v>
      </c>
      <c r="FA175" s="8">
        <f t="shared" si="291"/>
        <v>-4.7501780000000049E-2</v>
      </c>
      <c r="FB175" s="8">
        <f t="shared" si="292"/>
        <v>-4.6917036803089092E-3</v>
      </c>
      <c r="FC175">
        <v>6</v>
      </c>
      <c r="FE175">
        <v>0.76930690999999995</v>
      </c>
      <c r="FF175">
        <v>5.0585329999999998E-2</v>
      </c>
      <c r="FG175" s="8">
        <f t="shared" si="293"/>
        <v>-4.7501780000000049E-2</v>
      </c>
      <c r="FH175" s="8">
        <f t="shared" si="294"/>
        <v>-2.3635231878070427E-3</v>
      </c>
      <c r="FI175">
        <v>8</v>
      </c>
      <c r="FK175">
        <v>0.76930690999999995</v>
      </c>
      <c r="FL175">
        <v>5.0585329999999998E-2</v>
      </c>
      <c r="FM175" s="8">
        <f t="shared" si="295"/>
        <v>-4.7501780000000049E-2</v>
      </c>
      <c r="FN175" s="8">
        <f t="shared" si="296"/>
        <v>-2.3504907744167011E-3</v>
      </c>
      <c r="FO175">
        <v>10</v>
      </c>
      <c r="FY175" s="8"/>
      <c r="FZ175" s="8"/>
      <c r="GQ175">
        <v>0.76930690999999995</v>
      </c>
      <c r="GR175">
        <v>-4.4067130000000003E-2</v>
      </c>
      <c r="GS175" s="8">
        <f t="shared" si="297"/>
        <v>-4.7501780000000049E-2</v>
      </c>
      <c r="GT175" s="8">
        <f t="shared" si="298"/>
        <v>1.9986599419033434E-3</v>
      </c>
      <c r="GU175">
        <v>16</v>
      </c>
      <c r="HC175">
        <v>0.76930690999999995</v>
      </c>
      <c r="HD175">
        <v>-0.12970296000000001</v>
      </c>
      <c r="HE175" s="8">
        <f t="shared" si="299"/>
        <v>-4.7501780000000049E-2</v>
      </c>
      <c r="HF175" s="8">
        <f t="shared" si="300"/>
        <v>5.750666845909083E-3</v>
      </c>
      <c r="HG175">
        <v>20</v>
      </c>
    </row>
    <row r="176" spans="129:215" x14ac:dyDescent="0.3">
      <c r="DY176" s="1">
        <v>0.91857666199999999</v>
      </c>
      <c r="DZ176" s="14">
        <f t="shared" si="284"/>
        <v>1.2138871339052334E-2</v>
      </c>
      <c r="EA176" s="14">
        <f t="shared" si="285"/>
        <v>-1.2138871339052334E-2</v>
      </c>
      <c r="EB176" s="14">
        <f t="shared" si="286"/>
        <v>5.0256139000000033E-2</v>
      </c>
      <c r="EC176" s="14">
        <f t="shared" si="287"/>
        <v>6.2111773407601024E-3</v>
      </c>
      <c r="ED176" s="7">
        <f t="shared" si="301"/>
        <v>-1.4478294660556796</v>
      </c>
      <c r="EE176">
        <f t="shared" si="288"/>
        <v>-0.9924490974491248</v>
      </c>
      <c r="EI176" s="8">
        <f t="shared" si="289"/>
        <v>0</v>
      </c>
      <c r="EJ176" s="8">
        <f t="shared" si="290"/>
        <v>0</v>
      </c>
      <c r="EK176">
        <v>0</v>
      </c>
      <c r="ER176">
        <v>0.81680869</v>
      </c>
      <c r="ES176">
        <v>1.34415E-2</v>
      </c>
      <c r="EY176">
        <v>0.81680869</v>
      </c>
      <c r="EZ176">
        <v>1.34415E-2</v>
      </c>
      <c r="FA176" s="8">
        <f t="shared" si="291"/>
        <v>-5.1284839999999998E-2</v>
      </c>
      <c r="FB176" s="8">
        <f t="shared" si="292"/>
        <v>-6.8039220811050337E-4</v>
      </c>
      <c r="FC176">
        <v>6</v>
      </c>
      <c r="FE176">
        <v>0.81680869</v>
      </c>
      <c r="FF176">
        <v>-3.7554490000000003E-2</v>
      </c>
      <c r="FG176" s="8">
        <f t="shared" si="293"/>
        <v>-5.1284839999999998E-2</v>
      </c>
      <c r="FH176" s="8">
        <f t="shared" si="294"/>
        <v>1.8928312177002786E-3</v>
      </c>
      <c r="FI176">
        <v>8</v>
      </c>
      <c r="FK176">
        <v>0.81680869</v>
      </c>
      <c r="FL176">
        <v>-3.7554490000000003E-2</v>
      </c>
      <c r="FM176" s="8">
        <f t="shared" si="295"/>
        <v>-5.1284839999999998E-2</v>
      </c>
      <c r="FN176" s="8">
        <f t="shared" si="296"/>
        <v>1.8823941891851906E-3</v>
      </c>
      <c r="FO176">
        <v>10</v>
      </c>
      <c r="FY176" s="8"/>
      <c r="FZ176" s="8"/>
      <c r="GQ176">
        <v>0.81680869</v>
      </c>
      <c r="GR176">
        <v>-0.13505771999999999</v>
      </c>
      <c r="GS176" s="8">
        <f t="shared" si="297"/>
        <v>-5.1284839999999998E-2</v>
      </c>
      <c r="GT176" s="8">
        <f t="shared" si="298"/>
        <v>6.6078214119625863E-3</v>
      </c>
      <c r="GU176">
        <v>16</v>
      </c>
      <c r="HC176">
        <v>0.81680869</v>
      </c>
      <c r="HD176">
        <v>-0.22171900999999999</v>
      </c>
      <c r="HE176" s="8">
        <f t="shared" si="299"/>
        <v>-5.1284839999999998E-2</v>
      </c>
      <c r="HF176" s="8">
        <f t="shared" si="300"/>
        <v>1.060439736770862E-2</v>
      </c>
      <c r="HG176">
        <v>20</v>
      </c>
    </row>
    <row r="177" spans="128:219" x14ac:dyDescent="0.3">
      <c r="DY177" s="1">
        <v>0.96365270999999997</v>
      </c>
      <c r="DZ177" s="14">
        <f t="shared" si="284"/>
        <v>6.2479519489863798E-3</v>
      </c>
      <c r="EA177" s="14">
        <f t="shared" si="285"/>
        <v>-6.2479519489863798E-3</v>
      </c>
      <c r="EB177" s="14">
        <f t="shared" si="286"/>
        <v>4.507604799999998E-2</v>
      </c>
      <c r="EC177" s="14">
        <f t="shared" si="287"/>
        <v>5.890919390065954E-3</v>
      </c>
      <c r="ED177" s="7">
        <f t="shared" si="301"/>
        <v>-1.4408443619900533</v>
      </c>
      <c r="EE177">
        <f t="shared" si="288"/>
        <v>-0.99156811957217028</v>
      </c>
      <c r="EI177" s="8">
        <f t="shared" si="289"/>
        <v>0</v>
      </c>
      <c r="EJ177" s="8">
        <f t="shared" si="290"/>
        <v>0</v>
      </c>
      <c r="EK177">
        <v>0</v>
      </c>
      <c r="ER177">
        <v>0.86809353</v>
      </c>
      <c r="ES177">
        <v>-2.758155E-2</v>
      </c>
      <c r="EY177">
        <v>0.86809353</v>
      </c>
      <c r="EZ177">
        <v>-2.758155E-2</v>
      </c>
      <c r="FA177" s="8">
        <f t="shared" si="291"/>
        <v>-5.0145430000000046E-2</v>
      </c>
      <c r="FB177" s="8">
        <f t="shared" si="292"/>
        <v>1.3639138277412993E-3</v>
      </c>
      <c r="FC177">
        <v>6</v>
      </c>
      <c r="FE177">
        <v>0.86809353</v>
      </c>
      <c r="FF177">
        <v>-4.5631110000000003E-2</v>
      </c>
      <c r="FG177" s="8">
        <f t="shared" si="293"/>
        <v>-5.0145430000000046E-2</v>
      </c>
      <c r="FH177" s="8">
        <f t="shared" si="294"/>
        <v>2.2468171159445403E-3</v>
      </c>
      <c r="FI177">
        <v>8</v>
      </c>
      <c r="FK177">
        <v>0.86809353</v>
      </c>
      <c r="FL177">
        <v>-4.5631110000000003E-2</v>
      </c>
      <c r="FM177" s="8">
        <f t="shared" si="295"/>
        <v>-5.0145430000000046E-2</v>
      </c>
      <c r="FN177" s="8">
        <f t="shared" si="296"/>
        <v>2.2344282171943433E-3</v>
      </c>
      <c r="FO177">
        <v>10</v>
      </c>
      <c r="FY177" s="8"/>
      <c r="FZ177" s="8"/>
      <c r="GQ177">
        <v>0.86809353</v>
      </c>
      <c r="GR177">
        <v>-9.5789990000000005E-2</v>
      </c>
      <c r="GS177" s="8">
        <f t="shared" si="297"/>
        <v>-5.0145430000000046E-2</v>
      </c>
      <c r="GT177" s="8">
        <f t="shared" si="298"/>
        <v>4.5784205245565845E-3</v>
      </c>
      <c r="GU177">
        <v>16</v>
      </c>
      <c r="HC177">
        <v>0.86809353</v>
      </c>
      <c r="HD177">
        <v>-0.15560110999999999</v>
      </c>
      <c r="HE177" s="8">
        <f t="shared" si="299"/>
        <v>-5.0145430000000046E-2</v>
      </c>
      <c r="HF177" s="8">
        <f t="shared" si="300"/>
        <v>7.2703015099828631E-3</v>
      </c>
      <c r="HG177">
        <v>20</v>
      </c>
    </row>
    <row r="178" spans="128:219" x14ac:dyDescent="0.3">
      <c r="DY178" s="1">
        <v>1</v>
      </c>
      <c r="DZ178" s="14">
        <f t="shared" si="284"/>
        <v>1.2599999999999777E-3</v>
      </c>
      <c r="EA178" s="14">
        <f t="shared" si="285"/>
        <v>-1.2599999999999777E-3</v>
      </c>
      <c r="EB178" s="14">
        <f t="shared" si="286"/>
        <v>3.6347290000000032E-2</v>
      </c>
      <c r="EC178" s="14">
        <f t="shared" si="287"/>
        <v>4.9879519489864025E-3</v>
      </c>
      <c r="ED178" s="7">
        <f t="shared" si="301"/>
        <v>-1.4344178036925648</v>
      </c>
      <c r="EE178">
        <f t="shared" si="288"/>
        <v>-0.99071485389263281</v>
      </c>
      <c r="EI178" s="8">
        <f t="shared" si="289"/>
        <v>0</v>
      </c>
      <c r="EJ178" s="8">
        <f t="shared" si="290"/>
        <v>0</v>
      </c>
      <c r="EK178">
        <v>0</v>
      </c>
      <c r="ER178">
        <v>0.91823896000000005</v>
      </c>
      <c r="ES178">
        <v>-0.16552185999999999</v>
      </c>
      <c r="EY178">
        <v>0.91823896000000005</v>
      </c>
      <c r="EZ178">
        <v>-0.16552185999999999</v>
      </c>
      <c r="FA178" s="8">
        <f t="shared" si="291"/>
        <v>-4.4942229999999972E-2</v>
      </c>
      <c r="FB178" s="8">
        <f t="shared" si="292"/>
        <v>7.3294772195394691E-3</v>
      </c>
      <c r="FC178">
        <v>6</v>
      </c>
      <c r="FE178">
        <v>0.91823896000000005</v>
      </c>
      <c r="FF178">
        <v>-0.19538672000000001</v>
      </c>
      <c r="FG178" s="8">
        <f t="shared" si="293"/>
        <v>-4.4942229999999972E-2</v>
      </c>
      <c r="FH178" s="8">
        <f t="shared" si="294"/>
        <v>8.6149172502495049E-3</v>
      </c>
      <c r="FI178">
        <v>8</v>
      </c>
      <c r="FK178">
        <v>0.91823896000000005</v>
      </c>
      <c r="FL178">
        <v>-0.19538672000000001</v>
      </c>
      <c r="FM178" s="8">
        <f t="shared" si="295"/>
        <v>-4.4942229999999972E-2</v>
      </c>
      <c r="FN178" s="8">
        <f t="shared" si="296"/>
        <v>8.5674147914168459E-3</v>
      </c>
      <c r="FO178">
        <v>10</v>
      </c>
      <c r="GQ178">
        <v>0.91823896000000005</v>
      </c>
      <c r="GR178">
        <v>-0.25820456000000003</v>
      </c>
      <c r="GS178" s="8">
        <f t="shared" si="297"/>
        <v>-4.4942229999999972E-2</v>
      </c>
      <c r="GT178" s="8">
        <f t="shared" si="298"/>
        <v>1.1051184697400077E-2</v>
      </c>
      <c r="GU178">
        <v>16</v>
      </c>
      <c r="HC178">
        <v>0.91823896000000005</v>
      </c>
      <c r="HD178">
        <v>-0.32289373999999998</v>
      </c>
      <c r="HE178" s="8">
        <f t="shared" si="299"/>
        <v>-4.4942229999999972E-2</v>
      </c>
      <c r="HF178" s="8">
        <f t="shared" si="300"/>
        <v>1.3509794229623107E-2</v>
      </c>
      <c r="HG178">
        <v>20</v>
      </c>
    </row>
    <row r="179" spans="128:219" x14ac:dyDescent="0.3">
      <c r="ED179" s="7">
        <f>-(PI()/2)+ATAN(EC178/EB178)</f>
        <v>-1.4344178036925648</v>
      </c>
      <c r="EE179">
        <f t="shared" si="288"/>
        <v>-0.99071485389263281</v>
      </c>
      <c r="EI179" s="8">
        <f>EG179-EG178</f>
        <v>0</v>
      </c>
      <c r="EJ179" s="8">
        <f t="shared" si="290"/>
        <v>0</v>
      </c>
      <c r="EK179">
        <v>0</v>
      </c>
      <c r="ER179">
        <v>0.96318119000000002</v>
      </c>
      <c r="ES179">
        <v>-0.16730568000000001</v>
      </c>
      <c r="EY179">
        <v>0.96318119000000002</v>
      </c>
      <c r="EZ179">
        <v>-0.16730568000000001</v>
      </c>
      <c r="FA179" s="8">
        <f>EY179-EY178</f>
        <v>4.4942229999999972E-2</v>
      </c>
      <c r="FB179" s="8">
        <f t="shared" si="292"/>
        <v>-7.4084665932316147E-3</v>
      </c>
      <c r="FC179">
        <v>6</v>
      </c>
      <c r="FE179">
        <v>0.96318119000000002</v>
      </c>
      <c r="FF179">
        <v>-0.13383152000000001</v>
      </c>
      <c r="FG179" s="8">
        <f>FE179-FE178</f>
        <v>4.4942229999999972E-2</v>
      </c>
      <c r="FH179" s="8">
        <f t="shared" si="294"/>
        <v>-5.9008486875418743E-3</v>
      </c>
      <c r="FI179">
        <v>8</v>
      </c>
      <c r="FK179">
        <v>0.96318119000000002</v>
      </c>
      <c r="FL179">
        <v>-0.13383152000000001</v>
      </c>
      <c r="FM179" s="8">
        <f>FK179-FK178</f>
        <v>4.4942229999999972E-2</v>
      </c>
      <c r="FN179" s="8">
        <f t="shared" si="296"/>
        <v>-5.8683115413667815E-3</v>
      </c>
      <c r="FO179">
        <v>10</v>
      </c>
      <c r="FW179" s="4"/>
      <c r="FX179" s="4"/>
      <c r="FY179" s="4"/>
      <c r="FZ179" s="7"/>
      <c r="GQ179">
        <v>0.96318119000000002</v>
      </c>
      <c r="GR179">
        <v>-0.10799145</v>
      </c>
      <c r="GS179" s="8">
        <f>GQ179-GQ178</f>
        <v>4.4942229999999972E-2</v>
      </c>
      <c r="GT179" s="8">
        <f t="shared" si="298"/>
        <v>-4.6220464103734092E-3</v>
      </c>
      <c r="GU179">
        <v>16</v>
      </c>
      <c r="HC179">
        <v>0.96318119000000002</v>
      </c>
      <c r="HD179">
        <v>-0.12130415999999999</v>
      </c>
      <c r="HE179" s="8">
        <f>HC179-HC178</f>
        <v>4.4942229999999972E-2</v>
      </c>
      <c r="HF179" s="8">
        <f t="shared" si="300"/>
        <v>-5.0753360557478696E-3</v>
      </c>
      <c r="HG179">
        <v>20</v>
      </c>
    </row>
    <row r="180" spans="128:219" x14ac:dyDescent="0.3">
      <c r="EI180" s="8">
        <f>EG180-EG179</f>
        <v>0</v>
      </c>
      <c r="EJ180" s="8">
        <f>-EI180*EH180*$EE181*COS(EK180*(PI()/180))</f>
        <v>0</v>
      </c>
      <c r="EK180">
        <v>0</v>
      </c>
      <c r="ER180">
        <v>1</v>
      </c>
      <c r="ES180">
        <v>-0.51943132000000003</v>
      </c>
      <c r="EY180">
        <v>1</v>
      </c>
      <c r="EZ180">
        <v>-0.51943132000000003</v>
      </c>
      <c r="FA180" s="8">
        <f>EY180-EY179</f>
        <v>3.681880999999998E-2</v>
      </c>
      <c r="FB180" s="8">
        <f>-FA180*EZ180*$EE181*COS(FC180*(PI()/180))</f>
        <v>0</v>
      </c>
      <c r="FC180">
        <v>6</v>
      </c>
      <c r="FE180">
        <v>1</v>
      </c>
      <c r="FF180">
        <v>-0.54191529999999999</v>
      </c>
      <c r="FG180" s="8">
        <f>FE180-FE179</f>
        <v>3.681880999999998E-2</v>
      </c>
      <c r="FH180" s="8">
        <f>-FG180*FF180*$EE181*COS(FI180*(PI()/180))</f>
        <v>0</v>
      </c>
      <c r="FI180">
        <v>8</v>
      </c>
      <c r="FK180">
        <v>1</v>
      </c>
      <c r="FL180">
        <v>-0.54191529999999999</v>
      </c>
      <c r="FM180" s="8">
        <f>FK180-FK179</f>
        <v>3.681880999999998E-2</v>
      </c>
      <c r="FN180" s="8">
        <f>-FM180*FL180*$EE181*COS(FO180*(PI()/180))</f>
        <v>0</v>
      </c>
      <c r="FO180">
        <v>10</v>
      </c>
      <c r="GQ180">
        <v>1</v>
      </c>
      <c r="GR180">
        <v>-0.57211919</v>
      </c>
      <c r="GS180" s="8">
        <f>GQ180-GQ179</f>
        <v>3.681880999999998E-2</v>
      </c>
      <c r="GT180" s="8">
        <f>-GS180*GR180*$EE181*COS(GU180*(PI()/180))</f>
        <v>0</v>
      </c>
      <c r="GU180">
        <v>16</v>
      </c>
      <c r="HC180">
        <v>1</v>
      </c>
      <c r="HD180">
        <v>-0.6099987</v>
      </c>
      <c r="HE180" s="8">
        <f>HC180-HC179</f>
        <v>3.681880999999998E-2</v>
      </c>
      <c r="HF180" s="8">
        <f>-HE180*HD180*$EE181*COS(HG180*(PI()/180))</f>
        <v>0</v>
      </c>
      <c r="HG180">
        <v>20</v>
      </c>
    </row>
    <row r="182" spans="128:219" x14ac:dyDescent="0.3">
      <c r="EG182" s="4" t="s">
        <v>17</v>
      </c>
      <c r="EH182" s="4">
        <v>46</v>
      </c>
      <c r="EI182" s="4" t="s">
        <v>3</v>
      </c>
      <c r="EJ182" s="7">
        <f>SUM(EJ133:EJ180)</f>
        <v>0</v>
      </c>
      <c r="EY182" s="4" t="s">
        <v>17</v>
      </c>
      <c r="EZ182" s="4">
        <v>46</v>
      </c>
      <c r="FA182" s="4" t="s">
        <v>3</v>
      </c>
      <c r="FB182" s="7">
        <f>SUM(FB132:FB180)</f>
        <v>0.58422437250603709</v>
      </c>
      <c r="FE182" s="4" t="s">
        <v>17</v>
      </c>
      <c r="FF182" s="4">
        <v>46</v>
      </c>
      <c r="FG182" s="4" t="s">
        <v>3</v>
      </c>
      <c r="FH182" s="7">
        <f>SUM(FH132:FH180)</f>
        <v>0.86910010135045024</v>
      </c>
      <c r="FK182" s="4" t="s">
        <v>17</v>
      </c>
      <c r="FL182" s="4">
        <v>46</v>
      </c>
      <c r="FM182" s="4" t="s">
        <v>3</v>
      </c>
      <c r="FN182" s="7">
        <f>SUM(FN132:FN180)</f>
        <v>0.86430790305224126</v>
      </c>
      <c r="GS182" s="8"/>
      <c r="GT182" s="8"/>
      <c r="HE182" s="8"/>
      <c r="HF182" s="8"/>
    </row>
    <row r="184" spans="128:219" x14ac:dyDescent="0.3">
      <c r="GQ184" s="4" t="s">
        <v>17</v>
      </c>
      <c r="GR184" s="4">
        <v>46</v>
      </c>
      <c r="GS184" s="4" t="s">
        <v>3</v>
      </c>
      <c r="GT184" s="7">
        <f>SUM(GT132:GT182)</f>
        <v>1.2045234411406971</v>
      </c>
      <c r="HC184" s="4" t="s">
        <v>17</v>
      </c>
      <c r="HD184" s="4">
        <v>46</v>
      </c>
      <c r="HE184" s="4" t="s">
        <v>3</v>
      </c>
      <c r="HF184" s="7">
        <f>SUM(HF132:HF182)</f>
        <v>1.3852161099116596</v>
      </c>
    </row>
    <row r="186" spans="128:219" ht="15" thickBot="1" x14ac:dyDescent="0.35">
      <c r="DX186" s="16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</row>
    <row r="187" spans="128:219" x14ac:dyDescent="0.3">
      <c r="DX187" s="18" t="s">
        <v>54</v>
      </c>
    </row>
    <row r="189" spans="128:219" x14ac:dyDescent="0.3">
      <c r="EG189" s="5" t="s">
        <v>12</v>
      </c>
      <c r="EH189" t="s">
        <v>13</v>
      </c>
      <c r="EI189" s="5" t="s">
        <v>15</v>
      </c>
      <c r="EJ189" s="11">
        <v>0.2</v>
      </c>
      <c r="EK189" s="9"/>
      <c r="FM189" s="5" t="s">
        <v>12</v>
      </c>
      <c r="FN189" t="s">
        <v>20</v>
      </c>
      <c r="FO189" s="5" t="s">
        <v>15</v>
      </c>
      <c r="FP189" s="11">
        <v>0.2</v>
      </c>
      <c r="FQ189" s="9"/>
      <c r="FY189" s="5" t="s">
        <v>12</v>
      </c>
      <c r="FZ189" t="s">
        <v>20</v>
      </c>
      <c r="GA189" s="5" t="s">
        <v>15</v>
      </c>
      <c r="GB189" s="11">
        <v>0.2</v>
      </c>
      <c r="GC189" s="9"/>
      <c r="GK189" s="5" t="s">
        <v>12</v>
      </c>
      <c r="GL189" t="s">
        <v>20</v>
      </c>
      <c r="GM189" s="5" t="s">
        <v>15</v>
      </c>
      <c r="GN189" s="11">
        <v>0.2</v>
      </c>
      <c r="GO189" s="9"/>
      <c r="GQ189" s="5" t="s">
        <v>12</v>
      </c>
      <c r="GR189" t="s">
        <v>20</v>
      </c>
      <c r="GS189" s="5" t="s">
        <v>15</v>
      </c>
      <c r="GT189" s="11">
        <v>0.2</v>
      </c>
      <c r="GU189" s="9"/>
      <c r="GW189" s="5" t="s">
        <v>12</v>
      </c>
      <c r="GX189" t="s">
        <v>20</v>
      </c>
      <c r="GY189" s="5" t="s">
        <v>15</v>
      </c>
      <c r="GZ189" s="11">
        <v>0.2</v>
      </c>
      <c r="HA189" s="9"/>
    </row>
    <row r="190" spans="128:219" x14ac:dyDescent="0.3">
      <c r="EG190" s="5" t="s">
        <v>5</v>
      </c>
      <c r="EH190" t="s">
        <v>6</v>
      </c>
      <c r="EI190" s="5" t="s">
        <v>8</v>
      </c>
      <c r="EJ190" t="s">
        <v>9</v>
      </c>
      <c r="FM190" s="5" t="s">
        <v>5</v>
      </c>
      <c r="FN190" t="s">
        <v>6</v>
      </c>
      <c r="FO190" s="5" t="s">
        <v>8</v>
      </c>
      <c r="FP190" t="s">
        <v>9</v>
      </c>
      <c r="FY190" s="5" t="s">
        <v>5</v>
      </c>
      <c r="FZ190" t="s">
        <v>6</v>
      </c>
      <c r="GA190" s="5" t="s">
        <v>8</v>
      </c>
      <c r="GB190" t="s">
        <v>9</v>
      </c>
      <c r="GK190" s="5" t="s">
        <v>5</v>
      </c>
      <c r="GL190" t="s">
        <v>6</v>
      </c>
      <c r="GM190" s="5" t="s">
        <v>8</v>
      </c>
      <c r="GN190" t="s">
        <v>9</v>
      </c>
      <c r="GQ190" s="5" t="s">
        <v>5</v>
      </c>
      <c r="GR190" t="s">
        <v>6</v>
      </c>
      <c r="GS190" s="5" t="s">
        <v>8</v>
      </c>
      <c r="GT190" t="s">
        <v>9</v>
      </c>
      <c r="GW190" s="5" t="s">
        <v>5</v>
      </c>
      <c r="GX190" t="s">
        <v>6</v>
      </c>
      <c r="GY190" s="5" t="s">
        <v>8</v>
      </c>
      <c r="GZ190" t="s">
        <v>9</v>
      </c>
    </row>
    <row r="191" spans="128:219" x14ac:dyDescent="0.3">
      <c r="EG191" s="5" t="s">
        <v>7</v>
      </c>
      <c r="EH191" t="s">
        <v>52</v>
      </c>
      <c r="EJ191" t="s">
        <v>18</v>
      </c>
      <c r="FM191" s="5" t="s">
        <v>7</v>
      </c>
      <c r="FN191" t="s">
        <v>10</v>
      </c>
      <c r="FP191" t="s">
        <v>18</v>
      </c>
      <c r="FY191" s="5" t="s">
        <v>7</v>
      </c>
      <c r="FZ191" t="s">
        <v>10</v>
      </c>
      <c r="GB191" t="s">
        <v>18</v>
      </c>
      <c r="GK191" s="5" t="s">
        <v>7</v>
      </c>
      <c r="GL191" t="s">
        <v>10</v>
      </c>
      <c r="GN191" t="s">
        <v>18</v>
      </c>
      <c r="GQ191" s="5" t="s">
        <v>7</v>
      </c>
      <c r="GR191" t="s">
        <v>10</v>
      </c>
      <c r="GT191" t="s">
        <v>18</v>
      </c>
      <c r="GW191" s="5" t="s">
        <v>7</v>
      </c>
      <c r="GX191" t="s">
        <v>10</v>
      </c>
      <c r="GZ191" t="s">
        <v>18</v>
      </c>
    </row>
    <row r="192" spans="128:219" x14ac:dyDescent="0.3">
      <c r="EG192" s="2" t="s">
        <v>28</v>
      </c>
      <c r="EH192" s="6" t="s">
        <v>14</v>
      </c>
      <c r="EJ192">
        <f>180*144</f>
        <v>25920</v>
      </c>
      <c r="FM192" s="2" t="s">
        <v>42</v>
      </c>
      <c r="FN192" s="6" t="s">
        <v>55</v>
      </c>
      <c r="FP192">
        <f>180*144</f>
        <v>25920</v>
      </c>
      <c r="FY192" s="2" t="s">
        <v>45</v>
      </c>
      <c r="FZ192" s="6" t="s">
        <v>55</v>
      </c>
      <c r="GB192">
        <f>180*144</f>
        <v>25920</v>
      </c>
      <c r="GK192" s="2" t="s">
        <v>49</v>
      </c>
      <c r="GL192" s="6" t="s">
        <v>55</v>
      </c>
      <c r="GN192">
        <f>180*144</f>
        <v>25920</v>
      </c>
      <c r="GQ192" s="2" t="s">
        <v>58</v>
      </c>
      <c r="GR192" s="6" t="s">
        <v>55</v>
      </c>
      <c r="GT192">
        <f>180*144</f>
        <v>25920</v>
      </c>
      <c r="GW192" s="2" t="s">
        <v>53</v>
      </c>
      <c r="GX192" s="6" t="s">
        <v>55</v>
      </c>
      <c r="GZ192">
        <f>180*144</f>
        <v>25920</v>
      </c>
    </row>
    <row r="193" spans="129:212" x14ac:dyDescent="0.3">
      <c r="DY193" s="13" t="s">
        <v>30</v>
      </c>
      <c r="DZ193" s="5">
        <v>0</v>
      </c>
      <c r="EA193" s="5">
        <v>0</v>
      </c>
      <c r="EB193" s="5"/>
      <c r="EC193" s="5">
        <v>12</v>
      </c>
    </row>
    <row r="194" spans="129:212" x14ac:dyDescent="0.3">
      <c r="DY194" s="3" t="s">
        <v>1</v>
      </c>
      <c r="DZ194" s="13" t="s">
        <v>31</v>
      </c>
      <c r="EA194" s="13" t="s">
        <v>35</v>
      </c>
      <c r="EB194" s="13" t="s">
        <v>4</v>
      </c>
      <c r="EC194" s="13" t="s">
        <v>38</v>
      </c>
      <c r="ED194" s="13" t="s">
        <v>37</v>
      </c>
      <c r="EE194" s="13" t="s">
        <v>39</v>
      </c>
      <c r="EI194" s="3" t="s">
        <v>4</v>
      </c>
      <c r="EJ194" s="3" t="s">
        <v>34</v>
      </c>
      <c r="EK194" s="12" t="s">
        <v>23</v>
      </c>
      <c r="FO194" s="3" t="s">
        <v>4</v>
      </c>
      <c r="FP194" s="3" t="s">
        <v>34</v>
      </c>
      <c r="FQ194" s="12" t="s">
        <v>23</v>
      </c>
      <c r="GA194" s="3" t="s">
        <v>4</v>
      </c>
      <c r="GB194" s="3" t="s">
        <v>34</v>
      </c>
      <c r="GC194" s="12" t="s">
        <v>23</v>
      </c>
      <c r="GM194" s="3" t="s">
        <v>4</v>
      </c>
      <c r="GN194" s="3" t="s">
        <v>34</v>
      </c>
      <c r="GO194" s="12" t="s">
        <v>23</v>
      </c>
      <c r="GS194" s="3" t="s">
        <v>4</v>
      </c>
      <c r="GT194" s="3" t="s">
        <v>34</v>
      </c>
      <c r="GU194" s="12" t="s">
        <v>23</v>
      </c>
      <c r="GY194" s="3" t="s">
        <v>4</v>
      </c>
      <c r="GZ194" s="3" t="s">
        <v>34</v>
      </c>
      <c r="HA194" s="12" t="s">
        <v>23</v>
      </c>
    </row>
    <row r="196" spans="129:212" x14ac:dyDescent="0.3">
      <c r="DY196" s="1">
        <v>0</v>
      </c>
      <c r="DZ196" s="14">
        <f>5*($EC$5/100)*(0.2969*SQRT(DY196)-0.126*DY196-0.3516*DY196^2+0.2843*DY196^3-0.1015*DY196^4)</f>
        <v>0</v>
      </c>
      <c r="EA196" s="14">
        <f>DZ196</f>
        <v>0</v>
      </c>
      <c r="EB196" s="14"/>
      <c r="ED196">
        <f>PI()</f>
        <v>3.1415926535897931</v>
      </c>
      <c r="EE196">
        <f>SIN(ED196)</f>
        <v>1.22514845490862E-16</v>
      </c>
      <c r="EI196" s="8">
        <f t="shared" ref="EI196:EI217" si="302">EG196-EG197</f>
        <v>0</v>
      </c>
      <c r="EJ196" s="8">
        <f t="shared" ref="EJ196:EJ219" si="303">-EI196*EH196*$EE196*COS(EK196*(PI()/180))</f>
        <v>0</v>
      </c>
      <c r="EK196">
        <v>0</v>
      </c>
      <c r="FM196">
        <v>0</v>
      </c>
      <c r="FN196">
        <v>-1.1006839500000001</v>
      </c>
      <c r="FO196" s="8">
        <f t="shared" ref="FO196:FO217" si="304">FM196-FM197</f>
        <v>0</v>
      </c>
      <c r="FP196" s="8">
        <f t="shared" ref="FP196:FP219" si="305">-FO196*FN196*$EE196*COS(FQ196*(PI()/180))</f>
        <v>0</v>
      </c>
      <c r="FQ196">
        <v>4</v>
      </c>
      <c r="FS196">
        <v>0</v>
      </c>
      <c r="FT196">
        <v>-1.1006839500000001</v>
      </c>
      <c r="FY196">
        <v>0</v>
      </c>
      <c r="FZ196">
        <v>-1.21546317</v>
      </c>
      <c r="GA196" s="8">
        <f t="shared" ref="GA196:GA217" si="306">FY196-FY197</f>
        <v>0</v>
      </c>
      <c r="GB196" s="8">
        <f t="shared" ref="GB196:GB219" si="307">-GA196*FZ196*$EE196*COS(GC196*(PI()/180))</f>
        <v>0</v>
      </c>
      <c r="GC196">
        <v>8</v>
      </c>
      <c r="GF196">
        <v>0</v>
      </c>
      <c r="GG196">
        <v>-1.22962057</v>
      </c>
      <c r="GK196">
        <v>0</v>
      </c>
      <c r="GL196">
        <v>-1.2341135700000001</v>
      </c>
      <c r="GM196" s="8">
        <f t="shared" ref="GM196:GM217" si="308">GK196-GK197</f>
        <v>0</v>
      </c>
      <c r="GN196" s="8">
        <f t="shared" ref="GN196:GN219" si="309">-GM196*GL196*$EE196*COS(GO196*(PI()/180))</f>
        <v>0</v>
      </c>
      <c r="GO196">
        <v>12</v>
      </c>
      <c r="GQ196">
        <v>0</v>
      </c>
      <c r="GR196">
        <v>-1.22962057</v>
      </c>
      <c r="GS196" s="8">
        <f t="shared" ref="GS196:GS217" si="310">GQ196-GQ197</f>
        <v>0</v>
      </c>
      <c r="GT196" s="8">
        <f t="shared" ref="GT196:GT219" si="311">-GS196*GR196*$EE196*COS(GU196*(PI()/180))</f>
        <v>0</v>
      </c>
      <c r="GU196">
        <v>14</v>
      </c>
      <c r="GW196" s="1">
        <v>0</v>
      </c>
      <c r="GX196" s="1">
        <v>-4.8336230000000001E-2</v>
      </c>
      <c r="GY196" s="8">
        <f t="shared" ref="GY196:GY217" si="312">GW196-GW197</f>
        <v>0</v>
      </c>
      <c r="GZ196" s="8">
        <f t="shared" ref="GZ196:GZ219" si="313">-GY196*GX196*$EE196*COS(HA196*(PI()/180))</f>
        <v>0</v>
      </c>
      <c r="HA196">
        <v>16</v>
      </c>
      <c r="HC196" s="1">
        <v>0</v>
      </c>
      <c r="HD196" s="1">
        <v>-0.27670910999999998</v>
      </c>
    </row>
    <row r="197" spans="129:212" x14ac:dyDescent="0.3">
      <c r="DY197" s="1">
        <v>2.60625466E-2</v>
      </c>
      <c r="DZ197" s="14">
        <f t="shared" ref="DZ197:DZ218" si="314">5*($EC$5/100)*(0.2969*SQRT(DY197)-0.126*DY197-0.3516*DY197^2+0.2843*DY197^3-0.1015*DY197^4)</f>
        <v>2.6648108451597489E-2</v>
      </c>
      <c r="EA197" s="14">
        <f t="shared" ref="EA197:EA218" si="315">DZ197</f>
        <v>2.6648108451597489E-2</v>
      </c>
      <c r="EB197" s="14">
        <f t="shared" ref="EB197:EB218" si="316">DY197-DY196</f>
        <v>2.60625466E-2</v>
      </c>
      <c r="EC197" s="14">
        <f t="shared" ref="EC197:EC218" si="317">EA197-EA196</f>
        <v>2.6648108451597489E-2</v>
      </c>
      <c r="ED197" s="7">
        <f>(PI()/2)+ATAN(EC197/EB197)</f>
        <v>2.367303017772497</v>
      </c>
      <c r="EE197">
        <f>SIN(ED197)</f>
        <v>0.69920839973092097</v>
      </c>
      <c r="EI197" s="8">
        <f t="shared" si="302"/>
        <v>0</v>
      </c>
      <c r="EJ197" s="8">
        <f t="shared" si="303"/>
        <v>0</v>
      </c>
      <c r="EK197">
        <v>0</v>
      </c>
      <c r="FM197">
        <v>0</v>
      </c>
      <c r="FN197">
        <v>-0.25427821</v>
      </c>
      <c r="FO197" s="8">
        <f t="shared" si="304"/>
        <v>-2.5729459999999999E-2</v>
      </c>
      <c r="FP197" s="8">
        <f t="shared" si="305"/>
        <v>-4.5633864005692141E-3</v>
      </c>
      <c r="FQ197">
        <v>4</v>
      </c>
      <c r="FS197">
        <v>0</v>
      </c>
      <c r="FT197">
        <v>-0.25427821</v>
      </c>
      <c r="FY197">
        <v>0</v>
      </c>
      <c r="FZ197">
        <v>-0.48589425000000003</v>
      </c>
      <c r="GA197" s="8">
        <f t="shared" si="306"/>
        <v>-2.5729459999999999E-2</v>
      </c>
      <c r="GB197" s="8">
        <f t="shared" si="307"/>
        <v>-8.6562909163927643E-3</v>
      </c>
      <c r="GC197">
        <v>8</v>
      </c>
      <c r="GF197">
        <v>0</v>
      </c>
      <c r="GG197">
        <v>-0.54535842000000001</v>
      </c>
      <c r="GK197">
        <v>0</v>
      </c>
      <c r="GL197">
        <v>-0.54928538999999998</v>
      </c>
      <c r="GM197" s="8">
        <f t="shared" si="308"/>
        <v>-2.5729459999999999E-2</v>
      </c>
      <c r="GN197" s="8">
        <f t="shared" si="309"/>
        <v>-9.6658432989215511E-3</v>
      </c>
      <c r="GO197">
        <v>12</v>
      </c>
      <c r="GQ197">
        <v>0</v>
      </c>
      <c r="GR197">
        <v>-0.54535842000000001</v>
      </c>
      <c r="GS197" s="8">
        <f t="shared" si="310"/>
        <v>-2.5729459999999999E-2</v>
      </c>
      <c r="GT197" s="8">
        <f t="shared" si="311"/>
        <v>-9.5197041051748987E-3</v>
      </c>
      <c r="GU197">
        <v>14</v>
      </c>
      <c r="GW197" s="1">
        <v>0</v>
      </c>
      <c r="GX197" s="1">
        <v>0.48517055999999997</v>
      </c>
      <c r="GY197" s="8">
        <f t="shared" si="312"/>
        <v>-2.5729459999999999E-2</v>
      </c>
      <c r="GZ197" s="8">
        <f t="shared" si="313"/>
        <v>8.3902207142597437E-3</v>
      </c>
      <c r="HA197">
        <v>16</v>
      </c>
      <c r="HC197" s="1">
        <v>0</v>
      </c>
      <c r="HD197" s="1">
        <v>0.24834476999999999</v>
      </c>
    </row>
    <row r="198" spans="129:212" x14ac:dyDescent="0.3">
      <c r="DY198" s="1">
        <v>6.5657129800000005E-2</v>
      </c>
      <c r="DZ198" s="14">
        <f t="shared" si="314"/>
        <v>3.9820016425207334E-2</v>
      </c>
      <c r="EA198" s="14">
        <f t="shared" si="315"/>
        <v>3.9820016425207334E-2</v>
      </c>
      <c r="EB198" s="14">
        <f t="shared" si="316"/>
        <v>3.9594583200000005E-2</v>
      </c>
      <c r="EC198" s="14">
        <f t="shared" si="317"/>
        <v>1.3171907973609846E-2</v>
      </c>
      <c r="ED198" s="7">
        <f t="shared" ref="ED198:ED218" si="318">(PI()/2)+ATAN(EC198/EB198)</f>
        <v>1.8919492617242695</v>
      </c>
      <c r="EE198">
        <f t="shared" ref="EE198:EE219" si="319">SIN(ED198)</f>
        <v>0.94887211249767367</v>
      </c>
      <c r="EI198" s="8">
        <f t="shared" si="302"/>
        <v>0</v>
      </c>
      <c r="EJ198" s="8">
        <f t="shared" si="303"/>
        <v>0</v>
      </c>
      <c r="EK198">
        <v>0</v>
      </c>
      <c r="FM198">
        <v>2.5729459999999999E-2</v>
      </c>
      <c r="FN198">
        <v>0.90585490999999996</v>
      </c>
      <c r="FO198" s="8">
        <f t="shared" si="304"/>
        <v>-3.9560220000000007E-2</v>
      </c>
      <c r="FP198" s="8">
        <f t="shared" si="305"/>
        <v>3.3920778693910775E-2</v>
      </c>
      <c r="FQ198">
        <v>4</v>
      </c>
      <c r="FS198">
        <v>2.5729459999999999E-2</v>
      </c>
      <c r="FT198">
        <v>0.90585490999999996</v>
      </c>
      <c r="FY198">
        <v>2.5729459999999999E-2</v>
      </c>
      <c r="FZ198">
        <v>0.94118062999999996</v>
      </c>
      <c r="GA198" s="8">
        <f t="shared" si="306"/>
        <v>-3.9560220000000007E-2</v>
      </c>
      <c r="GB198" s="8">
        <f t="shared" si="307"/>
        <v>3.4985826409094881E-2</v>
      </c>
      <c r="GC198">
        <v>8</v>
      </c>
      <c r="GF198">
        <v>2.5729459999999999E-2</v>
      </c>
      <c r="GG198">
        <v>0.99740512999999997</v>
      </c>
      <c r="GK198">
        <v>2.5729459999999999E-2</v>
      </c>
      <c r="GL198">
        <v>0.97477453999999997</v>
      </c>
      <c r="GM198" s="8">
        <f t="shared" si="308"/>
        <v>-3.9560220000000007E-2</v>
      </c>
      <c r="GN198" s="8">
        <f t="shared" si="309"/>
        <v>3.5791092267164613E-2</v>
      </c>
      <c r="GO198">
        <v>12</v>
      </c>
      <c r="GQ198">
        <v>2.5729459999999999E-2</v>
      </c>
      <c r="GR198">
        <v>0.99740512999999997</v>
      </c>
      <c r="GS198" s="8">
        <f t="shared" si="310"/>
        <v>-3.9560220000000007E-2</v>
      </c>
      <c r="GT198" s="8">
        <f t="shared" si="311"/>
        <v>3.6328050872921215E-2</v>
      </c>
      <c r="GU198">
        <v>14</v>
      </c>
      <c r="GW198" s="1">
        <v>2.5729459999999999E-2</v>
      </c>
      <c r="GX198" s="1">
        <v>1.0430141500000001</v>
      </c>
      <c r="GY198" s="8">
        <f t="shared" si="312"/>
        <v>-3.9560220000000007E-2</v>
      </c>
      <c r="GZ198" s="8">
        <f t="shared" si="313"/>
        <v>3.7635545765912416E-2</v>
      </c>
      <c r="HA198">
        <v>16</v>
      </c>
      <c r="HC198" s="1">
        <v>2.5729459999999999E-2</v>
      </c>
      <c r="HD198" s="1">
        <v>0.96313930999999997</v>
      </c>
    </row>
    <row r="199" spans="129:212" x14ac:dyDescent="0.3">
      <c r="DY199" s="1">
        <v>0.116797683</v>
      </c>
      <c r="DZ199" s="14">
        <f t="shared" si="314"/>
        <v>4.9433246699933216E-2</v>
      </c>
      <c r="EA199" s="14">
        <f t="shared" si="315"/>
        <v>4.9433246699933216E-2</v>
      </c>
      <c r="EB199" s="14">
        <f t="shared" si="316"/>
        <v>5.1140553199999994E-2</v>
      </c>
      <c r="EC199" s="14">
        <f t="shared" si="317"/>
        <v>9.6132302747258813E-3</v>
      </c>
      <c r="ED199" s="7">
        <f t="shared" si="318"/>
        <v>1.7566047065434491</v>
      </c>
      <c r="EE199">
        <f t="shared" si="319"/>
        <v>0.98278723083040553</v>
      </c>
      <c r="EI199" s="8">
        <f t="shared" si="302"/>
        <v>0</v>
      </c>
      <c r="EJ199" s="8">
        <f t="shared" si="303"/>
        <v>0</v>
      </c>
      <c r="EK199">
        <v>0</v>
      </c>
      <c r="FM199">
        <v>6.5289680000000003E-2</v>
      </c>
      <c r="FN199">
        <v>1.6998977500000001</v>
      </c>
      <c r="FO199" s="8">
        <f t="shared" si="304"/>
        <v>-5.1124549999999991E-2</v>
      </c>
      <c r="FP199" s="8">
        <f t="shared" si="305"/>
        <v>8.5202549918418496E-2</v>
      </c>
      <c r="FQ199">
        <v>4</v>
      </c>
      <c r="FS199">
        <v>6.5289680000000003E-2</v>
      </c>
      <c r="FT199">
        <v>1.6998977500000001</v>
      </c>
      <c r="FY199">
        <v>6.5289680000000003E-2</v>
      </c>
      <c r="FZ199">
        <v>1.8517011299999999</v>
      </c>
      <c r="GA199" s="8">
        <f t="shared" si="306"/>
        <v>-5.1124549999999991E-2</v>
      </c>
      <c r="GB199" s="8">
        <f t="shared" si="307"/>
        <v>9.2132460686606632E-2</v>
      </c>
      <c r="GC199">
        <v>8</v>
      </c>
      <c r="GF199">
        <v>6.5289680000000003E-2</v>
      </c>
      <c r="GG199">
        <v>1.9438432800000001</v>
      </c>
      <c r="GK199">
        <v>6.5289680000000003E-2</v>
      </c>
      <c r="GL199">
        <v>1.9195248300000001</v>
      </c>
      <c r="GM199" s="8">
        <f t="shared" si="308"/>
        <v>-5.1124549999999991E-2</v>
      </c>
      <c r="GN199" s="8">
        <f t="shared" si="309"/>
        <v>9.4338101440367611E-2</v>
      </c>
      <c r="GO199">
        <v>12</v>
      </c>
      <c r="GQ199">
        <v>6.5289680000000003E-2</v>
      </c>
      <c r="GR199">
        <v>1.9438432800000001</v>
      </c>
      <c r="GS199" s="8">
        <f t="shared" si="310"/>
        <v>-5.1124549999999991E-2</v>
      </c>
      <c r="GT199" s="8">
        <f t="shared" si="311"/>
        <v>9.4766397086396392E-2</v>
      </c>
      <c r="GU199">
        <v>14</v>
      </c>
      <c r="GW199" s="1">
        <v>6.5289680000000003E-2</v>
      </c>
      <c r="GX199" s="1">
        <v>1.27633229</v>
      </c>
      <c r="GY199" s="8">
        <f t="shared" si="312"/>
        <v>-5.1124549999999991E-2</v>
      </c>
      <c r="GZ199" s="8">
        <f t="shared" si="313"/>
        <v>6.1644508910505123E-2</v>
      </c>
      <c r="HA199">
        <v>16</v>
      </c>
      <c r="HC199" s="1">
        <v>6.5289680000000003E-2</v>
      </c>
      <c r="HD199" s="1">
        <v>1.1809101799999999</v>
      </c>
    </row>
    <row r="200" spans="129:212" x14ac:dyDescent="0.3">
      <c r="DY200" s="1">
        <v>0.17878364099999999</v>
      </c>
      <c r="DZ200" s="14">
        <f t="shared" si="314"/>
        <v>5.5976094728309785E-2</v>
      </c>
      <c r="EA200" s="14">
        <f t="shared" si="315"/>
        <v>5.5976094728309785E-2</v>
      </c>
      <c r="EB200" s="14">
        <f t="shared" si="316"/>
        <v>6.1985957999999994E-2</v>
      </c>
      <c r="EC200" s="14">
        <f t="shared" si="317"/>
        <v>6.5428480283765689E-3</v>
      </c>
      <c r="ED200" s="7">
        <f t="shared" si="318"/>
        <v>1.6759606278858505</v>
      </c>
      <c r="EE200">
        <f t="shared" si="319"/>
        <v>0.99447532939330852</v>
      </c>
      <c r="EI200" s="8">
        <f t="shared" si="302"/>
        <v>0</v>
      </c>
      <c r="EJ200" s="8">
        <f t="shared" si="303"/>
        <v>0</v>
      </c>
      <c r="EK200">
        <v>0</v>
      </c>
      <c r="FM200">
        <v>0.11641422999999999</v>
      </c>
      <c r="FN200">
        <v>2.0242783599999998</v>
      </c>
      <c r="FO200" s="8">
        <f t="shared" si="304"/>
        <v>-6.1994780000000013E-2</v>
      </c>
      <c r="FP200" s="8">
        <f t="shared" si="305"/>
        <v>0.12449736487665122</v>
      </c>
      <c r="FQ200">
        <v>4</v>
      </c>
      <c r="FS200">
        <v>0.11641422999999999</v>
      </c>
      <c r="FT200">
        <v>2.0242783599999998</v>
      </c>
      <c r="FY200">
        <v>0.11641422999999999</v>
      </c>
      <c r="FZ200">
        <v>2.2641890299999998</v>
      </c>
      <c r="GA200" s="8">
        <f t="shared" si="306"/>
        <v>-6.1994780000000013E-2</v>
      </c>
      <c r="GB200" s="8">
        <f t="shared" si="307"/>
        <v>0.13823391059670659</v>
      </c>
      <c r="GC200">
        <v>8</v>
      </c>
      <c r="GF200">
        <v>0.11641422999999999</v>
      </c>
      <c r="GG200">
        <v>2.3995873900000002</v>
      </c>
      <c r="GK200">
        <v>0.11641422999999999</v>
      </c>
      <c r="GL200">
        <v>2.3707571000000001</v>
      </c>
      <c r="GM200" s="8">
        <f t="shared" si="308"/>
        <v>-6.1994780000000013E-2</v>
      </c>
      <c r="GN200" s="8">
        <f t="shared" si="309"/>
        <v>0.1429685757601046</v>
      </c>
      <c r="GO200">
        <v>12</v>
      </c>
      <c r="GQ200">
        <v>0.11641422999999999</v>
      </c>
      <c r="GR200">
        <v>2.3995873900000002</v>
      </c>
      <c r="GS200" s="8">
        <f t="shared" si="310"/>
        <v>-6.1994780000000013E-2</v>
      </c>
      <c r="GT200" s="8">
        <f t="shared" si="311"/>
        <v>0.14354558067815484</v>
      </c>
      <c r="GU200">
        <v>14</v>
      </c>
      <c r="GW200" s="1">
        <v>0.11641422999999999</v>
      </c>
      <c r="GX200" s="1">
        <v>1.41415289</v>
      </c>
      <c r="GY200" s="8">
        <f t="shared" si="312"/>
        <v>-6.1994780000000013E-2</v>
      </c>
      <c r="GZ200" s="8">
        <f t="shared" si="313"/>
        <v>8.3808320841830625E-2</v>
      </c>
      <c r="HA200">
        <v>16</v>
      </c>
      <c r="HC200" s="1">
        <v>0.11641422999999999</v>
      </c>
      <c r="HD200" s="1">
        <v>1.3117565899999999</v>
      </c>
    </row>
    <row r="201" spans="129:212" x14ac:dyDescent="0.3">
      <c r="DY201" s="1">
        <v>0.23458828300000001</v>
      </c>
      <c r="DZ201" s="14">
        <f t="shared" si="314"/>
        <v>5.8954250447668256E-2</v>
      </c>
      <c r="EA201" s="14">
        <f t="shared" si="315"/>
        <v>5.8954250447668256E-2</v>
      </c>
      <c r="EB201" s="14">
        <f t="shared" si="316"/>
        <v>5.5804642000000015E-2</v>
      </c>
      <c r="EC201" s="14">
        <f t="shared" si="317"/>
        <v>2.9781557193584718E-3</v>
      </c>
      <c r="ED201" s="7">
        <f t="shared" si="318"/>
        <v>1.6241132746282241</v>
      </c>
      <c r="EE201">
        <f t="shared" si="319"/>
        <v>0.99857898821020796</v>
      </c>
      <c r="EI201" s="8">
        <f t="shared" si="302"/>
        <v>0</v>
      </c>
      <c r="EJ201" s="8">
        <f t="shared" si="303"/>
        <v>0</v>
      </c>
      <c r="EK201">
        <v>0</v>
      </c>
      <c r="FM201">
        <v>0.17840901000000001</v>
      </c>
      <c r="FN201">
        <v>2.0558076399999998</v>
      </c>
      <c r="FO201" s="8">
        <f t="shared" si="304"/>
        <v>-5.5793939999999986E-2</v>
      </c>
      <c r="FP201" s="8">
        <f t="shared" si="305"/>
        <v>0.11425960546890819</v>
      </c>
      <c r="FQ201">
        <v>4</v>
      </c>
      <c r="FS201">
        <v>0.17840901000000001</v>
      </c>
      <c r="FT201">
        <v>2.0558076399999998</v>
      </c>
      <c r="FY201">
        <v>0.17840901000000001</v>
      </c>
      <c r="FZ201">
        <v>2.3474636800000002</v>
      </c>
      <c r="GA201" s="8">
        <f t="shared" si="306"/>
        <v>-5.5793939999999986E-2</v>
      </c>
      <c r="GB201" s="8">
        <f t="shared" si="307"/>
        <v>0.12951531065619321</v>
      </c>
      <c r="GC201">
        <v>8</v>
      </c>
      <c r="GF201">
        <v>0.17840901000000001</v>
      </c>
      <c r="GG201">
        <v>2.52948678</v>
      </c>
      <c r="GK201">
        <v>0.17840901000000001</v>
      </c>
      <c r="GL201">
        <v>2.4907186499999998</v>
      </c>
      <c r="GM201" s="8">
        <f t="shared" si="308"/>
        <v>-5.5793939999999986E-2</v>
      </c>
      <c r="GN201" s="8">
        <f t="shared" si="309"/>
        <v>0.13573708591517211</v>
      </c>
      <c r="GO201">
        <v>12</v>
      </c>
      <c r="GQ201">
        <v>0.17840901000000001</v>
      </c>
      <c r="GR201">
        <v>2.52948678</v>
      </c>
      <c r="GS201" s="8">
        <f t="shared" si="310"/>
        <v>-5.5793939999999986E-2</v>
      </c>
      <c r="GT201" s="8">
        <f t="shared" si="311"/>
        <v>0.13674327815878237</v>
      </c>
      <c r="GU201">
        <v>14</v>
      </c>
      <c r="GW201" s="1">
        <v>0.17840901000000001</v>
      </c>
      <c r="GX201" s="1">
        <v>1.45666736</v>
      </c>
      <c r="GY201" s="8">
        <f t="shared" si="312"/>
        <v>-5.5793939999999986E-2</v>
      </c>
      <c r="GZ201" s="8">
        <f t="shared" si="313"/>
        <v>7.8013808615740504E-2</v>
      </c>
      <c r="HA201">
        <v>16</v>
      </c>
      <c r="HC201" s="1">
        <v>0.17840901000000001</v>
      </c>
      <c r="HD201" s="1">
        <v>1.3622996700000001</v>
      </c>
    </row>
    <row r="202" spans="129:212" x14ac:dyDescent="0.3">
      <c r="DY202" s="1">
        <v>0.27912081999999999</v>
      </c>
      <c r="DZ202" s="14">
        <f t="shared" si="314"/>
        <v>5.9917388798173321E-2</v>
      </c>
      <c r="EA202" s="14">
        <f t="shared" si="315"/>
        <v>5.9917388798173321E-2</v>
      </c>
      <c r="EB202" s="14">
        <f t="shared" si="316"/>
        <v>4.4532536999999983E-2</v>
      </c>
      <c r="EC202" s="14">
        <f t="shared" si="317"/>
        <v>9.6313835050506474E-4</v>
      </c>
      <c r="ED202" s="7">
        <f t="shared" si="318"/>
        <v>1.5924207004593651</v>
      </c>
      <c r="EE202">
        <f t="shared" si="319"/>
        <v>0.99976620234260183</v>
      </c>
      <c r="EI202" s="8">
        <f t="shared" si="302"/>
        <v>0</v>
      </c>
      <c r="EJ202" s="8">
        <f t="shared" si="303"/>
        <v>0</v>
      </c>
      <c r="EK202">
        <v>0</v>
      </c>
      <c r="FM202">
        <v>0.23420294999999999</v>
      </c>
      <c r="FN202">
        <v>2.0506803900000001</v>
      </c>
      <c r="FO202" s="8">
        <f t="shared" si="304"/>
        <v>-4.457862999999998E-2</v>
      </c>
      <c r="FP202" s="8">
        <f t="shared" si="305"/>
        <v>9.1172515394893364E-2</v>
      </c>
      <c r="FQ202">
        <v>4</v>
      </c>
      <c r="FS202">
        <v>0.23420294999999999</v>
      </c>
      <c r="FT202">
        <v>2.0506803900000001</v>
      </c>
      <c r="FY202">
        <v>0.23420294999999999</v>
      </c>
      <c r="FZ202">
        <v>2.3350678</v>
      </c>
      <c r="GA202" s="8">
        <f t="shared" si="306"/>
        <v>-4.457862999999998E-2</v>
      </c>
      <c r="GB202" s="8">
        <f t="shared" si="307"/>
        <v>0.10305698651041381</v>
      </c>
      <c r="GC202">
        <v>8</v>
      </c>
      <c r="GF202">
        <v>0.23420294999999999</v>
      </c>
      <c r="GG202">
        <v>2.5229831300000001</v>
      </c>
      <c r="GK202">
        <v>0.23420294999999999</v>
      </c>
      <c r="GL202">
        <v>2.4825729299999999</v>
      </c>
      <c r="GM202" s="8">
        <f t="shared" si="308"/>
        <v>-4.457862999999998E-2</v>
      </c>
      <c r="GN202" s="8">
        <f t="shared" si="309"/>
        <v>0.10822599272062178</v>
      </c>
      <c r="GO202">
        <v>12</v>
      </c>
      <c r="GQ202">
        <v>0.23420294999999999</v>
      </c>
      <c r="GR202">
        <v>2.5229831300000001</v>
      </c>
      <c r="GS202" s="8">
        <f t="shared" si="310"/>
        <v>-4.457862999999998E-2</v>
      </c>
      <c r="GT202" s="8">
        <f t="shared" si="311"/>
        <v>0.10910474377520456</v>
      </c>
      <c r="GU202">
        <v>14</v>
      </c>
      <c r="GW202" s="1">
        <v>0.23420294999999999</v>
      </c>
      <c r="GX202" s="1">
        <v>1.4011007900000001</v>
      </c>
      <c r="GY202" s="8">
        <f t="shared" si="312"/>
        <v>-4.457862999999998E-2</v>
      </c>
      <c r="GZ202" s="8">
        <f t="shared" si="313"/>
        <v>6.002555490629391E-2</v>
      </c>
      <c r="HA202">
        <v>16</v>
      </c>
      <c r="HC202" s="1">
        <v>0.23420294999999999</v>
      </c>
      <c r="HD202" s="1">
        <v>1.3174865</v>
      </c>
    </row>
    <row r="203" spans="129:212" x14ac:dyDescent="0.3">
      <c r="DY203" s="1">
        <v>0.32371982700000002</v>
      </c>
      <c r="DZ203" s="14">
        <f t="shared" si="314"/>
        <v>5.9892512357095425E-2</v>
      </c>
      <c r="EA203" s="14">
        <f t="shared" si="315"/>
        <v>5.9892512357095425E-2</v>
      </c>
      <c r="EB203" s="14">
        <f t="shared" si="316"/>
        <v>4.4599007000000024E-2</v>
      </c>
      <c r="EC203" s="14">
        <f t="shared" si="317"/>
        <v>-2.4876441077896494E-5</v>
      </c>
      <c r="ED203" s="7">
        <f t="shared" si="318"/>
        <v>1.5702385466968316</v>
      </c>
      <c r="EE203">
        <f t="shared" si="319"/>
        <v>0.99999984444068513</v>
      </c>
      <c r="EI203" s="8">
        <f t="shared" si="302"/>
        <v>0</v>
      </c>
      <c r="EJ203" s="8">
        <f t="shared" si="303"/>
        <v>0</v>
      </c>
      <c r="EK203">
        <v>0</v>
      </c>
      <c r="FM203">
        <v>0.27878157999999997</v>
      </c>
      <c r="FN203">
        <v>1.9152518199999999</v>
      </c>
      <c r="FO203" s="8">
        <f t="shared" si="304"/>
        <v>-4.4588270000000041E-2</v>
      </c>
      <c r="FP203" s="8">
        <f t="shared" si="305"/>
        <v>8.5189727351977246E-2</v>
      </c>
      <c r="FQ203">
        <v>4</v>
      </c>
      <c r="FS203">
        <v>0.27878157999999997</v>
      </c>
      <c r="FT203">
        <v>1.9152518199999999</v>
      </c>
      <c r="FY203">
        <v>0.27878157999999997</v>
      </c>
      <c r="FZ203">
        <v>2.2099049700000002</v>
      </c>
      <c r="GA203" s="8">
        <f t="shared" si="306"/>
        <v>-4.4588270000000041E-2</v>
      </c>
      <c r="GB203" s="8">
        <f t="shared" si="307"/>
        <v>9.7576880281428066E-2</v>
      </c>
      <c r="GC203">
        <v>8</v>
      </c>
      <c r="GF203">
        <v>0.27878157999999997</v>
      </c>
      <c r="GG203">
        <v>2.4259126700000002</v>
      </c>
      <c r="GK203">
        <v>0.27878157999999997</v>
      </c>
      <c r="GL203">
        <v>2.3776695700000001</v>
      </c>
      <c r="GM203" s="8">
        <f t="shared" si="308"/>
        <v>-4.4588270000000041E-2</v>
      </c>
      <c r="GN203" s="8">
        <f t="shared" si="309"/>
        <v>0.10369944889074585</v>
      </c>
      <c r="GO203">
        <v>12</v>
      </c>
      <c r="GQ203">
        <v>0.27878157999999997</v>
      </c>
      <c r="GR203">
        <v>2.4259126700000002</v>
      </c>
      <c r="GS203" s="8">
        <f t="shared" si="310"/>
        <v>-4.4588270000000041E-2</v>
      </c>
      <c r="GT203" s="8">
        <f t="shared" si="311"/>
        <v>0.10495420322375201</v>
      </c>
      <c r="GU203">
        <v>14</v>
      </c>
      <c r="GW203" s="1">
        <v>0.27878157999999997</v>
      </c>
      <c r="GX203" s="1">
        <v>1.3528711600000001</v>
      </c>
      <c r="GY203" s="8">
        <f t="shared" si="312"/>
        <v>-4.4588270000000041E-2</v>
      </c>
      <c r="GZ203" s="8">
        <f t="shared" si="313"/>
        <v>5.7985396410078049E-2</v>
      </c>
      <c r="HA203">
        <v>16</v>
      </c>
      <c r="HC203" s="1">
        <v>0.27878157999999997</v>
      </c>
      <c r="HD203" s="1">
        <v>1.2767694700000001</v>
      </c>
    </row>
    <row r="204" spans="129:212" x14ac:dyDescent="0.3">
      <c r="DY204" s="1">
        <v>0.36826213400000002</v>
      </c>
      <c r="DZ204" s="14">
        <f t="shared" si="314"/>
        <v>5.9052315314374174E-2</v>
      </c>
      <c r="EA204" s="14">
        <f t="shared" si="315"/>
        <v>5.9052315314374174E-2</v>
      </c>
      <c r="EB204" s="14">
        <f t="shared" si="316"/>
        <v>4.4542307000000003E-2</v>
      </c>
      <c r="EC204" s="14">
        <f t="shared" si="317"/>
        <v>-8.4019704272125101E-4</v>
      </c>
      <c r="ED204" s="7">
        <f t="shared" si="318"/>
        <v>1.5519356644113727</v>
      </c>
      <c r="EE204">
        <f t="shared" si="319"/>
        <v>0.9998221429796641</v>
      </c>
      <c r="EI204" s="8">
        <f t="shared" si="302"/>
        <v>0</v>
      </c>
      <c r="EJ204" s="8">
        <f t="shared" si="303"/>
        <v>0</v>
      </c>
      <c r="EK204">
        <v>0</v>
      </c>
      <c r="FM204">
        <v>0.32336985000000001</v>
      </c>
      <c r="FN204">
        <v>1.7703539699999999</v>
      </c>
      <c r="FO204" s="8">
        <f t="shared" si="304"/>
        <v>-4.4599520000000004E-2</v>
      </c>
      <c r="FP204" s="8">
        <f t="shared" si="305"/>
        <v>7.8750593323764315E-2</v>
      </c>
      <c r="FQ204">
        <v>4</v>
      </c>
      <c r="FS204">
        <v>0.32336985000000001</v>
      </c>
      <c r="FT204">
        <v>1.7703539699999999</v>
      </c>
      <c r="FY204">
        <v>0.32336985000000001</v>
      </c>
      <c r="FZ204">
        <v>2.0664155499999999</v>
      </c>
      <c r="GA204" s="8">
        <f t="shared" si="306"/>
        <v>-4.4599520000000004E-2</v>
      </c>
      <c r="GB204" s="8">
        <f t="shared" si="307"/>
        <v>9.1248003770259919E-2</v>
      </c>
      <c r="GC204">
        <v>8</v>
      </c>
      <c r="GF204">
        <v>0.32336985000000001</v>
      </c>
      <c r="GG204">
        <v>2.30652027</v>
      </c>
      <c r="GK204">
        <v>0.32336985000000001</v>
      </c>
      <c r="GL204">
        <v>2.2504463299999999</v>
      </c>
      <c r="GM204" s="8">
        <f t="shared" si="308"/>
        <v>-4.4599520000000004E-2</v>
      </c>
      <c r="GN204" s="8">
        <f t="shared" si="309"/>
        <v>9.815806523526012E-2</v>
      </c>
      <c r="GO204">
        <v>12</v>
      </c>
      <c r="GQ204">
        <v>0.32336985000000001</v>
      </c>
      <c r="GR204">
        <v>2.30652027</v>
      </c>
      <c r="GS204" s="8">
        <f t="shared" si="310"/>
        <v>-4.4599520000000004E-2</v>
      </c>
      <c r="GT204" s="8">
        <f t="shared" si="311"/>
        <v>9.9796274651803782E-2</v>
      </c>
      <c r="GU204">
        <v>14</v>
      </c>
      <c r="GW204" s="1">
        <v>0.32336985000000001</v>
      </c>
      <c r="GX204" s="1">
        <v>1.29891478</v>
      </c>
      <c r="GY204" s="8">
        <f t="shared" si="312"/>
        <v>-4.4599520000000004E-2</v>
      </c>
      <c r="GZ204" s="8">
        <f t="shared" si="313"/>
        <v>5.567692366401171E-2</v>
      </c>
      <c r="HA204">
        <v>16</v>
      </c>
      <c r="HC204" s="1">
        <v>0.32336985000000001</v>
      </c>
      <c r="HD204" s="1">
        <v>1.2228622</v>
      </c>
    </row>
    <row r="205" spans="129:212" x14ac:dyDescent="0.3">
      <c r="DY205" s="1">
        <v>0.41284756900000003</v>
      </c>
      <c r="DZ205" s="14">
        <f t="shared" si="314"/>
        <v>5.7526732273967394E-2</v>
      </c>
      <c r="EA205" s="14">
        <f t="shared" si="315"/>
        <v>5.7526732273967394E-2</v>
      </c>
      <c r="EB205" s="14">
        <f t="shared" si="316"/>
        <v>4.4585435000000007E-2</v>
      </c>
      <c r="EC205" s="14">
        <f t="shared" si="317"/>
        <v>-1.5255830404067791E-3</v>
      </c>
      <c r="ED205" s="7">
        <f t="shared" si="318"/>
        <v>1.5365925992766278</v>
      </c>
      <c r="EE205">
        <f t="shared" si="319"/>
        <v>0.99941510953696477</v>
      </c>
      <c r="EI205" s="8">
        <f t="shared" si="302"/>
        <v>0</v>
      </c>
      <c r="EJ205" s="8">
        <f t="shared" si="303"/>
        <v>0</v>
      </c>
      <c r="EK205">
        <v>0</v>
      </c>
      <c r="FM205">
        <v>0.36796937000000002</v>
      </c>
      <c r="FN205">
        <v>1.6207689999999999</v>
      </c>
      <c r="FO205" s="8">
        <f t="shared" si="304"/>
        <v>-4.4603559999999987E-2</v>
      </c>
      <c r="FP205" s="8">
        <f t="shared" si="305"/>
        <v>7.207378755337171E-2</v>
      </c>
      <c r="FQ205">
        <v>4</v>
      </c>
      <c r="FS205">
        <v>0.36796937000000002</v>
      </c>
      <c r="FT205">
        <v>1.6207689999999999</v>
      </c>
      <c r="FY205">
        <v>0.36796937000000002</v>
      </c>
      <c r="FZ205">
        <v>1.91248032</v>
      </c>
      <c r="GA205" s="8">
        <f t="shared" si="306"/>
        <v>-4.4603559999999987E-2</v>
      </c>
      <c r="GB205" s="8">
        <f t="shared" si="307"/>
        <v>8.4423855971991313E-2</v>
      </c>
      <c r="GC205">
        <v>8</v>
      </c>
      <c r="GF205">
        <v>0.36796937000000002</v>
      </c>
      <c r="GG205">
        <v>2.1722350499999998</v>
      </c>
      <c r="GK205">
        <v>0.36796937000000002</v>
      </c>
      <c r="GL205">
        <v>2.1088911600000002</v>
      </c>
      <c r="GM205" s="8">
        <f t="shared" si="308"/>
        <v>-4.4603559999999987E-2</v>
      </c>
      <c r="GN205" s="8">
        <f t="shared" si="309"/>
        <v>9.1954713226661405E-2</v>
      </c>
      <c r="GO205">
        <v>12</v>
      </c>
      <c r="GQ205">
        <v>0.36796937000000002</v>
      </c>
      <c r="GR205">
        <v>2.1722350499999998</v>
      </c>
      <c r="GS205" s="8">
        <f t="shared" si="310"/>
        <v>-4.4603559999999987E-2</v>
      </c>
      <c r="GT205" s="8">
        <f t="shared" si="311"/>
        <v>9.3956400278002852E-2</v>
      </c>
      <c r="GU205">
        <v>14</v>
      </c>
      <c r="GW205" s="1">
        <v>0.36796937000000002</v>
      </c>
      <c r="GX205" s="1">
        <v>1.24074551</v>
      </c>
      <c r="GY205" s="8">
        <f t="shared" si="312"/>
        <v>-4.4603559999999987E-2</v>
      </c>
      <c r="GZ205" s="8">
        <f t="shared" si="313"/>
        <v>5.3166709584041287E-2</v>
      </c>
      <c r="HA205">
        <v>16</v>
      </c>
      <c r="HC205" s="1">
        <v>0.36796937000000002</v>
      </c>
      <c r="HD205" s="1">
        <v>1.16020941</v>
      </c>
    </row>
    <row r="206" spans="129:212" x14ac:dyDescent="0.3">
      <c r="DY206" s="1">
        <v>0.457418622</v>
      </c>
      <c r="DZ206" s="14">
        <f t="shared" si="314"/>
        <v>5.5420099779394875E-2</v>
      </c>
      <c r="EA206" s="14">
        <f t="shared" si="315"/>
        <v>5.5420099779394875E-2</v>
      </c>
      <c r="EB206" s="14">
        <f t="shared" si="316"/>
        <v>4.4571052999999972E-2</v>
      </c>
      <c r="EC206" s="14">
        <f t="shared" si="317"/>
        <v>-2.106632494572519E-3</v>
      </c>
      <c r="ED206" s="7">
        <f t="shared" si="318"/>
        <v>1.5235668862871452</v>
      </c>
      <c r="EE206">
        <f t="shared" si="319"/>
        <v>0.9988848972786567</v>
      </c>
      <c r="EI206" s="8">
        <f t="shared" si="302"/>
        <v>0</v>
      </c>
      <c r="EJ206" s="8">
        <f t="shared" si="303"/>
        <v>0</v>
      </c>
      <c r="EK206">
        <v>0</v>
      </c>
      <c r="FM206">
        <v>0.41257293</v>
      </c>
      <c r="FN206">
        <v>1.47024256</v>
      </c>
      <c r="FO206" s="8">
        <f t="shared" si="304"/>
        <v>-4.4596150000000001E-2</v>
      </c>
      <c r="FP206" s="8">
        <f t="shared" si="305"/>
        <v>6.5334503427560892E-2</v>
      </c>
      <c r="FQ206">
        <v>4</v>
      </c>
      <c r="FS206">
        <v>0.41257293</v>
      </c>
      <c r="FT206">
        <v>1.47024256</v>
      </c>
      <c r="FY206">
        <v>0.41257293</v>
      </c>
      <c r="FZ206">
        <v>1.7537774699999999</v>
      </c>
      <c r="GA206" s="8">
        <f t="shared" si="306"/>
        <v>-4.4596150000000001E-2</v>
      </c>
      <c r="GB206" s="8">
        <f t="shared" si="307"/>
        <v>7.7364206662132382E-2</v>
      </c>
      <c r="GC206">
        <v>8</v>
      </c>
      <c r="GF206">
        <v>0.41257293</v>
      </c>
      <c r="GG206">
        <v>2.0288599199999999</v>
      </c>
      <c r="GK206">
        <v>0.41257293</v>
      </c>
      <c r="GL206">
        <v>1.95900243</v>
      </c>
      <c r="GM206" s="8">
        <f t="shared" si="308"/>
        <v>-4.4596150000000001E-2</v>
      </c>
      <c r="GN206" s="8">
        <f t="shared" si="309"/>
        <v>8.5359563007167683E-2</v>
      </c>
      <c r="GO206">
        <v>12</v>
      </c>
      <c r="GQ206">
        <v>0.41257293</v>
      </c>
      <c r="GR206">
        <v>2.0288599199999999</v>
      </c>
      <c r="GS206" s="8">
        <f t="shared" si="310"/>
        <v>-4.4596150000000001E-2</v>
      </c>
      <c r="GT206" s="8">
        <f t="shared" si="311"/>
        <v>8.7693821416455722E-2</v>
      </c>
      <c r="GU206">
        <v>14</v>
      </c>
      <c r="GW206" s="1">
        <v>0.41257293</v>
      </c>
      <c r="GX206" s="1">
        <v>1.1797544200000001</v>
      </c>
      <c r="GY206" s="8">
        <f t="shared" si="312"/>
        <v>-4.4596150000000001E-2</v>
      </c>
      <c r="GZ206" s="8">
        <f t="shared" si="313"/>
        <v>5.0517990223043818E-2</v>
      </c>
      <c r="HA206">
        <v>16</v>
      </c>
      <c r="HC206" s="1">
        <v>0.41257293</v>
      </c>
      <c r="HD206" s="1">
        <v>1.0918311000000001</v>
      </c>
    </row>
    <row r="207" spans="129:212" x14ac:dyDescent="0.3">
      <c r="DY207" s="1">
        <v>0.50200401900000002</v>
      </c>
      <c r="DZ207" s="14">
        <f t="shared" si="314"/>
        <v>5.2813337809880657E-2</v>
      </c>
      <c r="EA207" s="14">
        <f t="shared" si="315"/>
        <v>5.2813337809880657E-2</v>
      </c>
      <c r="EB207" s="14">
        <f t="shared" si="316"/>
        <v>4.4585397000000027E-2</v>
      </c>
      <c r="EC207" s="14">
        <f t="shared" si="317"/>
        <v>-2.606761969514218E-3</v>
      </c>
      <c r="ED207" s="7">
        <f t="shared" si="318"/>
        <v>1.5123960894851083</v>
      </c>
      <c r="EE207">
        <f t="shared" si="319"/>
        <v>0.99829519075717399</v>
      </c>
      <c r="EI207" s="8">
        <f t="shared" si="302"/>
        <v>0</v>
      </c>
      <c r="EJ207" s="8">
        <f t="shared" si="303"/>
        <v>0</v>
      </c>
      <c r="EK207">
        <v>0</v>
      </c>
      <c r="FM207">
        <v>0.45716908000000001</v>
      </c>
      <c r="FN207">
        <v>1.3217335800000001</v>
      </c>
      <c r="FO207" s="8">
        <f t="shared" si="304"/>
        <v>-4.4609780000000043E-2</v>
      </c>
      <c r="FP207" s="8">
        <f t="shared" si="305"/>
        <v>5.8718340640145542E-2</v>
      </c>
      <c r="FQ207">
        <v>4</v>
      </c>
      <c r="FS207">
        <v>0.45716908000000001</v>
      </c>
      <c r="FT207">
        <v>1.3217335800000001</v>
      </c>
      <c r="FY207">
        <v>0.45716908000000001</v>
      </c>
      <c r="FZ207">
        <v>1.5940019999999999</v>
      </c>
      <c r="GA207" s="8">
        <f t="shared" si="306"/>
        <v>-4.4609780000000043E-2</v>
      </c>
      <c r="GB207" s="8">
        <f t="shared" si="307"/>
        <v>7.0296013658032161E-2</v>
      </c>
      <c r="GC207">
        <v>8</v>
      </c>
      <c r="GF207">
        <v>0.45716908000000001</v>
      </c>
      <c r="GG207">
        <v>1.8804275399999999</v>
      </c>
      <c r="GK207">
        <v>0.45716908000000001</v>
      </c>
      <c r="GL207">
        <v>1.80491373</v>
      </c>
      <c r="GM207" s="8">
        <f t="shared" si="308"/>
        <v>-4.4609780000000043E-2</v>
      </c>
      <c r="GN207" s="8">
        <f t="shared" si="309"/>
        <v>7.8623052851112707E-2</v>
      </c>
      <c r="GO207">
        <v>12</v>
      </c>
      <c r="GQ207">
        <v>0.45716908000000001</v>
      </c>
      <c r="GR207">
        <v>1.8804275399999999</v>
      </c>
      <c r="GS207" s="8">
        <f t="shared" si="310"/>
        <v>-4.4609780000000043E-2</v>
      </c>
      <c r="GT207" s="8">
        <f t="shared" si="311"/>
        <v>8.1254941497865635E-2</v>
      </c>
      <c r="GU207">
        <v>14</v>
      </c>
      <c r="GW207" s="1">
        <v>0.45716908000000001</v>
      </c>
      <c r="GX207" s="1">
        <v>1.1171418799999999</v>
      </c>
      <c r="GY207" s="8">
        <f t="shared" si="312"/>
        <v>-4.4609780000000043E-2</v>
      </c>
      <c r="GZ207" s="8">
        <f t="shared" si="313"/>
        <v>4.7823243807339121E-2</v>
      </c>
      <c r="HA207">
        <v>16</v>
      </c>
      <c r="HC207" s="1">
        <v>0.45716908000000001</v>
      </c>
      <c r="HD207" s="1">
        <v>1.0196407300000001</v>
      </c>
    </row>
    <row r="208" spans="129:212" x14ac:dyDescent="0.3">
      <c r="DY208" s="1">
        <v>0.54657242699999997</v>
      </c>
      <c r="DZ208" s="14">
        <f t="shared" si="314"/>
        <v>4.9774339676722755E-2</v>
      </c>
      <c r="EA208" s="14">
        <f t="shared" si="315"/>
        <v>4.9774339676722755E-2</v>
      </c>
      <c r="EB208" s="14">
        <f t="shared" si="316"/>
        <v>4.4568407999999948E-2</v>
      </c>
      <c r="EC208" s="14">
        <f t="shared" si="317"/>
        <v>-3.0389981331579025E-3</v>
      </c>
      <c r="ED208" s="7">
        <f t="shared" si="318"/>
        <v>1.5027144405318809</v>
      </c>
      <c r="EE208">
        <f t="shared" si="319"/>
        <v>0.9976833234328365</v>
      </c>
      <c r="EI208" s="8">
        <f t="shared" si="302"/>
        <v>0</v>
      </c>
      <c r="EJ208" s="8">
        <f t="shared" si="303"/>
        <v>0</v>
      </c>
      <c r="EK208">
        <v>0</v>
      </c>
      <c r="FM208">
        <v>0.50177886000000005</v>
      </c>
      <c r="FN208">
        <v>1.1767629900000001</v>
      </c>
      <c r="FO208" s="8">
        <f t="shared" si="304"/>
        <v>-4.459501999999993E-2</v>
      </c>
      <c r="FP208" s="8">
        <f t="shared" si="305"/>
        <v>5.2228657996654021E-2</v>
      </c>
      <c r="FQ208">
        <v>4</v>
      </c>
      <c r="FS208">
        <v>0.50177886000000005</v>
      </c>
      <c r="FT208">
        <v>1.1767629900000001</v>
      </c>
      <c r="FY208">
        <v>0.50177886000000005</v>
      </c>
      <c r="FZ208">
        <v>1.43613079</v>
      </c>
      <c r="GA208" s="8">
        <f t="shared" si="306"/>
        <v>-4.459501999999993E-2</v>
      </c>
      <c r="GB208" s="8">
        <f t="shared" si="307"/>
        <v>6.3274080799306895E-2</v>
      </c>
      <c r="GC208">
        <v>8</v>
      </c>
      <c r="GF208">
        <v>0.50177886000000005</v>
      </c>
      <c r="GG208">
        <v>1.7300955200000001</v>
      </c>
      <c r="GK208">
        <v>0.50177886000000005</v>
      </c>
      <c r="GL208">
        <v>1.64970164</v>
      </c>
      <c r="GM208" s="8">
        <f t="shared" si="308"/>
        <v>-4.459501999999993E-2</v>
      </c>
      <c r="GN208" s="8">
        <f t="shared" si="309"/>
        <v>7.1794119914915314E-2</v>
      </c>
      <c r="GO208">
        <v>12</v>
      </c>
      <c r="GQ208">
        <v>0.50177886000000005</v>
      </c>
      <c r="GR208">
        <v>1.7300955200000001</v>
      </c>
      <c r="GS208" s="8">
        <f t="shared" si="310"/>
        <v>-4.459501999999993E-2</v>
      </c>
      <c r="GT208" s="8">
        <f t="shared" si="311"/>
        <v>7.4688420649944728E-2</v>
      </c>
      <c r="GU208">
        <v>14</v>
      </c>
      <c r="GW208" s="1">
        <v>0.50177886000000005</v>
      </c>
      <c r="GX208" s="1">
        <v>1.0535363799999999</v>
      </c>
      <c r="GY208" s="8">
        <f t="shared" si="312"/>
        <v>-4.459501999999993E-2</v>
      </c>
      <c r="GZ208" s="8">
        <f t="shared" si="313"/>
        <v>4.5057827698364014E-2</v>
      </c>
      <c r="HA208">
        <v>16</v>
      </c>
      <c r="HC208" s="1">
        <v>0.50177886000000005</v>
      </c>
      <c r="HD208" s="1">
        <v>0.94522740000000005</v>
      </c>
    </row>
    <row r="209" spans="129:212" x14ac:dyDescent="0.3">
      <c r="DY209" s="1">
        <v>0.591166148</v>
      </c>
      <c r="DZ209" s="14">
        <f t="shared" si="314"/>
        <v>4.6352878718469832E-2</v>
      </c>
      <c r="EA209" s="14">
        <f t="shared" si="315"/>
        <v>4.6352878718469832E-2</v>
      </c>
      <c r="EB209" s="14">
        <f t="shared" si="316"/>
        <v>4.4593721000000031E-2</v>
      </c>
      <c r="EC209" s="14">
        <f t="shared" si="317"/>
        <v>-3.4214609582529226E-3</v>
      </c>
      <c r="ED209" s="7">
        <f t="shared" si="318"/>
        <v>1.4942211782865467</v>
      </c>
      <c r="EE209">
        <f t="shared" si="319"/>
        <v>0.99706955568561673</v>
      </c>
      <c r="EI209" s="8">
        <f t="shared" si="302"/>
        <v>0</v>
      </c>
      <c r="EJ209" s="8">
        <f t="shared" si="303"/>
        <v>0</v>
      </c>
      <c r="EK209">
        <v>0</v>
      </c>
      <c r="FM209">
        <v>0.54637387999999998</v>
      </c>
      <c r="FN209">
        <v>1.03570819</v>
      </c>
      <c r="FO209" s="8">
        <f t="shared" si="304"/>
        <v>-4.4607630000000009E-2</v>
      </c>
      <c r="FP209" s="8">
        <f t="shared" si="305"/>
        <v>4.5952887503088839E-2</v>
      </c>
      <c r="FQ209">
        <v>4</v>
      </c>
      <c r="FS209">
        <v>0.54637387999999998</v>
      </c>
      <c r="FT209">
        <v>1.03570819</v>
      </c>
      <c r="FY209">
        <v>0.54637387999999998</v>
      </c>
      <c r="FZ209">
        <v>1.28152613</v>
      </c>
      <c r="GA209" s="8">
        <f t="shared" si="306"/>
        <v>-4.4607630000000009E-2</v>
      </c>
      <c r="GB209" s="8">
        <f t="shared" si="307"/>
        <v>5.6443618368747221E-2</v>
      </c>
      <c r="GC209">
        <v>8</v>
      </c>
      <c r="GF209">
        <v>0.54637387999999998</v>
      </c>
      <c r="GG209">
        <v>1.5798692700000001</v>
      </c>
      <c r="GK209">
        <v>0.54637387999999998</v>
      </c>
      <c r="GL209">
        <v>1.4954345200000001</v>
      </c>
      <c r="GM209" s="8">
        <f t="shared" si="308"/>
        <v>-4.4607630000000009E-2</v>
      </c>
      <c r="GN209" s="8">
        <f t="shared" si="309"/>
        <v>6.5058852820912436E-2</v>
      </c>
      <c r="GO209">
        <v>12</v>
      </c>
      <c r="GQ209">
        <v>0.54637387999999998</v>
      </c>
      <c r="GR209">
        <v>1.5798692700000001</v>
      </c>
      <c r="GS209" s="8">
        <f t="shared" si="310"/>
        <v>-4.4607630000000009E-2</v>
      </c>
      <c r="GT209" s="8">
        <f t="shared" si="311"/>
        <v>6.8180451970423273E-2</v>
      </c>
      <c r="GU209">
        <v>14</v>
      </c>
      <c r="GW209" s="1">
        <v>0.54637387999999998</v>
      </c>
      <c r="GX209" s="1">
        <v>0.98948555000000005</v>
      </c>
      <c r="GY209" s="8">
        <f t="shared" si="312"/>
        <v>-4.4607630000000009E-2</v>
      </c>
      <c r="GZ209" s="8">
        <f t="shared" si="313"/>
        <v>4.2304415500655189E-2</v>
      </c>
      <c r="HA209">
        <v>16</v>
      </c>
      <c r="HC209" s="1">
        <v>0.54637387999999998</v>
      </c>
      <c r="HD209" s="1">
        <v>0.86957985000000004</v>
      </c>
    </row>
    <row r="210" spans="129:212" x14ac:dyDescent="0.3">
      <c r="DY210" s="1">
        <v>0.63571699100000001</v>
      </c>
      <c r="DZ210" s="14">
        <f t="shared" si="314"/>
        <v>4.2595795220475678E-2</v>
      </c>
      <c r="EA210" s="14">
        <f t="shared" si="315"/>
        <v>4.2595795220475678E-2</v>
      </c>
      <c r="EB210" s="14">
        <f t="shared" si="316"/>
        <v>4.4550843000000007E-2</v>
      </c>
      <c r="EC210" s="14">
        <f t="shared" si="317"/>
        <v>-3.7570834979941542E-3</v>
      </c>
      <c r="ED210" s="7">
        <f t="shared" si="318"/>
        <v>1.4866629118738566</v>
      </c>
      <c r="EE210">
        <f t="shared" si="319"/>
        <v>0.99646287142903345</v>
      </c>
      <c r="EI210" s="8">
        <f t="shared" si="302"/>
        <v>0</v>
      </c>
      <c r="EJ210" s="8">
        <f t="shared" si="303"/>
        <v>0</v>
      </c>
      <c r="EK210">
        <v>0</v>
      </c>
      <c r="FM210">
        <v>0.59098150999999999</v>
      </c>
      <c r="FN210">
        <v>0.89856150000000001</v>
      </c>
      <c r="FO210" s="8">
        <f t="shared" si="304"/>
        <v>-4.4585199999999992E-2</v>
      </c>
      <c r="FP210" s="8">
        <f t="shared" si="305"/>
        <v>3.9823592665605118E-2</v>
      </c>
      <c r="FQ210">
        <v>4</v>
      </c>
      <c r="FS210">
        <v>0.59098150999999999</v>
      </c>
      <c r="FT210">
        <v>0.89856150000000001</v>
      </c>
      <c r="FY210">
        <v>0.59098150999999999</v>
      </c>
      <c r="FZ210">
        <v>1.1307422300000001</v>
      </c>
      <c r="GA210" s="8">
        <f t="shared" si="306"/>
        <v>-4.4585199999999992E-2</v>
      </c>
      <c r="GB210" s="8">
        <f t="shared" si="307"/>
        <v>4.9747152619915941E-2</v>
      </c>
      <c r="GC210">
        <v>8</v>
      </c>
      <c r="GF210">
        <v>0.59098150999999999</v>
      </c>
      <c r="GG210">
        <v>1.4311475199999999</v>
      </c>
      <c r="GK210">
        <v>0.59098150999999999</v>
      </c>
      <c r="GL210">
        <v>1.3435586100000001</v>
      </c>
      <c r="GM210" s="8">
        <f t="shared" si="308"/>
        <v>-4.4585199999999992E-2</v>
      </c>
      <c r="GN210" s="8">
        <f t="shared" si="309"/>
        <v>5.8386554959521372E-2</v>
      </c>
      <c r="GO210">
        <v>12</v>
      </c>
      <c r="GQ210">
        <v>0.59098150999999999</v>
      </c>
      <c r="GR210">
        <v>1.4311475199999999</v>
      </c>
      <c r="GS210" s="8">
        <f t="shared" si="310"/>
        <v>-4.4585199999999992E-2</v>
      </c>
      <c r="GT210" s="8">
        <f t="shared" si="311"/>
        <v>6.1693635232229094E-2</v>
      </c>
      <c r="GU210">
        <v>14</v>
      </c>
      <c r="GW210" s="1">
        <v>0.59098150999999999</v>
      </c>
      <c r="GX210" s="1">
        <v>0.92539548999999999</v>
      </c>
      <c r="GY210" s="8">
        <f t="shared" si="312"/>
        <v>-4.4585199999999992E-2</v>
      </c>
      <c r="GZ210" s="8">
        <f t="shared" si="313"/>
        <v>3.9520356733252812E-2</v>
      </c>
      <c r="HA210">
        <v>16</v>
      </c>
      <c r="HC210" s="1">
        <v>0.59098150999999999</v>
      </c>
      <c r="HD210" s="1">
        <v>0.79334444999999998</v>
      </c>
    </row>
    <row r="211" spans="129:212" x14ac:dyDescent="0.3">
      <c r="DY211" s="1">
        <v>0.68030855000000001</v>
      </c>
      <c r="DZ211" s="14">
        <f t="shared" si="314"/>
        <v>3.8527503531741378E-2</v>
      </c>
      <c r="EA211" s="14">
        <f t="shared" si="315"/>
        <v>3.8527503531741378E-2</v>
      </c>
      <c r="EB211" s="14">
        <f t="shared" si="316"/>
        <v>4.4591559000000003E-2</v>
      </c>
      <c r="EC211" s="14">
        <f t="shared" si="317"/>
        <v>-4.0682916887343004E-3</v>
      </c>
      <c r="ED211" s="7">
        <f t="shared" si="318"/>
        <v>1.4798136383440332</v>
      </c>
      <c r="EE211">
        <f t="shared" si="319"/>
        <v>0.9958639295298507</v>
      </c>
      <c r="EI211" s="8">
        <f t="shared" si="302"/>
        <v>0</v>
      </c>
      <c r="EJ211" s="8">
        <f t="shared" si="303"/>
        <v>0</v>
      </c>
      <c r="EK211">
        <v>0</v>
      </c>
      <c r="FM211">
        <v>0.63556670999999998</v>
      </c>
      <c r="FN211">
        <v>0.76489375000000004</v>
      </c>
      <c r="FO211" s="8">
        <f t="shared" si="304"/>
        <v>-4.4596489999999989E-2</v>
      </c>
      <c r="FP211" s="8">
        <f t="shared" si="305"/>
        <v>3.3887738185946009E-2</v>
      </c>
      <c r="FQ211">
        <v>4</v>
      </c>
      <c r="FS211">
        <v>0.63556670999999998</v>
      </c>
      <c r="FT211">
        <v>0.76489375000000004</v>
      </c>
      <c r="FY211">
        <v>0.63556670999999998</v>
      </c>
      <c r="FZ211">
        <v>0.98389585000000002</v>
      </c>
      <c r="GA211" s="8">
        <f t="shared" si="306"/>
        <v>-4.4596489999999989E-2</v>
      </c>
      <c r="GB211" s="8">
        <f t="shared" si="307"/>
        <v>4.3271563262759792E-2</v>
      </c>
      <c r="GC211">
        <v>8</v>
      </c>
      <c r="GF211">
        <v>0.63556670999999998</v>
      </c>
      <c r="GG211">
        <v>1.2850163999999999</v>
      </c>
      <c r="GK211">
        <v>0.63556670999999998</v>
      </c>
      <c r="GL211">
        <v>1.19478248</v>
      </c>
      <c r="GM211" s="8">
        <f t="shared" si="308"/>
        <v>-4.4596489999999989E-2</v>
      </c>
      <c r="GN211" s="8">
        <f t="shared" si="309"/>
        <v>5.1903174452029785E-2</v>
      </c>
      <c r="GO211">
        <v>12</v>
      </c>
      <c r="GQ211">
        <v>0.63556670999999998</v>
      </c>
      <c r="GR211">
        <v>1.2850163999999999</v>
      </c>
      <c r="GS211" s="8">
        <f t="shared" si="310"/>
        <v>-4.4596489999999989E-2</v>
      </c>
      <c r="GT211" s="8">
        <f t="shared" si="311"/>
        <v>5.5374965654002441E-2</v>
      </c>
      <c r="GU211">
        <v>14</v>
      </c>
      <c r="GW211" s="1">
        <v>0.63556670999999998</v>
      </c>
      <c r="GX211" s="1">
        <v>0.86149960000000003</v>
      </c>
      <c r="GY211" s="8">
        <f t="shared" si="312"/>
        <v>-4.4596489999999989E-2</v>
      </c>
      <c r="GZ211" s="8">
        <f t="shared" si="313"/>
        <v>3.6778786699377793E-2</v>
      </c>
      <c r="HA211">
        <v>16</v>
      </c>
      <c r="HC211" s="1">
        <v>0.63556670999999998</v>
      </c>
      <c r="HD211" s="1">
        <v>0.71705978999999997</v>
      </c>
    </row>
    <row r="212" spans="129:212" x14ac:dyDescent="0.3">
      <c r="DY212" s="1">
        <v>0.72485467199999998</v>
      </c>
      <c r="DZ212" s="14">
        <f t="shared" si="314"/>
        <v>3.4178286734964779E-2</v>
      </c>
      <c r="EA212" s="14">
        <f t="shared" si="315"/>
        <v>3.4178286734964779E-2</v>
      </c>
      <c r="EB212" s="14">
        <f t="shared" si="316"/>
        <v>4.4546121999999966E-2</v>
      </c>
      <c r="EC212" s="14">
        <f t="shared" si="317"/>
        <v>-4.3492167967765991E-3</v>
      </c>
      <c r="ED212" s="7">
        <f t="shared" si="318"/>
        <v>1.4734707771249071</v>
      </c>
      <c r="EE212">
        <f t="shared" si="319"/>
        <v>0.99526760600048136</v>
      </c>
      <c r="EI212" s="8">
        <f t="shared" si="302"/>
        <v>0</v>
      </c>
      <c r="EJ212" s="8">
        <f t="shared" si="303"/>
        <v>0</v>
      </c>
      <c r="EK212">
        <v>0</v>
      </c>
      <c r="FM212">
        <v>0.68016319999999997</v>
      </c>
      <c r="FN212">
        <v>0.63393922000000003</v>
      </c>
      <c r="FO212" s="8">
        <f t="shared" si="304"/>
        <v>-4.4563490000000039E-2</v>
      </c>
      <c r="FP212" s="8">
        <f t="shared" si="305"/>
        <v>2.804836014891042E-2</v>
      </c>
      <c r="FQ212">
        <v>4</v>
      </c>
      <c r="FS212">
        <v>0.68016319999999997</v>
      </c>
      <c r="FT212">
        <v>0.63393922000000003</v>
      </c>
      <c r="FY212">
        <v>0.68016319999999997</v>
      </c>
      <c r="FZ212">
        <v>0.84071609999999997</v>
      </c>
      <c r="GA212" s="8">
        <f t="shared" si="306"/>
        <v>-4.4563490000000039E-2</v>
      </c>
      <c r="GB212" s="8">
        <f t="shared" si="307"/>
        <v>3.6925059521386534E-2</v>
      </c>
      <c r="GC212">
        <v>8</v>
      </c>
      <c r="GF212">
        <v>0.68016319999999997</v>
      </c>
      <c r="GG212">
        <v>1.14197701</v>
      </c>
      <c r="GK212">
        <v>0.68016319999999997</v>
      </c>
      <c r="GL212">
        <v>1.04936736</v>
      </c>
      <c r="GM212" s="8">
        <f t="shared" si="308"/>
        <v>-4.4563490000000039E-2</v>
      </c>
      <c r="GN212" s="8">
        <f t="shared" si="309"/>
        <v>4.5525110627377519E-2</v>
      </c>
      <c r="GO212">
        <v>12</v>
      </c>
      <c r="GQ212">
        <v>0.68016319999999997</v>
      </c>
      <c r="GR212">
        <v>1.14197701</v>
      </c>
      <c r="GS212" s="8">
        <f t="shared" si="310"/>
        <v>-4.4563490000000039E-2</v>
      </c>
      <c r="GT212" s="8">
        <f t="shared" si="311"/>
        <v>4.9145136271958621E-2</v>
      </c>
      <c r="GU212">
        <v>14</v>
      </c>
      <c r="GW212" s="1">
        <v>0.68016319999999997</v>
      </c>
      <c r="GX212" s="1">
        <v>0.79807468999999998</v>
      </c>
      <c r="GY212" s="8">
        <f t="shared" si="312"/>
        <v>-4.4563490000000039E-2</v>
      </c>
      <c r="GZ212" s="8">
        <f t="shared" si="313"/>
        <v>3.4025478324012773E-2</v>
      </c>
      <c r="HA212">
        <v>16</v>
      </c>
      <c r="HC212" s="1">
        <v>0.68016319999999997</v>
      </c>
      <c r="HD212" s="1">
        <v>0.64108319999999996</v>
      </c>
    </row>
    <row r="213" spans="129:212" x14ac:dyDescent="0.3">
      <c r="DY213" s="1">
        <v>0.76942777500000004</v>
      </c>
      <c r="DZ213" s="14">
        <f t="shared" si="314"/>
        <v>2.9555306027599593E-2</v>
      </c>
      <c r="EA213" s="14">
        <f t="shared" si="315"/>
        <v>2.9555306027599593E-2</v>
      </c>
      <c r="EB213" s="14">
        <f t="shared" si="316"/>
        <v>4.4573103000000058E-2</v>
      </c>
      <c r="EC213" s="14">
        <f t="shared" si="317"/>
        <v>-4.622980707365186E-3</v>
      </c>
      <c r="ED213" s="7">
        <f t="shared" si="318"/>
        <v>1.4674490202645945</v>
      </c>
      <c r="EE213">
        <f t="shared" si="319"/>
        <v>0.99466441861709776</v>
      </c>
      <c r="EI213" s="8">
        <f t="shared" si="302"/>
        <v>0</v>
      </c>
      <c r="EJ213" s="8">
        <f t="shared" si="303"/>
        <v>0</v>
      </c>
      <c r="EK213">
        <v>0</v>
      </c>
      <c r="FM213">
        <v>0.72472669000000001</v>
      </c>
      <c r="FN213">
        <v>0.50462715999999996</v>
      </c>
      <c r="FO213" s="8">
        <f t="shared" si="304"/>
        <v>-4.4580219999999948E-2</v>
      </c>
      <c r="FP213" s="8">
        <f t="shared" si="305"/>
        <v>2.232185080746333E-2</v>
      </c>
      <c r="FQ213">
        <v>4</v>
      </c>
      <c r="FS213">
        <v>0.72472669000000001</v>
      </c>
      <c r="FT213">
        <v>0.50462715999999996</v>
      </c>
      <c r="FY213">
        <v>0.72472669000000001</v>
      </c>
      <c r="FZ213">
        <v>0.70062469000000005</v>
      </c>
      <c r="GA213" s="8">
        <f t="shared" si="306"/>
        <v>-4.4580219999999948E-2</v>
      </c>
      <c r="GB213" s="8">
        <f t="shared" si="307"/>
        <v>3.0765005926902147E-2</v>
      </c>
      <c r="GC213">
        <v>8</v>
      </c>
      <c r="GF213">
        <v>0.72472669000000001</v>
      </c>
      <c r="GG213">
        <v>1.0022443700000001</v>
      </c>
      <c r="GK213">
        <v>0.72472669000000001</v>
      </c>
      <c r="GL213">
        <v>0.90735617000000002</v>
      </c>
      <c r="GM213" s="8">
        <f t="shared" si="308"/>
        <v>-4.4580219999999948E-2</v>
      </c>
      <c r="GN213" s="8">
        <f t="shared" si="309"/>
        <v>3.9355096410647897E-2</v>
      </c>
      <c r="GO213">
        <v>12</v>
      </c>
      <c r="GQ213">
        <v>0.72472669000000001</v>
      </c>
      <c r="GR213">
        <v>1.0022443700000001</v>
      </c>
      <c r="GS213" s="8">
        <f t="shared" si="310"/>
        <v>-4.4580219999999948E-2</v>
      </c>
      <c r="GT213" s="8">
        <f t="shared" si="311"/>
        <v>4.3121765520940297E-2</v>
      </c>
      <c r="GU213">
        <v>14</v>
      </c>
      <c r="GW213" s="1">
        <v>0.72472669000000001</v>
      </c>
      <c r="GX213" s="1">
        <v>0.73531128000000001</v>
      </c>
      <c r="GY213" s="8">
        <f t="shared" si="312"/>
        <v>-4.4580219999999948E-2</v>
      </c>
      <c r="GZ213" s="8">
        <f t="shared" si="313"/>
        <v>3.1342357154459821E-2</v>
      </c>
      <c r="HA213">
        <v>16</v>
      </c>
      <c r="HC213" s="1">
        <v>0.72472669000000001</v>
      </c>
      <c r="HD213" s="1">
        <v>0.56565816999999996</v>
      </c>
    </row>
    <row r="214" spans="129:212" x14ac:dyDescent="0.3">
      <c r="DY214" s="1">
        <v>0.81698695099999996</v>
      </c>
      <c r="DZ214" s="14">
        <f t="shared" si="314"/>
        <v>2.4330434096358041E-2</v>
      </c>
      <c r="EA214" s="14">
        <f t="shared" si="315"/>
        <v>2.4330434096358041E-2</v>
      </c>
      <c r="EB214" s="14">
        <f t="shared" si="316"/>
        <v>4.7559175999999925E-2</v>
      </c>
      <c r="EC214" s="14">
        <f t="shared" si="317"/>
        <v>-5.2248719312415516E-3</v>
      </c>
      <c r="ED214" s="7">
        <f t="shared" si="318"/>
        <v>1.4613746950818907</v>
      </c>
      <c r="EE214">
        <f t="shared" si="319"/>
        <v>0.9940194239969008</v>
      </c>
      <c r="EI214" s="8">
        <f t="shared" si="302"/>
        <v>0</v>
      </c>
      <c r="EJ214" s="8">
        <f t="shared" si="303"/>
        <v>0</v>
      </c>
      <c r="EK214">
        <v>0</v>
      </c>
      <c r="FM214">
        <v>0.76930690999999995</v>
      </c>
      <c r="FN214">
        <v>0.37533340999999998</v>
      </c>
      <c r="FO214" s="8">
        <f t="shared" si="304"/>
        <v>-4.7501780000000049E-2</v>
      </c>
      <c r="FP214" s="8">
        <f t="shared" si="305"/>
        <v>1.7679206528100577E-2</v>
      </c>
      <c r="FQ214">
        <v>4</v>
      </c>
      <c r="FS214">
        <v>0.76930690999999995</v>
      </c>
      <c r="FT214">
        <v>0.37533340999999998</v>
      </c>
      <c r="FY214">
        <v>0.76930690999999995</v>
      </c>
      <c r="FZ214">
        <v>0.56259132000000001</v>
      </c>
      <c r="GA214" s="8">
        <f t="shared" si="306"/>
        <v>-4.7501780000000049E-2</v>
      </c>
      <c r="GB214" s="8">
        <f t="shared" si="307"/>
        <v>2.6305742078565269E-2</v>
      </c>
      <c r="GC214">
        <v>8</v>
      </c>
      <c r="GF214">
        <v>0.76930690999999995</v>
      </c>
      <c r="GG214">
        <v>0.86589189</v>
      </c>
      <c r="GK214">
        <v>0.76930690999999995</v>
      </c>
      <c r="GL214">
        <v>0.76849708000000005</v>
      </c>
      <c r="GM214" s="8">
        <f t="shared" si="308"/>
        <v>-4.7501780000000049E-2</v>
      </c>
      <c r="GN214" s="8">
        <f t="shared" si="309"/>
        <v>3.549370787418215E-2</v>
      </c>
      <c r="GO214">
        <v>12</v>
      </c>
      <c r="GQ214">
        <v>0.76930690999999995</v>
      </c>
      <c r="GR214">
        <v>0.86589189</v>
      </c>
      <c r="GS214" s="8">
        <f t="shared" si="310"/>
        <v>-4.7501780000000049E-2</v>
      </c>
      <c r="GT214" s="8">
        <f t="shared" si="311"/>
        <v>3.9670944957600547E-2</v>
      </c>
      <c r="GU214">
        <v>14</v>
      </c>
      <c r="GW214" s="1">
        <v>0.76930690999999995</v>
      </c>
      <c r="GX214" s="1">
        <v>0.67354742000000001</v>
      </c>
      <c r="GY214" s="8">
        <f t="shared" si="312"/>
        <v>-4.7501780000000049E-2</v>
      </c>
      <c r="GZ214" s="8">
        <f t="shared" si="313"/>
        <v>3.0571346599703765E-2</v>
      </c>
      <c r="HA214">
        <v>16</v>
      </c>
      <c r="HC214" s="1">
        <v>0.76930690999999995</v>
      </c>
      <c r="HD214" s="1">
        <v>0.49094620999999999</v>
      </c>
    </row>
    <row r="215" spans="129:212" x14ac:dyDescent="0.3">
      <c r="DY215" s="1">
        <v>0.86832052299999996</v>
      </c>
      <c r="DZ215" s="14">
        <f t="shared" si="314"/>
        <v>1.8350048679812436E-2</v>
      </c>
      <c r="EA215" s="14">
        <f t="shared" si="315"/>
        <v>1.8350048679812436E-2</v>
      </c>
      <c r="EB215" s="14">
        <f t="shared" si="316"/>
        <v>5.1333571999999994E-2</v>
      </c>
      <c r="EC215" s="14">
        <f t="shared" si="317"/>
        <v>-5.9803854165456048E-3</v>
      </c>
      <c r="ED215" s="7">
        <f t="shared" si="318"/>
        <v>1.4548186650550252</v>
      </c>
      <c r="EE215">
        <f t="shared" si="319"/>
        <v>0.99328212613057343</v>
      </c>
      <c r="EI215" s="8">
        <f t="shared" si="302"/>
        <v>0</v>
      </c>
      <c r="EJ215" s="8">
        <f t="shared" si="303"/>
        <v>0</v>
      </c>
      <c r="EK215">
        <v>0</v>
      </c>
      <c r="FM215">
        <v>0.81680869</v>
      </c>
      <c r="FN215">
        <v>0.20953389</v>
      </c>
      <c r="FO215" s="8">
        <f t="shared" si="304"/>
        <v>-5.1284839999999998E-2</v>
      </c>
      <c r="FP215" s="8">
        <f t="shared" si="305"/>
        <v>1.0647721690478767E-2</v>
      </c>
      <c r="FQ215">
        <v>4</v>
      </c>
      <c r="FS215">
        <v>0.81680869</v>
      </c>
      <c r="FT215">
        <v>0.20953389</v>
      </c>
      <c r="FY215">
        <v>0.81680869</v>
      </c>
      <c r="FZ215">
        <v>0.39136200999999998</v>
      </c>
      <c r="GA215" s="8">
        <f t="shared" si="306"/>
        <v>-5.1284839999999998E-2</v>
      </c>
      <c r="GB215" s="8">
        <f t="shared" si="307"/>
        <v>1.9742087240541828E-2</v>
      </c>
      <c r="GC215">
        <v>8</v>
      </c>
      <c r="GF215">
        <v>0.81680869</v>
      </c>
      <c r="GG215">
        <v>0.70091331999999995</v>
      </c>
      <c r="GK215">
        <v>0.81680869</v>
      </c>
      <c r="GL215">
        <v>0.5996591</v>
      </c>
      <c r="GM215" s="8">
        <f t="shared" si="308"/>
        <v>-5.1284839999999998E-2</v>
      </c>
      <c r="GN215" s="8">
        <f t="shared" si="309"/>
        <v>2.9879302013590292E-2</v>
      </c>
      <c r="GO215">
        <v>12</v>
      </c>
      <c r="GQ215">
        <v>0.81680869</v>
      </c>
      <c r="GR215">
        <v>0.70091331999999995</v>
      </c>
      <c r="GS215" s="8">
        <f t="shared" si="310"/>
        <v>-5.1284839999999998E-2</v>
      </c>
      <c r="GT215" s="8">
        <f t="shared" si="311"/>
        <v>3.4644161721755405E-2</v>
      </c>
      <c r="GU215">
        <v>14</v>
      </c>
      <c r="GW215" s="1">
        <v>0.81680869</v>
      </c>
      <c r="GX215" s="1">
        <v>0.60454231999999997</v>
      </c>
      <c r="GY215" s="8">
        <f t="shared" si="312"/>
        <v>-5.1284839999999998E-2</v>
      </c>
      <c r="GZ215" s="8">
        <f t="shared" si="313"/>
        <v>2.9602607766303201E-2</v>
      </c>
      <c r="HA215">
        <v>16</v>
      </c>
      <c r="HC215" s="1">
        <v>0.81680869</v>
      </c>
      <c r="HD215" s="1">
        <v>0.40748329999999999</v>
      </c>
    </row>
    <row r="216" spans="129:212" x14ac:dyDescent="0.3">
      <c r="DY216" s="1">
        <v>0.91857666199999999</v>
      </c>
      <c r="DZ216" s="14">
        <f t="shared" si="314"/>
        <v>1.2138871339052334E-2</v>
      </c>
      <c r="EA216" s="14">
        <f t="shared" si="315"/>
        <v>1.2138871339052334E-2</v>
      </c>
      <c r="EB216" s="14">
        <f t="shared" si="316"/>
        <v>5.0256139000000033E-2</v>
      </c>
      <c r="EC216" s="14">
        <f t="shared" si="317"/>
        <v>-6.2111773407601024E-3</v>
      </c>
      <c r="ED216" s="7">
        <f t="shared" si="318"/>
        <v>1.4478294660556796</v>
      </c>
      <c r="EE216">
        <f t="shared" si="319"/>
        <v>0.9924490974491248</v>
      </c>
      <c r="EI216" s="8">
        <f t="shared" si="302"/>
        <v>0</v>
      </c>
      <c r="EJ216" s="8">
        <f t="shared" si="303"/>
        <v>0</v>
      </c>
      <c r="EK216">
        <v>0</v>
      </c>
      <c r="FM216">
        <v>0.86809353</v>
      </c>
      <c r="FN216">
        <v>4.0916580000000001E-2</v>
      </c>
      <c r="FO216" s="8">
        <f t="shared" si="304"/>
        <v>-5.0145430000000046E-2</v>
      </c>
      <c r="FP216" s="8">
        <f t="shared" si="305"/>
        <v>2.0313264190973601E-3</v>
      </c>
      <c r="FQ216">
        <v>4</v>
      </c>
      <c r="FS216">
        <v>0.86809353</v>
      </c>
      <c r="FT216">
        <v>4.0916580000000001E-2</v>
      </c>
      <c r="FY216">
        <v>0.86809353</v>
      </c>
      <c r="FZ216">
        <v>0.21996270000000001</v>
      </c>
      <c r="GA216" s="8">
        <f t="shared" si="306"/>
        <v>-5.0145430000000046E-2</v>
      </c>
      <c r="GB216" s="8">
        <f t="shared" si="307"/>
        <v>1.0840302919621682E-2</v>
      </c>
      <c r="GC216">
        <v>8</v>
      </c>
      <c r="GF216">
        <v>0.86809353</v>
      </c>
      <c r="GG216">
        <v>0.53721801999999996</v>
      </c>
      <c r="GK216">
        <v>0.86809353</v>
      </c>
      <c r="GL216">
        <v>0.43202405999999999</v>
      </c>
      <c r="GM216" s="8">
        <f t="shared" si="308"/>
        <v>-5.0145430000000046E-2</v>
      </c>
      <c r="GN216" s="8">
        <f t="shared" si="309"/>
        <v>2.1030612860909886E-2</v>
      </c>
      <c r="GO216">
        <v>12</v>
      </c>
      <c r="GQ216">
        <v>0.86809353</v>
      </c>
      <c r="GR216">
        <v>0.53721801999999996</v>
      </c>
      <c r="GS216" s="8">
        <f t="shared" si="310"/>
        <v>-5.0145430000000046E-2</v>
      </c>
      <c r="GT216" s="8">
        <f t="shared" si="311"/>
        <v>2.5941452621399599E-2</v>
      </c>
      <c r="GU216">
        <v>14</v>
      </c>
      <c r="GW216" s="1">
        <v>0.86809353</v>
      </c>
      <c r="GX216" s="1">
        <v>0.53273904999999999</v>
      </c>
      <c r="GY216" s="8">
        <f t="shared" si="312"/>
        <v>-5.0145430000000046E-2</v>
      </c>
      <c r="GZ216" s="8">
        <f t="shared" si="313"/>
        <v>2.5485653243640067E-2</v>
      </c>
      <c r="HA216">
        <v>16</v>
      </c>
      <c r="HC216" s="1">
        <v>0.86809353</v>
      </c>
      <c r="HD216" s="1">
        <v>0.32050445</v>
      </c>
    </row>
    <row r="217" spans="129:212" x14ac:dyDescent="0.3">
      <c r="DY217" s="1">
        <v>0.96365270999999997</v>
      </c>
      <c r="DZ217" s="14">
        <f t="shared" si="314"/>
        <v>6.2479519489863798E-3</v>
      </c>
      <c r="EA217" s="14">
        <f t="shared" si="315"/>
        <v>6.2479519489863798E-3</v>
      </c>
      <c r="EB217" s="14">
        <f t="shared" si="316"/>
        <v>4.507604799999998E-2</v>
      </c>
      <c r="EC217" s="14">
        <f t="shared" si="317"/>
        <v>-5.890919390065954E-3</v>
      </c>
      <c r="ED217" s="7">
        <f t="shared" si="318"/>
        <v>1.4408443619900533</v>
      </c>
      <c r="EE217">
        <f t="shared" si="319"/>
        <v>0.99156811957217028</v>
      </c>
      <c r="EI217" s="8">
        <f t="shared" si="302"/>
        <v>0</v>
      </c>
      <c r="EJ217" s="8">
        <f t="shared" si="303"/>
        <v>0</v>
      </c>
      <c r="EK217">
        <v>0</v>
      </c>
      <c r="FM217">
        <v>0.91823896000000005</v>
      </c>
      <c r="FN217">
        <v>-0.14460078000000001</v>
      </c>
      <c r="FO217" s="8">
        <f t="shared" si="304"/>
        <v>-4.4942229999999972E-2</v>
      </c>
      <c r="FP217" s="8">
        <f t="shared" si="305"/>
        <v>-6.4281884264996616E-3</v>
      </c>
      <c r="FQ217">
        <v>4</v>
      </c>
      <c r="FS217">
        <v>0.91823896000000005</v>
      </c>
      <c r="FT217">
        <v>-0.14460078000000001</v>
      </c>
      <c r="FY217">
        <v>0.91823896000000005</v>
      </c>
      <c r="FZ217">
        <v>3.8280519999999998E-2</v>
      </c>
      <c r="GA217" s="8">
        <f t="shared" si="306"/>
        <v>-4.4942229999999972E-2</v>
      </c>
      <c r="GB217" s="8">
        <f t="shared" si="307"/>
        <v>1.6893038703506146E-3</v>
      </c>
      <c r="GC217">
        <v>8</v>
      </c>
      <c r="GF217">
        <v>0.91823896000000005</v>
      </c>
      <c r="GG217">
        <v>0.36901581999999999</v>
      </c>
      <c r="GK217">
        <v>0.91823896000000005</v>
      </c>
      <c r="GL217">
        <v>0.25877377000000001</v>
      </c>
      <c r="GM217" s="8">
        <f t="shared" si="308"/>
        <v>-4.4942229999999972E-2</v>
      </c>
      <c r="GN217" s="8">
        <f t="shared" si="309"/>
        <v>1.1279810927549963E-2</v>
      </c>
      <c r="GO217">
        <v>12</v>
      </c>
      <c r="GQ217">
        <v>0.91823896000000005</v>
      </c>
      <c r="GR217">
        <v>0.36901581999999999</v>
      </c>
      <c r="GS217" s="8">
        <f t="shared" si="310"/>
        <v>-4.4942229999999972E-2</v>
      </c>
      <c r="GT217" s="8">
        <f t="shared" si="311"/>
        <v>1.5956082630586964E-2</v>
      </c>
      <c r="GU217">
        <v>14</v>
      </c>
      <c r="GW217" s="1">
        <v>0.91823896000000005</v>
      </c>
      <c r="GX217" s="1">
        <v>0.46182132999999997</v>
      </c>
      <c r="GY217" s="8">
        <f t="shared" si="312"/>
        <v>-4.4942229999999972E-2</v>
      </c>
      <c r="GZ217" s="8">
        <f t="shared" si="313"/>
        <v>1.9783029461968381E-2</v>
      </c>
      <c r="HA217">
        <v>16</v>
      </c>
      <c r="HC217" s="1">
        <v>0.91823896000000005</v>
      </c>
      <c r="HD217" s="1">
        <v>0.2331976</v>
      </c>
    </row>
    <row r="218" spans="129:212" x14ac:dyDescent="0.3">
      <c r="DY218" s="1">
        <v>1</v>
      </c>
      <c r="DZ218" s="14">
        <f t="shared" si="314"/>
        <v>1.2599999999999777E-3</v>
      </c>
      <c r="EA218" s="14">
        <f t="shared" si="315"/>
        <v>1.2599999999999777E-3</v>
      </c>
      <c r="EB218" s="14">
        <f t="shared" si="316"/>
        <v>3.6347290000000032E-2</v>
      </c>
      <c r="EC218" s="14">
        <f t="shared" si="317"/>
        <v>-4.9879519489864025E-3</v>
      </c>
      <c r="ED218" s="7">
        <f t="shared" si="318"/>
        <v>1.4344178036925648</v>
      </c>
      <c r="EE218">
        <f t="shared" si="319"/>
        <v>0.99071485389263281</v>
      </c>
      <c r="EI218" s="8">
        <f>EG218-EG217</f>
        <v>0</v>
      </c>
      <c r="EJ218" s="8">
        <f t="shared" si="303"/>
        <v>0</v>
      </c>
      <c r="EK218">
        <v>0</v>
      </c>
      <c r="FM218">
        <v>0.96318119000000002</v>
      </c>
      <c r="FN218">
        <v>-0.36493552000000001</v>
      </c>
      <c r="FO218" s="8">
        <f>FM218-FM217</f>
        <v>4.4942229999999972E-2</v>
      </c>
      <c r="FP218" s="8">
        <f t="shared" si="305"/>
        <v>1.6209149154226707E-2</v>
      </c>
      <c r="FQ218">
        <v>4</v>
      </c>
      <c r="FS218">
        <v>0.96318119000000002</v>
      </c>
      <c r="FT218">
        <v>-0.36493552000000001</v>
      </c>
      <c r="FY218">
        <v>0.96318119000000002</v>
      </c>
      <c r="FZ218">
        <v>-0.16775292</v>
      </c>
      <c r="GA218" s="8">
        <f>FY218-FY217</f>
        <v>4.4942229999999972E-2</v>
      </c>
      <c r="GB218" s="8">
        <f t="shared" si="307"/>
        <v>7.3964982076966399E-3</v>
      </c>
      <c r="GC218">
        <v>8</v>
      </c>
      <c r="GF218">
        <v>0.96318119000000002</v>
      </c>
      <c r="GG218">
        <v>0.18523844</v>
      </c>
      <c r="GK218">
        <v>0.96318119000000002</v>
      </c>
      <c r="GL218">
        <v>6.8353780000000003E-2</v>
      </c>
      <c r="GM218" s="8">
        <f>GK218-GK217</f>
        <v>4.4942229999999972E-2</v>
      </c>
      <c r="GN218" s="8">
        <f t="shared" si="309"/>
        <v>-2.9769409676559774E-3</v>
      </c>
      <c r="GO218">
        <v>12</v>
      </c>
      <c r="GQ218">
        <v>0.96318119000000002</v>
      </c>
      <c r="GR218">
        <v>0.18523844</v>
      </c>
      <c r="GS218" s="8">
        <f>GQ218-GQ217</f>
        <v>4.4942229999999972E-2</v>
      </c>
      <c r="GT218" s="8">
        <f t="shared" si="311"/>
        <v>-8.0027366549129814E-3</v>
      </c>
      <c r="GU218">
        <v>14</v>
      </c>
      <c r="GW218" s="1">
        <v>0.96318119000000002</v>
      </c>
      <c r="GX218" s="1">
        <v>0.39625516999999999</v>
      </c>
      <c r="GY218" s="8">
        <f>GW218-GW217</f>
        <v>4.4942229999999972E-2</v>
      </c>
      <c r="GZ218" s="8">
        <f t="shared" si="313"/>
        <v>-1.6959766593470177E-2</v>
      </c>
      <c r="HA218">
        <v>16</v>
      </c>
      <c r="HC218" s="1">
        <v>0.96318119000000002</v>
      </c>
      <c r="HD218" s="1">
        <v>0.1489829</v>
      </c>
    </row>
    <row r="219" spans="129:212" x14ac:dyDescent="0.3">
      <c r="EA219" s="3" t="s">
        <v>36</v>
      </c>
      <c r="ED219">
        <v>1.4344178036925648</v>
      </c>
      <c r="EE219">
        <f t="shared" si="319"/>
        <v>0.99071485389263281</v>
      </c>
      <c r="EI219" s="8">
        <f>EG219-EG218</f>
        <v>0</v>
      </c>
      <c r="EJ219" s="8">
        <f t="shared" si="303"/>
        <v>0</v>
      </c>
      <c r="EK219">
        <v>0</v>
      </c>
      <c r="FM219">
        <v>1</v>
      </c>
      <c r="FN219">
        <v>-0.68851050999999996</v>
      </c>
      <c r="FO219" s="8">
        <f>FM219-FM218</f>
        <v>3.681880999999998E-2</v>
      </c>
      <c r="FP219" s="8">
        <f t="shared" si="305"/>
        <v>2.5053579630737736E-2</v>
      </c>
      <c r="FQ219">
        <v>4</v>
      </c>
      <c r="FS219">
        <v>1</v>
      </c>
      <c r="FT219">
        <v>-0.68851050999999996</v>
      </c>
      <c r="FY219">
        <v>1</v>
      </c>
      <c r="FZ219">
        <v>-0.44091185999999999</v>
      </c>
      <c r="GA219" s="8">
        <f>FY219-FY218</f>
        <v>3.681880999999998E-2</v>
      </c>
      <c r="GB219" s="8">
        <f t="shared" si="307"/>
        <v>1.5926596548396565E-2</v>
      </c>
      <c r="GC219">
        <v>8</v>
      </c>
      <c r="GF219">
        <v>1</v>
      </c>
      <c r="GG219">
        <v>-4.4187789999999998E-2</v>
      </c>
      <c r="GK219">
        <v>1</v>
      </c>
      <c r="GL219">
        <v>-0.16954553999999999</v>
      </c>
      <c r="GM219" s="8">
        <f>GK219-GK218</f>
        <v>3.681880999999998E-2</v>
      </c>
      <c r="GN219" s="8">
        <f t="shared" si="309"/>
        <v>6.0493565988246406E-3</v>
      </c>
      <c r="GO219">
        <v>12</v>
      </c>
      <c r="GQ219">
        <v>1</v>
      </c>
      <c r="GR219">
        <v>-4.4187789999999998E-2</v>
      </c>
      <c r="GS219" s="8">
        <f>GQ219-GQ218</f>
        <v>3.681880999999998E-2</v>
      </c>
      <c r="GT219" s="8">
        <f t="shared" si="311"/>
        <v>1.5639570501448131E-3</v>
      </c>
      <c r="GU219">
        <v>14</v>
      </c>
      <c r="GW219" s="1">
        <v>1</v>
      </c>
      <c r="GX219" s="1">
        <v>0.34669653</v>
      </c>
      <c r="GY219" s="8">
        <f>GW219-GW218</f>
        <v>3.681880999999998E-2</v>
      </c>
      <c r="GZ219" s="8">
        <f t="shared" si="313"/>
        <v>-1.2156527986016963E-2</v>
      </c>
      <c r="HA219">
        <v>16</v>
      </c>
      <c r="HC219" s="1">
        <v>1</v>
      </c>
      <c r="HD219" s="1">
        <v>7.6445120000000005E-2</v>
      </c>
    </row>
    <row r="220" spans="129:212" x14ac:dyDescent="0.3">
      <c r="DY220" s="1">
        <v>0</v>
      </c>
      <c r="DZ220" s="14">
        <f>5*($EC$5/100)*(0.2969*SQRT(DY220)-0.126*DY220-0.3516*DY220^2+0.2843*DY220^3-0.1015*DY220^4)</f>
        <v>0</v>
      </c>
      <c r="EA220" s="14">
        <f>-DZ220</f>
        <v>0</v>
      </c>
      <c r="EB220" s="14" t="e">
        <f>DY220-#REF!</f>
        <v>#REF!</v>
      </c>
      <c r="EC220" s="14"/>
      <c r="ED220" s="7"/>
      <c r="EI220" s="8"/>
      <c r="EJ220" s="8"/>
      <c r="FO220" s="8"/>
      <c r="FP220" s="8"/>
      <c r="GA220" s="8"/>
      <c r="GB220" s="8"/>
      <c r="GM220" s="8"/>
      <c r="GN220" s="8"/>
      <c r="GS220" s="8"/>
      <c r="GT220" s="8"/>
      <c r="GY220" s="8"/>
      <c r="GZ220" s="8"/>
    </row>
    <row r="221" spans="129:212" x14ac:dyDescent="0.3">
      <c r="DY221" s="1">
        <v>2.60625466E-2</v>
      </c>
      <c r="DZ221" s="14">
        <f t="shared" ref="DZ221:DZ242" si="320">5*($EC$5/100)*(0.2969*SQRT(DY221)-0.126*DY221-0.3516*DY221^2+0.2843*DY221^3-0.1015*DY221^4)</f>
        <v>2.6648108451597489E-2</v>
      </c>
      <c r="EA221" s="14">
        <f t="shared" ref="EA221:EA242" si="321">-DZ221</f>
        <v>-2.6648108451597489E-2</v>
      </c>
      <c r="EB221" s="14">
        <f t="shared" ref="EB221:EB242" si="322">DY221-DY220</f>
        <v>2.60625466E-2</v>
      </c>
      <c r="EC221" s="14">
        <f t="shared" ref="EC221:EC242" si="323">EA221-EA220</f>
        <v>-2.6648108451597489E-2</v>
      </c>
      <c r="ED221" s="7">
        <f>-(PI()/2)+ATAN(EC221/EB221)</f>
        <v>-2.367303017772497</v>
      </c>
      <c r="EE221">
        <f t="shared" ref="EE221:EE243" si="324">SIN(ED221)</f>
        <v>-0.69920839973092097</v>
      </c>
      <c r="EI221" s="8">
        <f t="shared" ref="EI221:EI242" si="325">EG221-EG222</f>
        <v>0</v>
      </c>
      <c r="EJ221" s="8">
        <f t="shared" ref="EJ221:EJ243" si="326">-EI221*EH221*$EE221*COS(EK221*(PI()/180))</f>
        <v>0</v>
      </c>
      <c r="EK221">
        <v>0</v>
      </c>
      <c r="FM221">
        <v>0</v>
      </c>
      <c r="FN221">
        <v>-1.1117349299999999</v>
      </c>
      <c r="FO221" s="8">
        <f t="shared" ref="FO221:FO242" si="327">FM221-FM222</f>
        <v>0</v>
      </c>
      <c r="FP221" s="8">
        <f t="shared" ref="FP221:FP243" si="328">-FO221*FN221*$EE221*COS(FQ221*(PI()/180))</f>
        <v>0</v>
      </c>
      <c r="FQ221">
        <v>4</v>
      </c>
      <c r="FS221">
        <v>0</v>
      </c>
      <c r="FT221">
        <v>-1.1117349299999999</v>
      </c>
      <c r="FY221">
        <v>0</v>
      </c>
      <c r="FZ221">
        <v>-1.25097857</v>
      </c>
      <c r="GA221" s="8">
        <f t="shared" ref="GA221:GA242" si="329">FY221-FY222</f>
        <v>0</v>
      </c>
      <c r="GB221" s="8">
        <f t="shared" ref="GB221:GB243" si="330">-GA221*FZ221*$EE221*COS(GC221*(PI()/180))</f>
        <v>0</v>
      </c>
      <c r="GC221">
        <v>8</v>
      </c>
      <c r="GF221">
        <v>0</v>
      </c>
      <c r="GG221">
        <v>-1.2969714299999999</v>
      </c>
      <c r="GK221">
        <v>0</v>
      </c>
      <c r="GL221">
        <v>-1.2913591200000001</v>
      </c>
      <c r="GM221" s="8">
        <f t="shared" ref="GM221:GM242" si="331">GK221-GK222</f>
        <v>0</v>
      </c>
      <c r="GN221" s="8">
        <f t="shared" ref="GN221:GN243" si="332">-GM221*GL221*$EE221*COS(GO221*(PI()/180))</f>
        <v>0</v>
      </c>
      <c r="GO221">
        <v>12</v>
      </c>
      <c r="GQ221">
        <v>0</v>
      </c>
      <c r="GR221">
        <v>-1.2969714299999999</v>
      </c>
      <c r="GS221" s="8">
        <f t="shared" ref="GS221:GS242" si="333">GQ221-GQ222</f>
        <v>0</v>
      </c>
      <c r="GT221" s="8">
        <f t="shared" ref="GT221:GT243" si="334">-GS221*GR221*$EE221*COS(GU221*(PI()/180))</f>
        <v>0</v>
      </c>
      <c r="GU221">
        <v>14</v>
      </c>
      <c r="GW221" s="1">
        <v>0</v>
      </c>
      <c r="GX221" s="1">
        <v>-0.47142023999999999</v>
      </c>
      <c r="GY221" s="8">
        <f t="shared" ref="GY221:GY242" si="335">GW221-GW222</f>
        <v>0</v>
      </c>
      <c r="GZ221" s="8">
        <f t="shared" ref="GZ221:GZ243" si="336">-GY221*GX221*$EE221*COS(HA221*(PI()/180))</f>
        <v>0</v>
      </c>
      <c r="HA221">
        <v>16</v>
      </c>
      <c r="HC221" s="1">
        <v>0</v>
      </c>
      <c r="HD221" s="1">
        <v>-0.59501983999999997</v>
      </c>
    </row>
    <row r="222" spans="129:212" x14ac:dyDescent="0.3">
      <c r="DY222" s="1">
        <v>6.5657129800000005E-2</v>
      </c>
      <c r="DZ222" s="14">
        <f t="shared" si="320"/>
        <v>3.9820016425207334E-2</v>
      </c>
      <c r="EA222" s="14">
        <f t="shared" si="321"/>
        <v>-3.9820016425207334E-2</v>
      </c>
      <c r="EB222" s="14">
        <f t="shared" si="322"/>
        <v>3.9594583200000005E-2</v>
      </c>
      <c r="EC222" s="14">
        <f t="shared" si="323"/>
        <v>-1.3171907973609846E-2</v>
      </c>
      <c r="ED222" s="7">
        <f t="shared" ref="ED222:ED242" si="337">-(PI()/2)+ATAN(EC222/EB222)</f>
        <v>-1.8919492617242695</v>
      </c>
      <c r="EE222">
        <f t="shared" si="324"/>
        <v>-0.94887211249767367</v>
      </c>
      <c r="EI222" s="8">
        <f t="shared" si="325"/>
        <v>0</v>
      </c>
      <c r="EJ222" s="8">
        <f t="shared" si="326"/>
        <v>0</v>
      </c>
      <c r="EK222">
        <v>0</v>
      </c>
      <c r="FM222">
        <v>0</v>
      </c>
      <c r="FN222">
        <v>-1.50980855</v>
      </c>
      <c r="FO222" s="8">
        <f t="shared" si="327"/>
        <v>-2.5729459999999999E-2</v>
      </c>
      <c r="FP222" s="8">
        <f t="shared" si="328"/>
        <v>3.6770626090783923E-2</v>
      </c>
      <c r="FQ222">
        <v>4</v>
      </c>
      <c r="FS222">
        <v>0</v>
      </c>
      <c r="FT222">
        <v>-1.50980855</v>
      </c>
      <c r="FY222">
        <v>0</v>
      </c>
      <c r="FZ222">
        <v>-2.0719090499999999</v>
      </c>
      <c r="GA222" s="8">
        <f t="shared" si="329"/>
        <v>-2.5729459999999999E-2</v>
      </c>
      <c r="GB222" s="8">
        <f t="shared" si="330"/>
        <v>5.0091243972834487E-2</v>
      </c>
      <c r="GC222">
        <v>8</v>
      </c>
      <c r="GF222">
        <v>0</v>
      </c>
      <c r="GG222">
        <v>-2.5057497</v>
      </c>
      <c r="GK222">
        <v>0</v>
      </c>
      <c r="GL222">
        <v>-2.3885596100000002</v>
      </c>
      <c r="GM222" s="8">
        <f t="shared" si="331"/>
        <v>-2.5729459999999999E-2</v>
      </c>
      <c r="GN222" s="8">
        <f t="shared" si="332"/>
        <v>5.7039910124807525E-2</v>
      </c>
      <c r="GO222">
        <v>12</v>
      </c>
      <c r="GQ222">
        <v>0</v>
      </c>
      <c r="GR222">
        <v>-2.5057497</v>
      </c>
      <c r="GS222" s="8">
        <f t="shared" si="333"/>
        <v>-2.5729459999999999E-2</v>
      </c>
      <c r="GT222" s="8">
        <f t="shared" si="334"/>
        <v>5.9358123067007697E-2</v>
      </c>
      <c r="GU222">
        <v>14</v>
      </c>
      <c r="GW222" s="1">
        <v>0</v>
      </c>
      <c r="GX222" s="1">
        <v>-1.85279292</v>
      </c>
      <c r="GY222" s="8">
        <f t="shared" si="335"/>
        <v>-2.5729459999999999E-2</v>
      </c>
      <c r="GZ222" s="8">
        <f t="shared" si="336"/>
        <v>4.3481735897638471E-2</v>
      </c>
      <c r="HA222">
        <v>16</v>
      </c>
      <c r="HC222" s="1">
        <v>0</v>
      </c>
      <c r="HD222" s="1">
        <v>-1.7191006499999999</v>
      </c>
    </row>
    <row r="223" spans="129:212" x14ac:dyDescent="0.3">
      <c r="DY223" s="1">
        <v>0.116797683</v>
      </c>
      <c r="DZ223" s="14">
        <f t="shared" si="320"/>
        <v>4.9433246699933216E-2</v>
      </c>
      <c r="EA223" s="14">
        <f t="shared" si="321"/>
        <v>-4.9433246699933216E-2</v>
      </c>
      <c r="EB223" s="14">
        <f t="shared" si="322"/>
        <v>5.1140553199999994E-2</v>
      </c>
      <c r="EC223" s="14">
        <f t="shared" si="323"/>
        <v>-9.6132302747258813E-3</v>
      </c>
      <c r="ED223" s="7">
        <f t="shared" si="337"/>
        <v>-1.7566047065434491</v>
      </c>
      <c r="EE223">
        <f t="shared" si="324"/>
        <v>-0.98278723083040553</v>
      </c>
      <c r="EI223" s="8">
        <f t="shared" si="325"/>
        <v>0</v>
      </c>
      <c r="EJ223" s="8">
        <f t="shared" si="326"/>
        <v>0</v>
      </c>
      <c r="EK223">
        <v>0</v>
      </c>
      <c r="FM223">
        <v>2.5729459999999999E-2</v>
      </c>
      <c r="FN223">
        <v>-0.31347399999999997</v>
      </c>
      <c r="FO223" s="8">
        <f t="shared" si="327"/>
        <v>-3.9560220000000007E-2</v>
      </c>
      <c r="FP223" s="8">
        <f t="shared" si="328"/>
        <v>1.2157954639467072E-2</v>
      </c>
      <c r="FQ223">
        <v>4</v>
      </c>
      <c r="FS223">
        <v>2.5729459999999999E-2</v>
      </c>
      <c r="FT223">
        <v>-0.31347399999999997</v>
      </c>
      <c r="FY223">
        <v>2.5729459999999999E-2</v>
      </c>
      <c r="FZ223">
        <v>-0.70423073000000003</v>
      </c>
      <c r="GA223" s="8">
        <f t="shared" si="329"/>
        <v>-3.9560220000000007E-2</v>
      </c>
      <c r="GB223" s="8">
        <f t="shared" si="330"/>
        <v>2.7113522964537926E-2</v>
      </c>
      <c r="GC223">
        <v>8</v>
      </c>
      <c r="GF223">
        <v>2.5729459999999999E-2</v>
      </c>
      <c r="GG223">
        <v>-1.0996695000000001</v>
      </c>
      <c r="GK223">
        <v>2.5729459999999999E-2</v>
      </c>
      <c r="GL223">
        <v>-0.98338141000000001</v>
      </c>
      <c r="GM223" s="8">
        <f t="shared" si="331"/>
        <v>-3.9560220000000007E-2</v>
      </c>
      <c r="GN223" s="8">
        <f t="shared" si="332"/>
        <v>3.7397673983214023E-2</v>
      </c>
      <c r="GO223">
        <v>12</v>
      </c>
      <c r="GQ223">
        <v>2.5729459999999999E-2</v>
      </c>
      <c r="GR223">
        <v>-1.0996695000000001</v>
      </c>
      <c r="GS223" s="8">
        <f t="shared" si="333"/>
        <v>-3.9560220000000007E-2</v>
      </c>
      <c r="GT223" s="8">
        <f t="shared" si="334"/>
        <v>4.1484370235394558E-2</v>
      </c>
      <c r="GU223">
        <v>14</v>
      </c>
      <c r="GW223" s="1">
        <v>2.5729459999999999E-2</v>
      </c>
      <c r="GX223" s="1">
        <v>-1.12728446</v>
      </c>
      <c r="GY223" s="8">
        <f t="shared" si="335"/>
        <v>-3.9560220000000007E-2</v>
      </c>
      <c r="GZ223" s="8">
        <f t="shared" si="336"/>
        <v>4.2130184440117333E-2</v>
      </c>
      <c r="HA223">
        <v>16</v>
      </c>
      <c r="HC223" s="1">
        <v>2.5729459999999999E-2</v>
      </c>
      <c r="HD223" s="1">
        <v>-0.97297959999999994</v>
      </c>
    </row>
    <row r="224" spans="129:212" x14ac:dyDescent="0.3">
      <c r="DY224" s="1">
        <v>0.17878364099999999</v>
      </c>
      <c r="DZ224" s="14">
        <f t="shared" si="320"/>
        <v>5.5976094728309785E-2</v>
      </c>
      <c r="EA224" s="14">
        <f t="shared" si="321"/>
        <v>-5.5976094728309785E-2</v>
      </c>
      <c r="EB224" s="14">
        <f t="shared" si="322"/>
        <v>6.1985957999999994E-2</v>
      </c>
      <c r="EC224" s="14">
        <f t="shared" si="323"/>
        <v>-6.5428480283765689E-3</v>
      </c>
      <c r="ED224" s="7">
        <f t="shared" si="337"/>
        <v>-1.6759606278858505</v>
      </c>
      <c r="EE224">
        <f t="shared" si="324"/>
        <v>-0.99447532939330852</v>
      </c>
      <c r="EI224" s="8">
        <f t="shared" si="325"/>
        <v>0</v>
      </c>
      <c r="EJ224" s="8">
        <f t="shared" si="326"/>
        <v>0</v>
      </c>
      <c r="EK224">
        <v>0</v>
      </c>
      <c r="FM224">
        <v>6.5289680000000003E-2</v>
      </c>
      <c r="FN224">
        <v>0.50169772999999995</v>
      </c>
      <c r="FO224" s="8">
        <f t="shared" si="327"/>
        <v>-5.1124549999999991E-2</v>
      </c>
      <c r="FP224" s="8">
        <f t="shared" si="328"/>
        <v>-2.5445233348894553E-2</v>
      </c>
      <c r="FQ224">
        <v>4</v>
      </c>
      <c r="FS224">
        <v>6.5289680000000003E-2</v>
      </c>
      <c r="FT224">
        <v>0.50169772999999995</v>
      </c>
      <c r="FY224">
        <v>6.5289680000000003E-2</v>
      </c>
      <c r="FZ224">
        <v>0.17498548</v>
      </c>
      <c r="GA224" s="8">
        <f t="shared" si="329"/>
        <v>-5.1124549999999991E-2</v>
      </c>
      <c r="GB224" s="8">
        <f t="shared" si="330"/>
        <v>-8.810048529570921E-3</v>
      </c>
      <c r="GC224">
        <v>8</v>
      </c>
      <c r="GF224">
        <v>6.5289680000000003E-2</v>
      </c>
      <c r="GG224">
        <v>-0.21266183</v>
      </c>
      <c r="GK224">
        <v>6.5289680000000003E-2</v>
      </c>
      <c r="GL224">
        <v>-9.3547560000000002E-2</v>
      </c>
      <c r="GM224" s="8">
        <f t="shared" si="331"/>
        <v>-5.1124549999999991E-2</v>
      </c>
      <c r="GN224" s="8">
        <f t="shared" si="332"/>
        <v>4.6522213540339174E-3</v>
      </c>
      <c r="GO224">
        <v>12</v>
      </c>
      <c r="GQ224">
        <v>6.5289680000000003E-2</v>
      </c>
      <c r="GR224">
        <v>-0.21266183</v>
      </c>
      <c r="GS224" s="8">
        <f t="shared" si="333"/>
        <v>-5.1124549999999991E-2</v>
      </c>
      <c r="GT224" s="8">
        <f t="shared" si="334"/>
        <v>1.0491007013943551E-2</v>
      </c>
      <c r="GU224">
        <v>14</v>
      </c>
      <c r="GW224" s="1">
        <v>6.5289680000000003E-2</v>
      </c>
      <c r="GX224" s="1">
        <v>-0.74740357000000002</v>
      </c>
      <c r="GY224" s="8">
        <f t="shared" si="335"/>
        <v>-5.1124549999999991E-2</v>
      </c>
      <c r="GZ224" s="8">
        <f t="shared" si="336"/>
        <v>3.6527530923070761E-2</v>
      </c>
      <c r="HA224">
        <v>16</v>
      </c>
      <c r="HC224" s="1">
        <v>6.5289680000000003E-2</v>
      </c>
      <c r="HD224" s="1">
        <v>-0.48029117999999998</v>
      </c>
    </row>
    <row r="225" spans="129:212" x14ac:dyDescent="0.3">
      <c r="DY225" s="1">
        <v>0.23458828300000001</v>
      </c>
      <c r="DZ225" s="14">
        <f t="shared" si="320"/>
        <v>5.8954250447668256E-2</v>
      </c>
      <c r="EA225" s="14">
        <f t="shared" si="321"/>
        <v>-5.8954250447668256E-2</v>
      </c>
      <c r="EB225" s="14">
        <f t="shared" si="322"/>
        <v>5.5804642000000015E-2</v>
      </c>
      <c r="EC225" s="14">
        <f t="shared" si="323"/>
        <v>-2.9781557193584718E-3</v>
      </c>
      <c r="ED225" s="7">
        <f t="shared" si="337"/>
        <v>-1.6241132746282241</v>
      </c>
      <c r="EE225">
        <f t="shared" si="324"/>
        <v>-0.99857898821020796</v>
      </c>
      <c r="EI225" s="8">
        <f t="shared" si="325"/>
        <v>0</v>
      </c>
      <c r="EJ225" s="8">
        <f t="shared" si="326"/>
        <v>0</v>
      </c>
      <c r="EK225">
        <v>0</v>
      </c>
      <c r="FM225">
        <v>0.11641422999999999</v>
      </c>
      <c r="FN225">
        <v>0.93571660000000001</v>
      </c>
      <c r="FO225" s="8">
        <f t="shared" si="327"/>
        <v>-6.1994780000000013E-2</v>
      </c>
      <c r="FP225" s="8">
        <f t="shared" si="328"/>
        <v>-5.7786004977650983E-2</v>
      </c>
      <c r="FQ225">
        <v>4</v>
      </c>
      <c r="FS225">
        <v>0.11641422999999999</v>
      </c>
      <c r="FT225">
        <v>0.93571660000000001</v>
      </c>
      <c r="FY225">
        <v>0.11641422999999999</v>
      </c>
      <c r="FZ225">
        <v>0.65250825000000001</v>
      </c>
      <c r="GA225" s="8">
        <f t="shared" si="329"/>
        <v>-6.1994780000000013E-2</v>
      </c>
      <c r="GB225" s="8">
        <f t="shared" si="330"/>
        <v>-4.0001504798964173E-2</v>
      </c>
      <c r="GC225">
        <v>8</v>
      </c>
      <c r="GF225">
        <v>0.11641422999999999</v>
      </c>
      <c r="GG225">
        <v>0.28509649999999997</v>
      </c>
      <c r="GK225">
        <v>0.11641422999999999</v>
      </c>
      <c r="GL225">
        <v>0.40069697999999998</v>
      </c>
      <c r="GM225" s="8">
        <f t="shared" si="331"/>
        <v>-6.1994780000000013E-2</v>
      </c>
      <c r="GN225" s="8">
        <f t="shared" si="332"/>
        <v>-2.4263754878141783E-2</v>
      </c>
      <c r="GO225">
        <v>12</v>
      </c>
      <c r="GQ225">
        <v>0.11641422999999999</v>
      </c>
      <c r="GR225">
        <v>0.28509649999999997</v>
      </c>
      <c r="GS225" s="8">
        <f t="shared" si="333"/>
        <v>-6.1994780000000013E-2</v>
      </c>
      <c r="GT225" s="8">
        <f t="shared" si="334"/>
        <v>-1.7125117142026306E-2</v>
      </c>
      <c r="GU225">
        <v>14</v>
      </c>
      <c r="GW225" s="1">
        <v>0.11641422999999999</v>
      </c>
      <c r="GX225" s="1">
        <v>-0.39955805999999999</v>
      </c>
      <c r="GY225" s="8">
        <f t="shared" si="335"/>
        <v>-6.1994780000000013E-2</v>
      </c>
      <c r="GZ225" s="8">
        <f t="shared" si="336"/>
        <v>2.3777110687336792E-2</v>
      </c>
      <c r="HA225">
        <v>16</v>
      </c>
      <c r="HC225" s="1">
        <v>0.11641422999999999</v>
      </c>
      <c r="HD225" s="1">
        <v>-0.16879684</v>
      </c>
    </row>
    <row r="226" spans="129:212" x14ac:dyDescent="0.3">
      <c r="DY226" s="1">
        <v>0.27912081999999999</v>
      </c>
      <c r="DZ226" s="14">
        <f t="shared" si="320"/>
        <v>5.9917388798173321E-2</v>
      </c>
      <c r="EA226" s="14">
        <f t="shared" si="321"/>
        <v>-5.9917388798173321E-2</v>
      </c>
      <c r="EB226" s="14">
        <f t="shared" si="322"/>
        <v>4.4532536999999983E-2</v>
      </c>
      <c r="EC226" s="14">
        <f t="shared" si="323"/>
        <v>-9.6313835050506474E-4</v>
      </c>
      <c r="ED226" s="7">
        <f t="shared" si="337"/>
        <v>-1.5924207004593651</v>
      </c>
      <c r="EE226">
        <f t="shared" si="324"/>
        <v>-0.99976620234260183</v>
      </c>
      <c r="EI226" s="8">
        <f t="shared" si="325"/>
        <v>0</v>
      </c>
      <c r="EJ226" s="8">
        <f t="shared" si="326"/>
        <v>0</v>
      </c>
      <c r="EK226">
        <v>0</v>
      </c>
      <c r="FM226">
        <v>0.17840901000000001</v>
      </c>
      <c r="FN226">
        <v>1.10452262</v>
      </c>
      <c r="FO226" s="8">
        <f t="shared" si="327"/>
        <v>-5.5793939999999986E-2</v>
      </c>
      <c r="FP226" s="8">
        <f t="shared" si="328"/>
        <v>-6.146117891706019E-2</v>
      </c>
      <c r="FQ226">
        <v>4</v>
      </c>
      <c r="FS226">
        <v>0.17840901000000001</v>
      </c>
      <c r="FT226">
        <v>1.10452262</v>
      </c>
      <c r="FY226">
        <v>0.17840901000000001</v>
      </c>
      <c r="FZ226">
        <v>0.85505925000000005</v>
      </c>
      <c r="GA226" s="8">
        <f t="shared" si="329"/>
        <v>-5.5793939999999986E-2</v>
      </c>
      <c r="GB226" s="8">
        <f t="shared" si="330"/>
        <v>-4.7231796769065186E-2</v>
      </c>
      <c r="GC226">
        <v>8</v>
      </c>
      <c r="GF226">
        <v>0.17840901000000001</v>
      </c>
      <c r="GG226">
        <v>0.51538298999999999</v>
      </c>
      <c r="GK226">
        <v>0.17840901000000001</v>
      </c>
      <c r="GL226">
        <v>0.62392548999999997</v>
      </c>
      <c r="GM226" s="8">
        <f t="shared" si="331"/>
        <v>-5.5793939999999986E-2</v>
      </c>
      <c r="GN226" s="8">
        <f t="shared" si="332"/>
        <v>-3.4042590832236118E-2</v>
      </c>
      <c r="GO226">
        <v>12</v>
      </c>
      <c r="GQ226">
        <v>0.17840901000000001</v>
      </c>
      <c r="GR226">
        <v>0.51538298999999999</v>
      </c>
      <c r="GS226" s="8">
        <f t="shared" si="333"/>
        <v>-5.5793939999999986E-2</v>
      </c>
      <c r="GT226" s="8">
        <f t="shared" si="334"/>
        <v>-2.7894570664355748E-2</v>
      </c>
      <c r="GU226">
        <v>14</v>
      </c>
      <c r="GW226" s="1">
        <v>0.17840901000000001</v>
      </c>
      <c r="GX226" s="1">
        <v>-0.21418799999999999</v>
      </c>
      <c r="GY226" s="8">
        <f t="shared" si="335"/>
        <v>-5.5793939999999986E-2</v>
      </c>
      <c r="GZ226" s="8">
        <f t="shared" si="336"/>
        <v>1.1484768745521566E-2</v>
      </c>
      <c r="HA226">
        <v>16</v>
      </c>
      <c r="HC226" s="1">
        <v>0.17840901000000001</v>
      </c>
      <c r="HD226" s="1">
        <v>1.284415E-2</v>
      </c>
    </row>
    <row r="227" spans="129:212" x14ac:dyDescent="0.3">
      <c r="DY227" s="1">
        <v>0.32371982700000002</v>
      </c>
      <c r="DZ227" s="14">
        <f t="shared" si="320"/>
        <v>5.9892512357095425E-2</v>
      </c>
      <c r="EA227" s="14">
        <f t="shared" si="321"/>
        <v>-5.9892512357095425E-2</v>
      </c>
      <c r="EB227" s="14">
        <f t="shared" si="322"/>
        <v>4.4599007000000024E-2</v>
      </c>
      <c r="EC227" s="14">
        <f t="shared" si="323"/>
        <v>2.4876441077896494E-5</v>
      </c>
      <c r="ED227" s="7">
        <f t="shared" si="337"/>
        <v>-1.5702385466968316</v>
      </c>
      <c r="EE227">
        <f t="shared" si="324"/>
        <v>-0.99999984444068513</v>
      </c>
      <c r="EI227" s="8">
        <f t="shared" si="325"/>
        <v>0</v>
      </c>
      <c r="EJ227" s="8">
        <f t="shared" si="326"/>
        <v>0</v>
      </c>
      <c r="EK227">
        <v>0</v>
      </c>
      <c r="FM227">
        <v>0.23420294999999999</v>
      </c>
      <c r="FN227">
        <v>1.23424011</v>
      </c>
      <c r="FO227" s="8">
        <f t="shared" si="327"/>
        <v>-4.457862999999998E-2</v>
      </c>
      <c r="FP227" s="8">
        <f t="shared" si="328"/>
        <v>-5.4886696915980707E-2</v>
      </c>
      <c r="FQ227">
        <v>4</v>
      </c>
      <c r="FS227">
        <v>0.23420294999999999</v>
      </c>
      <c r="FT227">
        <v>1.23424011</v>
      </c>
      <c r="FY227">
        <v>0.23420294999999999</v>
      </c>
      <c r="FZ227">
        <v>1.01511727</v>
      </c>
      <c r="GA227" s="8">
        <f t="shared" si="329"/>
        <v>-4.457862999999998E-2</v>
      </c>
      <c r="GB227" s="8">
        <f t="shared" si="330"/>
        <v>-4.4812135633830776E-2</v>
      </c>
      <c r="GC227">
        <v>8</v>
      </c>
      <c r="GF227">
        <v>0.23420294999999999</v>
      </c>
      <c r="GG227">
        <v>0.71299886999999995</v>
      </c>
      <c r="GK227">
        <v>0.23420294999999999</v>
      </c>
      <c r="GL227">
        <v>0.81029200000000001</v>
      </c>
      <c r="GM227" s="8">
        <f t="shared" si="331"/>
        <v>-4.457862999999998E-2</v>
      </c>
      <c r="GN227" s="8">
        <f t="shared" si="332"/>
        <v>-3.533235579446084E-2</v>
      </c>
      <c r="GO227">
        <v>12</v>
      </c>
      <c r="GQ227">
        <v>0.23420294999999999</v>
      </c>
      <c r="GR227">
        <v>0.71299886999999995</v>
      </c>
      <c r="GS227" s="8">
        <f t="shared" si="333"/>
        <v>-4.457862999999998E-2</v>
      </c>
      <c r="GT227" s="8">
        <f t="shared" si="334"/>
        <v>-3.0840372149765208E-2</v>
      </c>
      <c r="GU227">
        <v>14</v>
      </c>
      <c r="GW227" s="1">
        <v>0.23420294999999999</v>
      </c>
      <c r="GX227" s="1">
        <v>-6.2852030000000003E-2</v>
      </c>
      <c r="GY227" s="8">
        <f t="shared" si="335"/>
        <v>-4.457862999999998E-2</v>
      </c>
      <c r="GZ227" s="8">
        <f t="shared" si="336"/>
        <v>2.693317767632273E-3</v>
      </c>
      <c r="HA227">
        <v>16</v>
      </c>
      <c r="HC227" s="1">
        <v>0.23420294999999999</v>
      </c>
      <c r="HD227" s="1">
        <v>0.14405145999999999</v>
      </c>
    </row>
    <row r="228" spans="129:212" x14ac:dyDescent="0.3">
      <c r="DY228" s="1">
        <v>0.36826213400000002</v>
      </c>
      <c r="DZ228" s="14">
        <f t="shared" si="320"/>
        <v>5.9052315314374174E-2</v>
      </c>
      <c r="EA228" s="14">
        <f t="shared" si="321"/>
        <v>-5.9052315314374174E-2</v>
      </c>
      <c r="EB228" s="14">
        <f t="shared" si="322"/>
        <v>4.4542307000000003E-2</v>
      </c>
      <c r="EC228" s="14">
        <f t="shared" si="323"/>
        <v>8.4019704272125101E-4</v>
      </c>
      <c r="ED228" s="7">
        <f t="shared" si="337"/>
        <v>-1.5519356644113727</v>
      </c>
      <c r="EE228">
        <f t="shared" si="324"/>
        <v>-0.9998221429796641</v>
      </c>
      <c r="EI228" s="8">
        <f t="shared" si="325"/>
        <v>0</v>
      </c>
      <c r="EJ228" s="8">
        <f t="shared" si="326"/>
        <v>0</v>
      </c>
      <c r="EK228">
        <v>0</v>
      </c>
      <c r="FM228">
        <v>0.27878157999999997</v>
      </c>
      <c r="FN228">
        <v>1.17695328</v>
      </c>
      <c r="FO228" s="8">
        <f t="shared" si="327"/>
        <v>-4.4588270000000041E-2</v>
      </c>
      <c r="FP228" s="8">
        <f t="shared" si="328"/>
        <v>-5.2341165199199201E-2</v>
      </c>
      <c r="FQ228">
        <v>4</v>
      </c>
      <c r="FS228">
        <v>0.27878157999999997</v>
      </c>
      <c r="FT228">
        <v>1.17695328</v>
      </c>
      <c r="FY228">
        <v>0.27878157999999997</v>
      </c>
      <c r="FZ228">
        <v>0.97628276999999997</v>
      </c>
      <c r="GA228" s="8">
        <f t="shared" si="329"/>
        <v>-4.4588270000000041E-2</v>
      </c>
      <c r="GB228" s="8">
        <f t="shared" si="330"/>
        <v>-4.309945447947678E-2</v>
      </c>
      <c r="GC228">
        <v>8</v>
      </c>
      <c r="GF228">
        <v>0.27878157999999997</v>
      </c>
      <c r="GG228">
        <v>0.69475452000000004</v>
      </c>
      <c r="GK228">
        <v>0.27878157999999997</v>
      </c>
      <c r="GL228">
        <v>0.78611885999999997</v>
      </c>
      <c r="GM228" s="8">
        <f t="shared" si="331"/>
        <v>-4.4588270000000041E-2</v>
      </c>
      <c r="GN228" s="8">
        <f t="shared" si="332"/>
        <v>-3.4279618720451627E-2</v>
      </c>
      <c r="GO228">
        <v>12</v>
      </c>
      <c r="GQ228">
        <v>0.27878157999999997</v>
      </c>
      <c r="GR228">
        <v>0.69475452000000004</v>
      </c>
      <c r="GS228" s="8">
        <f t="shared" si="333"/>
        <v>-4.4588270000000041E-2</v>
      </c>
      <c r="GT228" s="8">
        <f t="shared" si="334"/>
        <v>-3.0052380059877492E-2</v>
      </c>
      <c r="GU228">
        <v>14</v>
      </c>
      <c r="GW228" s="1">
        <v>0.27878157999999997</v>
      </c>
      <c r="GX228" s="1">
        <v>-2.5921110000000001E-2</v>
      </c>
      <c r="GY228" s="8">
        <f t="shared" si="335"/>
        <v>-4.4588270000000041E-2</v>
      </c>
      <c r="GZ228" s="8">
        <f t="shared" si="336"/>
        <v>1.1108069930740217E-3</v>
      </c>
      <c r="HA228">
        <v>16</v>
      </c>
      <c r="HC228" s="1">
        <v>0.27878157999999997</v>
      </c>
      <c r="HD228" s="1">
        <v>0.17252885000000001</v>
      </c>
    </row>
    <row r="229" spans="129:212" x14ac:dyDescent="0.3">
      <c r="DY229" s="1">
        <v>0.41284756900000003</v>
      </c>
      <c r="DZ229" s="14">
        <f t="shared" si="320"/>
        <v>5.7526732273967394E-2</v>
      </c>
      <c r="EA229" s="14">
        <f t="shared" si="321"/>
        <v>-5.7526732273967394E-2</v>
      </c>
      <c r="EB229" s="14">
        <f t="shared" si="322"/>
        <v>4.4585435000000007E-2</v>
      </c>
      <c r="EC229" s="14">
        <f t="shared" si="323"/>
        <v>1.5255830404067791E-3</v>
      </c>
      <c r="ED229" s="7">
        <f t="shared" si="337"/>
        <v>-1.5365925992766278</v>
      </c>
      <c r="EE229">
        <f t="shared" si="324"/>
        <v>-0.99941510953696477</v>
      </c>
      <c r="EI229" s="8">
        <f t="shared" si="325"/>
        <v>0</v>
      </c>
      <c r="EJ229" s="8">
        <f t="shared" si="326"/>
        <v>0</v>
      </c>
      <c r="EK229">
        <v>0</v>
      </c>
      <c r="FM229">
        <v>0.32336985000000001</v>
      </c>
      <c r="FN229">
        <v>1.10746013</v>
      </c>
      <c r="FO229" s="8">
        <f t="shared" si="327"/>
        <v>-4.4599520000000004E-2</v>
      </c>
      <c r="FP229" s="8">
        <f t="shared" si="328"/>
        <v>-4.9243054675408245E-2</v>
      </c>
      <c r="FQ229">
        <v>4</v>
      </c>
      <c r="FS229">
        <v>0.32336985000000001</v>
      </c>
      <c r="FT229">
        <v>1.10746013</v>
      </c>
      <c r="FY229">
        <v>0.32336985000000001</v>
      </c>
      <c r="FZ229">
        <v>0.92337082000000004</v>
      </c>
      <c r="GA229" s="8">
        <f t="shared" si="329"/>
        <v>-4.4599520000000004E-2</v>
      </c>
      <c r="GB229" s="8">
        <f t="shared" si="330"/>
        <v>-4.0757263493521129E-2</v>
      </c>
      <c r="GC229">
        <v>8</v>
      </c>
      <c r="GF229">
        <v>0.32336985000000001</v>
      </c>
      <c r="GG229">
        <v>0.66155034999999995</v>
      </c>
      <c r="GK229">
        <v>0.32336985000000001</v>
      </c>
      <c r="GL229">
        <v>0.74696271000000003</v>
      </c>
      <c r="GM229" s="8">
        <f t="shared" si="331"/>
        <v>-4.4599520000000004E-2</v>
      </c>
      <c r="GN229" s="8">
        <f t="shared" si="332"/>
        <v>-3.2567124249927012E-2</v>
      </c>
      <c r="GO229">
        <v>12</v>
      </c>
      <c r="GQ229">
        <v>0.32336985000000001</v>
      </c>
      <c r="GR229">
        <v>0.66155034999999995</v>
      </c>
      <c r="GS229" s="8">
        <f t="shared" si="333"/>
        <v>-4.4599520000000004E-2</v>
      </c>
      <c r="GT229" s="8">
        <f t="shared" si="334"/>
        <v>-2.8611664093636427E-2</v>
      </c>
      <c r="GU229">
        <v>14</v>
      </c>
      <c r="GW229" s="1">
        <v>0.32336985000000001</v>
      </c>
      <c r="GX229" s="1">
        <v>-2.4563800000000002E-3</v>
      </c>
      <c r="GY229" s="8">
        <f t="shared" si="335"/>
        <v>-4.4599520000000004E-2</v>
      </c>
      <c r="GZ229" s="8">
        <f t="shared" si="336"/>
        <v>1.0524786272351793E-4</v>
      </c>
      <c r="HA229">
        <v>16</v>
      </c>
      <c r="HC229" s="1">
        <v>0.32336985000000001</v>
      </c>
      <c r="HD229" s="1">
        <v>0.18582619</v>
      </c>
    </row>
    <row r="230" spans="129:212" x14ac:dyDescent="0.3">
      <c r="DY230" s="1">
        <v>0.457418622</v>
      </c>
      <c r="DZ230" s="14">
        <f t="shared" si="320"/>
        <v>5.5420099779394875E-2</v>
      </c>
      <c r="EA230" s="14">
        <f t="shared" si="321"/>
        <v>-5.5420099779394875E-2</v>
      </c>
      <c r="EB230" s="14">
        <f t="shared" si="322"/>
        <v>4.4571052999999972E-2</v>
      </c>
      <c r="EC230" s="14">
        <f t="shared" si="323"/>
        <v>2.106632494572519E-3</v>
      </c>
      <c r="ED230" s="7">
        <f t="shared" si="337"/>
        <v>-1.5235668862871452</v>
      </c>
      <c r="EE230">
        <f t="shared" si="324"/>
        <v>-0.9988848972786567</v>
      </c>
      <c r="EI230" s="8">
        <f t="shared" si="325"/>
        <v>0</v>
      </c>
      <c r="EJ230" s="8">
        <f t="shared" si="326"/>
        <v>0</v>
      </c>
      <c r="EK230">
        <v>0</v>
      </c>
      <c r="FM230">
        <v>0.36796937000000002</v>
      </c>
      <c r="FN230">
        <v>1.0276786200000001</v>
      </c>
      <c r="FO230" s="8">
        <f t="shared" si="327"/>
        <v>-4.4603559999999987E-2</v>
      </c>
      <c r="FP230" s="8">
        <f t="shared" si="328"/>
        <v>-4.5675475912983383E-2</v>
      </c>
      <c r="FQ230">
        <v>4</v>
      </c>
      <c r="FS230">
        <v>0.36796937000000002</v>
      </c>
      <c r="FT230">
        <v>1.0276786200000001</v>
      </c>
      <c r="FY230">
        <v>0.36796937000000002</v>
      </c>
      <c r="FZ230">
        <v>0.85859671999999998</v>
      </c>
      <c r="GA230" s="8">
        <f t="shared" si="329"/>
        <v>-4.4603559999999987E-2</v>
      </c>
      <c r="GB230" s="8">
        <f t="shared" si="330"/>
        <v>-3.7881482798738229E-2</v>
      </c>
      <c r="GC230">
        <v>8</v>
      </c>
      <c r="GF230">
        <v>0.36796937000000002</v>
      </c>
      <c r="GG230">
        <v>0.61522423000000004</v>
      </c>
      <c r="GK230">
        <v>0.36796937000000002</v>
      </c>
      <c r="GL230">
        <v>0.69503988000000005</v>
      </c>
      <c r="GM230" s="8">
        <f t="shared" si="331"/>
        <v>-4.4603559999999987E-2</v>
      </c>
      <c r="GN230" s="8">
        <f t="shared" si="332"/>
        <v>-3.0289987078608461E-2</v>
      </c>
      <c r="GO230">
        <v>12</v>
      </c>
      <c r="GQ230">
        <v>0.36796937000000002</v>
      </c>
      <c r="GR230">
        <v>0.61522423000000004</v>
      </c>
      <c r="GS230" s="8">
        <f t="shared" si="333"/>
        <v>-4.4603559999999987E-2</v>
      </c>
      <c r="GT230" s="8">
        <f t="shared" si="334"/>
        <v>-2.6596379408400057E-2</v>
      </c>
      <c r="GU230">
        <v>14</v>
      </c>
      <c r="GW230" s="1">
        <v>0.36796937000000002</v>
      </c>
      <c r="GX230" s="1">
        <v>9.7702799999999992E-3</v>
      </c>
      <c r="GY230" s="8">
        <f t="shared" si="335"/>
        <v>-4.4603559999999987E-2</v>
      </c>
      <c r="GZ230" s="8">
        <f t="shared" si="336"/>
        <v>-4.184404080111243E-4</v>
      </c>
      <c r="HA230">
        <v>16</v>
      </c>
      <c r="HC230" s="1">
        <v>0.36796937000000002</v>
      </c>
      <c r="HD230" s="1">
        <v>0.18730943</v>
      </c>
    </row>
    <row r="231" spans="129:212" x14ac:dyDescent="0.3">
      <c r="DY231" s="1">
        <v>0.50200401900000002</v>
      </c>
      <c r="DZ231" s="14">
        <f t="shared" si="320"/>
        <v>5.2813337809880657E-2</v>
      </c>
      <c r="EA231" s="14">
        <f t="shared" si="321"/>
        <v>-5.2813337809880657E-2</v>
      </c>
      <c r="EB231" s="14">
        <f t="shared" si="322"/>
        <v>4.4585397000000027E-2</v>
      </c>
      <c r="EC231" s="14">
        <f t="shared" si="323"/>
        <v>2.606761969514218E-3</v>
      </c>
      <c r="ED231" s="7">
        <f t="shared" si="337"/>
        <v>-1.5123960894851083</v>
      </c>
      <c r="EE231">
        <f t="shared" si="324"/>
        <v>-0.99829519075717399</v>
      </c>
      <c r="EI231" s="8">
        <f t="shared" si="325"/>
        <v>0</v>
      </c>
      <c r="EJ231" s="8">
        <f t="shared" si="326"/>
        <v>0</v>
      </c>
      <c r="EK231">
        <v>0</v>
      </c>
      <c r="FM231">
        <v>0.41257293</v>
      </c>
      <c r="FN231">
        <v>0.94180478000000001</v>
      </c>
      <c r="FO231" s="8">
        <f t="shared" si="327"/>
        <v>-4.4596150000000001E-2</v>
      </c>
      <c r="FP231" s="8">
        <f t="shared" si="328"/>
        <v>-4.1827126193726819E-2</v>
      </c>
      <c r="FQ231">
        <v>4</v>
      </c>
      <c r="FS231">
        <v>0.41257293</v>
      </c>
      <c r="FT231">
        <v>0.94180478000000001</v>
      </c>
      <c r="FY231">
        <v>0.41257293</v>
      </c>
      <c r="FZ231">
        <v>0.78643823999999996</v>
      </c>
      <c r="GA231" s="8">
        <f t="shared" si="329"/>
        <v>-4.4596150000000001E-2</v>
      </c>
      <c r="GB231" s="8">
        <f t="shared" si="330"/>
        <v>-3.4671588892153604E-2</v>
      </c>
      <c r="GC231">
        <v>8</v>
      </c>
      <c r="GF231">
        <v>0.41257293</v>
      </c>
      <c r="GG231">
        <v>0.56048454999999997</v>
      </c>
      <c r="GK231">
        <v>0.41257293</v>
      </c>
      <c r="GL231">
        <v>0.63490678</v>
      </c>
      <c r="GM231" s="8">
        <f t="shared" si="331"/>
        <v>-4.4596150000000001E-2</v>
      </c>
      <c r="GN231" s="8">
        <f t="shared" si="332"/>
        <v>-2.7648444648936756E-2</v>
      </c>
      <c r="GO231">
        <v>12</v>
      </c>
      <c r="GQ231">
        <v>0.41257293</v>
      </c>
      <c r="GR231">
        <v>0.56048454999999997</v>
      </c>
      <c r="GS231" s="8">
        <f t="shared" si="333"/>
        <v>-4.4596150000000001E-2</v>
      </c>
      <c r="GT231" s="8">
        <f t="shared" si="334"/>
        <v>-2.4211634578139216E-2</v>
      </c>
      <c r="GU231">
        <v>14</v>
      </c>
      <c r="GW231" s="1">
        <v>0.41257293</v>
      </c>
      <c r="GX231" s="1">
        <v>1.430301E-2</v>
      </c>
      <c r="GY231" s="8">
        <f t="shared" si="335"/>
        <v>-4.4596150000000001E-2</v>
      </c>
      <c r="GZ231" s="8">
        <f t="shared" si="336"/>
        <v>-6.1210429347145377E-4</v>
      </c>
      <c r="HA231">
        <v>16</v>
      </c>
      <c r="HC231" s="1">
        <v>0.41257293</v>
      </c>
      <c r="HD231" s="1">
        <v>0.18072020999999999</v>
      </c>
    </row>
    <row r="232" spans="129:212" x14ac:dyDescent="0.3">
      <c r="DY232" s="1">
        <v>0.54657242699999997</v>
      </c>
      <c r="DZ232" s="14">
        <f t="shared" si="320"/>
        <v>4.9774339676722755E-2</v>
      </c>
      <c r="EA232" s="14">
        <f t="shared" si="321"/>
        <v>-4.9774339676722755E-2</v>
      </c>
      <c r="EB232" s="14">
        <f t="shared" si="322"/>
        <v>4.4568407999999948E-2</v>
      </c>
      <c r="EC232" s="14">
        <f t="shared" si="323"/>
        <v>3.0389981331579025E-3</v>
      </c>
      <c r="ED232" s="7">
        <f t="shared" si="337"/>
        <v>-1.5027144405318809</v>
      </c>
      <c r="EE232">
        <f t="shared" si="324"/>
        <v>-0.9976833234328365</v>
      </c>
      <c r="EI232" s="8">
        <f t="shared" si="325"/>
        <v>0</v>
      </c>
      <c r="EJ232" s="8">
        <f t="shared" si="326"/>
        <v>0</v>
      </c>
      <c r="EK232">
        <v>0</v>
      </c>
      <c r="FM232">
        <v>0.45716908000000001</v>
      </c>
      <c r="FN232">
        <v>0.85226000000000002</v>
      </c>
      <c r="FO232" s="8">
        <f t="shared" si="327"/>
        <v>-4.4609780000000043E-2</v>
      </c>
      <c r="FP232" s="8">
        <f t="shared" si="328"/>
        <v>-3.7838654933793299E-2</v>
      </c>
      <c r="FQ232">
        <v>4</v>
      </c>
      <c r="FS232">
        <v>0.45716908000000001</v>
      </c>
      <c r="FT232">
        <v>0.85226000000000002</v>
      </c>
      <c r="FY232">
        <v>0.45716908000000001</v>
      </c>
      <c r="FZ232">
        <v>0.70966463999999996</v>
      </c>
      <c r="GA232" s="8">
        <f t="shared" si="329"/>
        <v>-4.4609780000000043E-2</v>
      </c>
      <c r="GB232" s="8">
        <f t="shared" si="330"/>
        <v>-3.1277262589442509E-2</v>
      </c>
      <c r="GC232">
        <v>8</v>
      </c>
      <c r="GF232">
        <v>0.45716908000000001</v>
      </c>
      <c r="GG232">
        <v>0.50036526000000003</v>
      </c>
      <c r="GK232">
        <v>0.45716908000000001</v>
      </c>
      <c r="GL232">
        <v>0.56957672999999998</v>
      </c>
      <c r="GM232" s="8">
        <f t="shared" si="331"/>
        <v>-4.4609780000000043E-2</v>
      </c>
      <c r="GN232" s="8">
        <f t="shared" si="332"/>
        <v>-2.4795874313271096E-2</v>
      </c>
      <c r="GO232">
        <v>12</v>
      </c>
      <c r="GQ232">
        <v>0.45716908000000001</v>
      </c>
      <c r="GR232">
        <v>0.50036526000000003</v>
      </c>
      <c r="GS232" s="8">
        <f t="shared" si="333"/>
        <v>-4.4609780000000043E-2</v>
      </c>
      <c r="GT232" s="8">
        <f t="shared" si="334"/>
        <v>-2.1607974676190047E-2</v>
      </c>
      <c r="GU232">
        <v>14</v>
      </c>
      <c r="GW232" s="1">
        <v>0.45716908000000001</v>
      </c>
      <c r="GX232" s="1">
        <v>1.3530749999999999E-2</v>
      </c>
      <c r="GY232" s="8">
        <f t="shared" si="335"/>
        <v>-4.4609780000000043E-2</v>
      </c>
      <c r="GZ232" s="8">
        <f t="shared" si="336"/>
        <v>-5.7887700910032585E-4</v>
      </c>
      <c r="HA232">
        <v>16</v>
      </c>
      <c r="HC232" s="1">
        <v>0.45716908000000001</v>
      </c>
      <c r="HD232" s="1">
        <v>0.16856635</v>
      </c>
    </row>
    <row r="233" spans="129:212" x14ac:dyDescent="0.3">
      <c r="DY233" s="1">
        <v>0.591166148</v>
      </c>
      <c r="DZ233" s="14">
        <f t="shared" si="320"/>
        <v>4.6352878718469832E-2</v>
      </c>
      <c r="EA233" s="14">
        <f t="shared" si="321"/>
        <v>-4.6352878718469832E-2</v>
      </c>
      <c r="EB233" s="14">
        <f t="shared" si="322"/>
        <v>4.4593721000000031E-2</v>
      </c>
      <c r="EC233" s="14">
        <f t="shared" si="323"/>
        <v>3.4214609582529226E-3</v>
      </c>
      <c r="ED233" s="7">
        <f t="shared" si="337"/>
        <v>-1.4942211782865467</v>
      </c>
      <c r="EE233">
        <f t="shared" si="324"/>
        <v>-0.99706955568561673</v>
      </c>
      <c r="EI233" s="8">
        <f t="shared" si="325"/>
        <v>0</v>
      </c>
      <c r="EJ233" s="8">
        <f t="shared" si="326"/>
        <v>0</v>
      </c>
      <c r="EK233">
        <v>0</v>
      </c>
      <c r="FM233">
        <v>0.50177886000000005</v>
      </c>
      <c r="FN233">
        <v>0.76060256999999998</v>
      </c>
      <c r="FO233" s="8">
        <f t="shared" si="327"/>
        <v>-4.459501999999993E-2</v>
      </c>
      <c r="FP233" s="8">
        <f t="shared" si="328"/>
        <v>-3.3737305763868373E-2</v>
      </c>
      <c r="FQ233">
        <v>4</v>
      </c>
      <c r="FS233">
        <v>0.50177886000000005</v>
      </c>
      <c r="FT233">
        <v>0.76060256999999998</v>
      </c>
      <c r="FY233">
        <v>0.50177886000000005</v>
      </c>
      <c r="FZ233">
        <v>0.63003003999999996</v>
      </c>
      <c r="GA233" s="8">
        <f t="shared" si="329"/>
        <v>-4.459501999999993E-2</v>
      </c>
      <c r="GB233" s="8">
        <f t="shared" si="330"/>
        <v>-2.7741238841832775E-2</v>
      </c>
      <c r="GC233">
        <v>8</v>
      </c>
      <c r="GF233">
        <v>0.50177886000000005</v>
      </c>
      <c r="GG233">
        <v>0.43682563000000002</v>
      </c>
      <c r="GK233">
        <v>0.50177886000000005</v>
      </c>
      <c r="GL233">
        <v>0.50096107000000001</v>
      </c>
      <c r="GM233" s="8">
        <f t="shared" si="331"/>
        <v>-4.459501999999993E-2</v>
      </c>
      <c r="GN233" s="8">
        <f t="shared" si="332"/>
        <v>-2.1788141682550305E-2</v>
      </c>
      <c r="GO233">
        <v>12</v>
      </c>
      <c r="GQ233">
        <v>0.50177886000000005</v>
      </c>
      <c r="GR233">
        <v>0.43682563000000002</v>
      </c>
      <c r="GS233" s="8">
        <f t="shared" si="333"/>
        <v>-4.459501999999993E-2</v>
      </c>
      <c r="GT233" s="8">
        <f t="shared" si="334"/>
        <v>-1.8846211006816046E-2</v>
      </c>
      <c r="GU233">
        <v>14</v>
      </c>
      <c r="GW233" s="1">
        <v>0.50177886000000005</v>
      </c>
      <c r="GX233" s="1">
        <v>9.1118399999999995E-3</v>
      </c>
      <c r="GY233" s="8">
        <f t="shared" si="335"/>
        <v>-4.459501999999993E-2</v>
      </c>
      <c r="GZ233" s="8">
        <f t="shared" si="336"/>
        <v>-3.8945702405800511E-4</v>
      </c>
      <c r="HA233">
        <v>16</v>
      </c>
      <c r="HC233" s="1">
        <v>0.50177886000000005</v>
      </c>
      <c r="HD233" s="1">
        <v>0.15254392</v>
      </c>
    </row>
    <row r="234" spans="129:212" x14ac:dyDescent="0.3">
      <c r="DY234" s="1">
        <v>0.63571699100000001</v>
      </c>
      <c r="DZ234" s="14">
        <f t="shared" si="320"/>
        <v>4.2595795220475678E-2</v>
      </c>
      <c r="EA234" s="14">
        <f t="shared" si="321"/>
        <v>-4.2595795220475678E-2</v>
      </c>
      <c r="EB234" s="14">
        <f t="shared" si="322"/>
        <v>4.4550843000000007E-2</v>
      </c>
      <c r="EC234" s="14">
        <f t="shared" si="323"/>
        <v>3.7570834979941542E-3</v>
      </c>
      <c r="ED234" s="7">
        <f t="shared" si="337"/>
        <v>-1.4866629118738566</v>
      </c>
      <c r="EE234">
        <f t="shared" si="324"/>
        <v>-0.99646287142903345</v>
      </c>
      <c r="EI234" s="8">
        <f t="shared" si="325"/>
        <v>0</v>
      </c>
      <c r="EJ234" s="8">
        <f t="shared" si="326"/>
        <v>0</v>
      </c>
      <c r="EK234">
        <v>0</v>
      </c>
      <c r="FM234">
        <v>0.54637387999999998</v>
      </c>
      <c r="FN234">
        <v>0.66769787999999997</v>
      </c>
      <c r="FO234" s="8">
        <f t="shared" si="327"/>
        <v>-4.4607630000000009E-2</v>
      </c>
      <c r="FP234" s="8">
        <f t="shared" si="328"/>
        <v>-2.9606771940342665E-2</v>
      </c>
      <c r="FQ234">
        <v>4</v>
      </c>
      <c r="FS234">
        <v>0.54637387999999998</v>
      </c>
      <c r="FT234">
        <v>0.66769787999999997</v>
      </c>
      <c r="FY234">
        <v>0.54637387999999998</v>
      </c>
      <c r="FZ234">
        <v>0.54856554999999996</v>
      </c>
      <c r="GA234" s="8">
        <f t="shared" si="329"/>
        <v>-4.4607630000000009E-2</v>
      </c>
      <c r="GB234" s="8">
        <f t="shared" si="330"/>
        <v>-2.4146354757019026E-2</v>
      </c>
      <c r="GC234">
        <v>8</v>
      </c>
      <c r="GF234">
        <v>0.54637387999999998</v>
      </c>
      <c r="GG234">
        <v>0.37108002000000001</v>
      </c>
      <c r="GK234">
        <v>0.54637387999999998</v>
      </c>
      <c r="GL234">
        <v>0.4302242</v>
      </c>
      <c r="GM234" s="8">
        <f t="shared" si="331"/>
        <v>-4.4607630000000009E-2</v>
      </c>
      <c r="GN234" s="8">
        <f t="shared" si="332"/>
        <v>-1.8705507729095253E-2</v>
      </c>
      <c r="GO234">
        <v>12</v>
      </c>
      <c r="GQ234">
        <v>0.54637387999999998</v>
      </c>
      <c r="GR234">
        <v>0.37108002000000001</v>
      </c>
      <c r="GS234" s="8">
        <f t="shared" si="333"/>
        <v>-4.4607630000000009E-2</v>
      </c>
      <c r="GT234" s="8">
        <f t="shared" si="334"/>
        <v>-1.6004494480535231E-2</v>
      </c>
      <c r="GU234">
        <v>14</v>
      </c>
      <c r="GW234" s="1">
        <v>0.54637387999999998</v>
      </c>
      <c r="GX234" s="1">
        <v>2.2074099999999999E-3</v>
      </c>
      <c r="GY234" s="8">
        <f t="shared" si="335"/>
        <v>-4.4607630000000009E-2</v>
      </c>
      <c r="GZ234" s="8">
        <f t="shared" si="336"/>
        <v>-9.4318071850107068E-5</v>
      </c>
      <c r="HA234">
        <v>16</v>
      </c>
      <c r="HC234" s="1">
        <v>0.54637387999999998</v>
      </c>
      <c r="HD234" s="1">
        <v>0.13379119</v>
      </c>
    </row>
    <row r="235" spans="129:212" x14ac:dyDescent="0.3">
      <c r="DY235" s="1">
        <v>0.68030855000000001</v>
      </c>
      <c r="DZ235" s="14">
        <f t="shared" si="320"/>
        <v>3.8527503531741378E-2</v>
      </c>
      <c r="EA235" s="14">
        <f t="shared" si="321"/>
        <v>-3.8527503531741378E-2</v>
      </c>
      <c r="EB235" s="14">
        <f t="shared" si="322"/>
        <v>4.4591559000000003E-2</v>
      </c>
      <c r="EC235" s="14">
        <f t="shared" si="323"/>
        <v>4.0682916887343004E-3</v>
      </c>
      <c r="ED235" s="7">
        <f t="shared" si="337"/>
        <v>-1.4798136383440332</v>
      </c>
      <c r="EE235">
        <f t="shared" si="324"/>
        <v>-0.9958639295298507</v>
      </c>
      <c r="EI235" s="8">
        <f t="shared" si="325"/>
        <v>0</v>
      </c>
      <c r="EJ235" s="8">
        <f t="shared" si="326"/>
        <v>0</v>
      </c>
      <c r="EK235">
        <v>0</v>
      </c>
      <c r="FM235">
        <v>0.59098150999999999</v>
      </c>
      <c r="FN235">
        <v>0.57388304999999995</v>
      </c>
      <c r="FO235" s="8">
        <f t="shared" si="327"/>
        <v>-4.4585199999999992E-2</v>
      </c>
      <c r="FP235" s="8">
        <f t="shared" si="328"/>
        <v>-2.5418792105933178E-2</v>
      </c>
      <c r="FQ235">
        <v>4</v>
      </c>
      <c r="FS235">
        <v>0.59098150999999999</v>
      </c>
      <c r="FT235">
        <v>0.57388304999999995</v>
      </c>
      <c r="FY235">
        <v>0.59098150999999999</v>
      </c>
      <c r="FZ235">
        <v>0.46575389</v>
      </c>
      <c r="GA235" s="8">
        <f t="shared" si="329"/>
        <v>-4.4585199999999992E-2</v>
      </c>
      <c r="GB235" s="8">
        <f t="shared" si="330"/>
        <v>-2.047858701343901E-2</v>
      </c>
      <c r="GC235">
        <v>8</v>
      </c>
      <c r="GF235">
        <v>0.59098150999999999</v>
      </c>
      <c r="GG235">
        <v>0.30378503000000001</v>
      </c>
      <c r="GK235">
        <v>0.59098150999999999</v>
      </c>
      <c r="GL235">
        <v>0.35797064000000001</v>
      </c>
      <c r="GM235" s="8">
        <f t="shared" si="331"/>
        <v>-4.4585199999999992E-2</v>
      </c>
      <c r="GN235" s="8">
        <f t="shared" si="332"/>
        <v>-1.5546854127810922E-2</v>
      </c>
      <c r="GO235">
        <v>12</v>
      </c>
      <c r="GQ235">
        <v>0.59098150999999999</v>
      </c>
      <c r="GR235">
        <v>0.30378503000000001</v>
      </c>
      <c r="GS235" s="8">
        <f t="shared" si="333"/>
        <v>-4.4585199999999992E-2</v>
      </c>
      <c r="GT235" s="8">
        <f t="shared" si="334"/>
        <v>-1.3087636034171816E-2</v>
      </c>
      <c r="GU235">
        <v>14</v>
      </c>
      <c r="GW235" s="1">
        <v>0.59098150999999999</v>
      </c>
      <c r="GX235" s="1">
        <v>-6.3764599999999996E-3</v>
      </c>
      <c r="GY235" s="8">
        <f t="shared" si="335"/>
        <v>-4.4585199999999992E-2</v>
      </c>
      <c r="GZ235" s="8">
        <f t="shared" si="336"/>
        <v>2.7215229327154643E-4</v>
      </c>
      <c r="HA235">
        <v>16</v>
      </c>
      <c r="HC235" s="1">
        <v>0.59098150999999999</v>
      </c>
      <c r="HD235" s="1">
        <v>0.11304314</v>
      </c>
    </row>
    <row r="236" spans="129:212" x14ac:dyDescent="0.3">
      <c r="DY236" s="1">
        <v>0.72485467199999998</v>
      </c>
      <c r="DZ236" s="14">
        <f t="shared" si="320"/>
        <v>3.4178286734964779E-2</v>
      </c>
      <c r="EA236" s="14">
        <f t="shared" si="321"/>
        <v>-3.4178286734964779E-2</v>
      </c>
      <c r="EB236" s="14">
        <f t="shared" si="322"/>
        <v>4.4546121999999966E-2</v>
      </c>
      <c r="EC236" s="14">
        <f t="shared" si="323"/>
        <v>4.3492167967765991E-3</v>
      </c>
      <c r="ED236" s="7">
        <f t="shared" si="337"/>
        <v>-1.4734707771249071</v>
      </c>
      <c r="EE236">
        <f t="shared" si="324"/>
        <v>-0.99526760600048136</v>
      </c>
      <c r="EI236" s="8">
        <f t="shared" si="325"/>
        <v>0</v>
      </c>
      <c r="EJ236" s="8">
        <f t="shared" si="326"/>
        <v>0</v>
      </c>
      <c r="EK236">
        <v>0</v>
      </c>
      <c r="FM236">
        <v>0.63556670999999998</v>
      </c>
      <c r="FN236">
        <v>0.47904092999999998</v>
      </c>
      <c r="FO236" s="8">
        <f t="shared" si="327"/>
        <v>-4.4596489999999989E-2</v>
      </c>
      <c r="FP236" s="8">
        <f t="shared" si="328"/>
        <v>-2.121064909337031E-2</v>
      </c>
      <c r="FQ236">
        <v>4</v>
      </c>
      <c r="FS236">
        <v>0.63556670999999998</v>
      </c>
      <c r="FT236">
        <v>0.47904092999999998</v>
      </c>
      <c r="FY236">
        <v>0.63556670999999998</v>
      </c>
      <c r="FZ236">
        <v>0.38161160999999999</v>
      </c>
      <c r="GA236" s="8">
        <f t="shared" si="329"/>
        <v>-4.4596489999999989E-2</v>
      </c>
      <c r="GB236" s="8">
        <f t="shared" si="330"/>
        <v>-1.6773160469602894E-2</v>
      </c>
      <c r="GC236">
        <v>8</v>
      </c>
      <c r="GF236">
        <v>0.63556670999999998</v>
      </c>
      <c r="GG236">
        <v>0.23513242000000001</v>
      </c>
      <c r="GK236">
        <v>0.63556670999999998</v>
      </c>
      <c r="GL236">
        <v>0.28433635000000002</v>
      </c>
      <c r="GM236" s="8">
        <f t="shared" si="331"/>
        <v>-4.4596489999999989E-2</v>
      </c>
      <c r="GN236" s="8">
        <f t="shared" si="332"/>
        <v>-1.23446086253795E-2</v>
      </c>
      <c r="GO236">
        <v>12</v>
      </c>
      <c r="GQ236">
        <v>0.63556670999999998</v>
      </c>
      <c r="GR236">
        <v>0.23513242000000001</v>
      </c>
      <c r="GS236" s="8">
        <f t="shared" si="333"/>
        <v>-4.4596489999999989E-2</v>
      </c>
      <c r="GT236" s="8">
        <f t="shared" si="334"/>
        <v>-1.0126448996019671E-2</v>
      </c>
      <c r="GU236">
        <v>14</v>
      </c>
      <c r="GW236" s="1">
        <v>0.63556670999999998</v>
      </c>
      <c r="GX236" s="1">
        <v>-1.6107199999999999E-2</v>
      </c>
      <c r="GY236" s="8">
        <f t="shared" si="335"/>
        <v>-4.4596489999999989E-2</v>
      </c>
      <c r="GZ236" s="8">
        <f t="shared" si="336"/>
        <v>6.8723019943401178E-4</v>
      </c>
      <c r="HA236">
        <v>16</v>
      </c>
      <c r="HC236" s="1">
        <v>0.63556670999999998</v>
      </c>
      <c r="HD236" s="1">
        <v>9.0718350000000003E-2</v>
      </c>
    </row>
    <row r="237" spans="129:212" x14ac:dyDescent="0.3">
      <c r="DY237" s="1">
        <v>0.76942777500000004</v>
      </c>
      <c r="DZ237" s="14">
        <f t="shared" si="320"/>
        <v>2.9555306027599593E-2</v>
      </c>
      <c r="EA237" s="14">
        <f t="shared" si="321"/>
        <v>-2.9555306027599593E-2</v>
      </c>
      <c r="EB237" s="14">
        <f t="shared" si="322"/>
        <v>4.4573103000000058E-2</v>
      </c>
      <c r="EC237" s="14">
        <f t="shared" si="323"/>
        <v>4.622980707365186E-3</v>
      </c>
      <c r="ED237" s="7">
        <f t="shared" si="337"/>
        <v>-1.4674490202645945</v>
      </c>
      <c r="EE237">
        <f t="shared" si="324"/>
        <v>-0.99466441861709776</v>
      </c>
      <c r="EI237" s="8">
        <f t="shared" si="325"/>
        <v>0</v>
      </c>
      <c r="EJ237" s="8">
        <f t="shared" si="326"/>
        <v>0</v>
      </c>
      <c r="EK237">
        <v>0</v>
      </c>
      <c r="FM237">
        <v>0.68016319999999997</v>
      </c>
      <c r="FN237">
        <v>0.38261263000000001</v>
      </c>
      <c r="FO237" s="8">
        <f t="shared" si="327"/>
        <v>-4.4563490000000039E-2</v>
      </c>
      <c r="FP237" s="8">
        <f t="shared" si="328"/>
        <v>-1.691826680854001E-2</v>
      </c>
      <c r="FQ237">
        <v>4</v>
      </c>
      <c r="FS237">
        <v>0.68016319999999997</v>
      </c>
      <c r="FT237">
        <v>0.38261263000000001</v>
      </c>
      <c r="FY237">
        <v>0.68016319999999997</v>
      </c>
      <c r="FZ237">
        <v>0.29570660999999998</v>
      </c>
      <c r="GA237" s="8">
        <f t="shared" si="329"/>
        <v>-4.4563490000000039E-2</v>
      </c>
      <c r="GB237" s="8">
        <f t="shared" si="330"/>
        <v>-1.2979847376490434E-2</v>
      </c>
      <c r="GC237">
        <v>8</v>
      </c>
      <c r="GF237">
        <v>0.68016319999999997</v>
      </c>
      <c r="GG237">
        <v>0.16487672</v>
      </c>
      <c r="GK237">
        <v>0.68016319999999997</v>
      </c>
      <c r="GL237">
        <v>0.20901386</v>
      </c>
      <c r="GM237" s="8">
        <f t="shared" si="331"/>
        <v>-4.4563490000000039E-2</v>
      </c>
      <c r="GN237" s="8">
        <f t="shared" si="332"/>
        <v>-9.0622336981583101E-3</v>
      </c>
      <c r="GO237">
        <v>12</v>
      </c>
      <c r="GQ237">
        <v>0.68016319999999997</v>
      </c>
      <c r="GR237">
        <v>0.16487672</v>
      </c>
      <c r="GS237" s="8">
        <f t="shared" si="333"/>
        <v>-4.4563490000000039E-2</v>
      </c>
      <c r="GT237" s="8">
        <f t="shared" si="334"/>
        <v>-7.0911918553381685E-3</v>
      </c>
      <c r="GU237">
        <v>14</v>
      </c>
      <c r="GW237" s="1">
        <v>0.68016319999999997</v>
      </c>
      <c r="GX237" s="1">
        <v>-2.6684409999999999E-2</v>
      </c>
      <c r="GY237" s="8">
        <f t="shared" si="335"/>
        <v>-4.4563490000000039E-2</v>
      </c>
      <c r="GZ237" s="8">
        <f t="shared" si="336"/>
        <v>1.13698574513961E-3</v>
      </c>
      <c r="HA237">
        <v>16</v>
      </c>
      <c r="HC237" s="1">
        <v>0.68016319999999997</v>
      </c>
      <c r="HD237" s="1">
        <v>6.6959290000000005E-2</v>
      </c>
    </row>
    <row r="238" spans="129:212" x14ac:dyDescent="0.3">
      <c r="DY238" s="1">
        <v>0.81698695099999996</v>
      </c>
      <c r="DZ238" s="14">
        <f t="shared" si="320"/>
        <v>2.4330434096358041E-2</v>
      </c>
      <c r="EA238" s="14">
        <f t="shared" si="321"/>
        <v>-2.4330434096358041E-2</v>
      </c>
      <c r="EB238" s="14">
        <f t="shared" si="322"/>
        <v>4.7559175999999925E-2</v>
      </c>
      <c r="EC238" s="14">
        <f t="shared" si="323"/>
        <v>5.2248719312415516E-3</v>
      </c>
      <c r="ED238" s="7">
        <f t="shared" si="337"/>
        <v>-1.4613746950818907</v>
      </c>
      <c r="EE238">
        <f t="shared" si="324"/>
        <v>-0.9940194239969008</v>
      </c>
      <c r="EI238" s="8">
        <f t="shared" si="325"/>
        <v>0</v>
      </c>
      <c r="EJ238" s="8">
        <f t="shared" si="326"/>
        <v>0</v>
      </c>
      <c r="EK238">
        <v>0</v>
      </c>
      <c r="FM238">
        <v>0.72472669000000001</v>
      </c>
      <c r="FN238">
        <v>0.28356094999999998</v>
      </c>
      <c r="FO238" s="8">
        <f t="shared" si="327"/>
        <v>-4.4580219999999948E-2</v>
      </c>
      <c r="FP238" s="8">
        <f t="shared" si="328"/>
        <v>-1.2534998630913027E-2</v>
      </c>
      <c r="FQ238">
        <v>4</v>
      </c>
      <c r="FS238">
        <v>0.72472669000000001</v>
      </c>
      <c r="FT238">
        <v>0.28356094999999998</v>
      </c>
      <c r="FY238">
        <v>0.72472669000000001</v>
      </c>
      <c r="FZ238">
        <v>0.20712564</v>
      </c>
      <c r="GA238" s="8">
        <f t="shared" si="329"/>
        <v>-4.4580219999999948E-2</v>
      </c>
      <c r="GB238" s="8">
        <f t="shared" si="330"/>
        <v>-9.0891593421676756E-3</v>
      </c>
      <c r="GC238">
        <v>8</v>
      </c>
      <c r="GF238">
        <v>0.72472669000000001</v>
      </c>
      <c r="GG238">
        <v>9.2314850000000004E-2</v>
      </c>
      <c r="GK238">
        <v>0.72472669000000001</v>
      </c>
      <c r="GL238">
        <v>0.13122818</v>
      </c>
      <c r="GM238" s="8">
        <f t="shared" si="331"/>
        <v>-4.4580219999999948E-2</v>
      </c>
      <c r="GN238" s="8">
        <f t="shared" si="332"/>
        <v>-5.6881177475496345E-3</v>
      </c>
      <c r="GO238">
        <v>12</v>
      </c>
      <c r="GQ238">
        <v>0.72472669000000001</v>
      </c>
      <c r="GR238">
        <v>9.2314850000000004E-2</v>
      </c>
      <c r="GS238" s="8">
        <f t="shared" si="333"/>
        <v>-4.4580219999999948E-2</v>
      </c>
      <c r="GT238" s="8">
        <f t="shared" si="334"/>
        <v>-3.9692894074646826E-3</v>
      </c>
      <c r="GU238">
        <v>14</v>
      </c>
      <c r="GW238" s="1">
        <v>0.72472669000000001</v>
      </c>
      <c r="GX238" s="1">
        <v>-3.8025290000000003E-2</v>
      </c>
      <c r="GY238" s="8">
        <f t="shared" si="335"/>
        <v>-4.4580219999999948E-2</v>
      </c>
      <c r="GZ238" s="8">
        <f t="shared" si="336"/>
        <v>1.6197621646261773E-3</v>
      </c>
      <c r="HA238">
        <v>16</v>
      </c>
      <c r="HC238" s="1">
        <v>0.72472669000000001</v>
      </c>
      <c r="HD238" s="1">
        <v>4.1639370000000002E-2</v>
      </c>
    </row>
    <row r="239" spans="129:212" x14ac:dyDescent="0.3">
      <c r="DY239" s="1">
        <v>0.86832052299999996</v>
      </c>
      <c r="DZ239" s="14">
        <f t="shared" si="320"/>
        <v>1.8350048679812436E-2</v>
      </c>
      <c r="EA239" s="14">
        <f t="shared" si="321"/>
        <v>-1.8350048679812436E-2</v>
      </c>
      <c r="EB239" s="14">
        <f t="shared" si="322"/>
        <v>5.1333571999999994E-2</v>
      </c>
      <c r="EC239" s="14">
        <f t="shared" si="323"/>
        <v>5.9803854165456048E-3</v>
      </c>
      <c r="ED239" s="7">
        <f t="shared" si="337"/>
        <v>-1.4548186650550252</v>
      </c>
      <c r="EE239">
        <f t="shared" si="324"/>
        <v>-0.99328212613057343</v>
      </c>
      <c r="EI239" s="8">
        <f t="shared" si="325"/>
        <v>0</v>
      </c>
      <c r="EJ239" s="8">
        <f t="shared" si="326"/>
        <v>0</v>
      </c>
      <c r="EK239">
        <v>0</v>
      </c>
      <c r="FM239">
        <v>0.76930690999999995</v>
      </c>
      <c r="FN239">
        <v>0.1800167</v>
      </c>
      <c r="FO239" s="8">
        <f t="shared" si="327"/>
        <v>-4.7501780000000049E-2</v>
      </c>
      <c r="FP239" s="8">
        <f t="shared" si="328"/>
        <v>-8.4729782273074063E-3</v>
      </c>
      <c r="FQ239">
        <v>4</v>
      </c>
      <c r="FS239">
        <v>0.76930690999999995</v>
      </c>
      <c r="FT239">
        <v>0.1800167</v>
      </c>
      <c r="FY239">
        <v>0.76930690999999995</v>
      </c>
      <c r="FZ239">
        <v>0.11411547</v>
      </c>
      <c r="GA239" s="8">
        <f t="shared" si="329"/>
        <v>-4.7501780000000049E-2</v>
      </c>
      <c r="GB239" s="8">
        <f t="shared" si="330"/>
        <v>-5.3318730832140268E-3</v>
      </c>
      <c r="GC239">
        <v>8</v>
      </c>
      <c r="GF239">
        <v>0.76930690999999995</v>
      </c>
      <c r="GG239">
        <v>1.5924399999999998E-2</v>
      </c>
      <c r="GK239">
        <v>0.76930690999999995</v>
      </c>
      <c r="GL239">
        <v>4.9376299999999998E-2</v>
      </c>
      <c r="GM239" s="8">
        <f t="shared" si="331"/>
        <v>-4.7501780000000049E-2</v>
      </c>
      <c r="GN239" s="8">
        <f t="shared" si="332"/>
        <v>-2.2787959635905755E-3</v>
      </c>
      <c r="GO239">
        <v>12</v>
      </c>
      <c r="GQ239">
        <v>0.76930690999999995</v>
      </c>
      <c r="GR239">
        <v>1.5924399999999998E-2</v>
      </c>
      <c r="GS239" s="8">
        <f t="shared" si="333"/>
        <v>-4.7501780000000049E-2</v>
      </c>
      <c r="GT239" s="8">
        <f t="shared" si="334"/>
        <v>-7.2903721953416546E-4</v>
      </c>
      <c r="GU239">
        <v>14</v>
      </c>
      <c r="GW239" s="1">
        <v>0.76930690999999995</v>
      </c>
      <c r="GX239" s="1">
        <v>-5.0372149999999997E-2</v>
      </c>
      <c r="GY239" s="8">
        <f t="shared" si="335"/>
        <v>-4.7501780000000049E-2</v>
      </c>
      <c r="GZ239" s="8">
        <f t="shared" si="336"/>
        <v>2.2846234459232193E-3</v>
      </c>
      <c r="HA239">
        <v>16</v>
      </c>
      <c r="HC239" s="1">
        <v>0.76930690999999995</v>
      </c>
      <c r="HD239" s="1">
        <v>1.425249E-2</v>
      </c>
    </row>
    <row r="240" spans="129:212" x14ac:dyDescent="0.3">
      <c r="DY240" s="1">
        <v>0.91857666199999999</v>
      </c>
      <c r="DZ240" s="14">
        <f t="shared" si="320"/>
        <v>1.2138871339052334E-2</v>
      </c>
      <c r="EA240" s="14">
        <f t="shared" si="321"/>
        <v>-1.2138871339052334E-2</v>
      </c>
      <c r="EB240" s="14">
        <f t="shared" si="322"/>
        <v>5.0256139000000033E-2</v>
      </c>
      <c r="EC240" s="14">
        <f t="shared" si="323"/>
        <v>6.2111773407601024E-3</v>
      </c>
      <c r="ED240" s="7">
        <f t="shared" si="337"/>
        <v>-1.4478294660556796</v>
      </c>
      <c r="EE240">
        <f t="shared" si="324"/>
        <v>-0.9924490974491248</v>
      </c>
      <c r="EI240" s="8">
        <f t="shared" si="325"/>
        <v>0</v>
      </c>
      <c r="EJ240" s="8">
        <f t="shared" si="326"/>
        <v>0</v>
      </c>
      <c r="EK240">
        <v>0</v>
      </c>
      <c r="FM240">
        <v>0.81680869</v>
      </c>
      <c r="FN240">
        <v>3.59219E-2</v>
      </c>
      <c r="FO240" s="8">
        <f t="shared" si="327"/>
        <v>-5.1284839999999998E-2</v>
      </c>
      <c r="FP240" s="8">
        <f t="shared" si="328"/>
        <v>-1.8238845120327662E-3</v>
      </c>
      <c r="FQ240">
        <v>4</v>
      </c>
      <c r="FS240">
        <v>0.81680869</v>
      </c>
      <c r="FT240">
        <v>3.59219E-2</v>
      </c>
      <c r="FY240">
        <v>0.81680869</v>
      </c>
      <c r="FZ240">
        <v>-1.970245E-2</v>
      </c>
      <c r="GA240" s="8">
        <f t="shared" si="329"/>
        <v>-5.1284839999999998E-2</v>
      </c>
      <c r="GB240" s="8">
        <f t="shared" si="330"/>
        <v>9.9304803300960423E-4</v>
      </c>
      <c r="GC240">
        <v>8</v>
      </c>
      <c r="GF240">
        <v>0.81680869</v>
      </c>
      <c r="GG240">
        <v>-0.10131559</v>
      </c>
      <c r="GK240">
        <v>0.81680869</v>
      </c>
      <c r="GL240">
        <v>-7.3345199999999999E-2</v>
      </c>
      <c r="GM240" s="8">
        <f t="shared" si="331"/>
        <v>-5.1284839999999998E-2</v>
      </c>
      <c r="GN240" s="8">
        <f t="shared" si="332"/>
        <v>3.6515170867547114E-3</v>
      </c>
      <c r="GO240">
        <v>12</v>
      </c>
      <c r="GQ240">
        <v>0.81680869</v>
      </c>
      <c r="GR240">
        <v>-0.10131559</v>
      </c>
      <c r="GS240" s="8">
        <f t="shared" si="333"/>
        <v>-5.1284839999999998E-2</v>
      </c>
      <c r="GT240" s="8">
        <f t="shared" si="334"/>
        <v>5.0035430687392453E-3</v>
      </c>
      <c r="GU240">
        <v>14</v>
      </c>
      <c r="GW240" s="1">
        <v>0.81680869</v>
      </c>
      <c r="GX240" s="1">
        <v>-7.623038E-2</v>
      </c>
      <c r="GY240" s="8">
        <f t="shared" si="335"/>
        <v>-5.1284839999999998E-2</v>
      </c>
      <c r="GZ240" s="8">
        <f t="shared" si="336"/>
        <v>3.7296404619154284E-3</v>
      </c>
      <c r="HA240">
        <v>16</v>
      </c>
      <c r="HC240" s="1">
        <v>0.81680869</v>
      </c>
      <c r="HD240" s="1">
        <v>-2.7476230000000001E-2</v>
      </c>
    </row>
    <row r="241" spans="129:212" x14ac:dyDescent="0.3">
      <c r="DY241" s="1">
        <v>0.96365270999999997</v>
      </c>
      <c r="DZ241" s="14">
        <f t="shared" si="320"/>
        <v>6.2479519489863798E-3</v>
      </c>
      <c r="EA241" s="14">
        <f t="shared" si="321"/>
        <v>-6.2479519489863798E-3</v>
      </c>
      <c r="EB241" s="14">
        <f t="shared" si="322"/>
        <v>4.507604799999998E-2</v>
      </c>
      <c r="EC241" s="14">
        <f t="shared" si="323"/>
        <v>5.890919390065954E-3</v>
      </c>
      <c r="ED241" s="7">
        <f t="shared" si="337"/>
        <v>-1.4408443619900533</v>
      </c>
      <c r="EE241">
        <f t="shared" si="324"/>
        <v>-0.99156811957217028</v>
      </c>
      <c r="EI241" s="8">
        <f t="shared" si="325"/>
        <v>0</v>
      </c>
      <c r="EJ241" s="8">
        <f t="shared" si="326"/>
        <v>0</v>
      </c>
      <c r="EK241">
        <v>0</v>
      </c>
      <c r="FM241">
        <v>0.86809353</v>
      </c>
      <c r="FN241">
        <v>-0.11853735999999999</v>
      </c>
      <c r="FO241" s="8">
        <f t="shared" si="327"/>
        <v>-5.0145430000000046E-2</v>
      </c>
      <c r="FP241" s="8">
        <f t="shared" si="328"/>
        <v>5.8796294339000729E-3</v>
      </c>
      <c r="FQ241">
        <v>4</v>
      </c>
      <c r="FS241">
        <v>0.86809353</v>
      </c>
      <c r="FT241">
        <v>-0.11853735999999999</v>
      </c>
      <c r="FY241">
        <v>0.86809353</v>
      </c>
      <c r="FZ241">
        <v>-0.16168434000000001</v>
      </c>
      <c r="GA241" s="8">
        <f t="shared" si="329"/>
        <v>-5.0145430000000046E-2</v>
      </c>
      <c r="GB241" s="8">
        <f t="shared" si="330"/>
        <v>7.9611287670231234E-3</v>
      </c>
      <c r="GC241">
        <v>8</v>
      </c>
      <c r="GF241">
        <v>0.86809353</v>
      </c>
      <c r="GG241">
        <v>-0.22154260000000001</v>
      </c>
      <c r="GK241">
        <v>0.86809353</v>
      </c>
      <c r="GL241">
        <v>-0.20087358999999999</v>
      </c>
      <c r="GM241" s="8">
        <f t="shared" si="331"/>
        <v>-5.0145430000000046E-2</v>
      </c>
      <c r="GN241" s="8">
        <f t="shared" si="332"/>
        <v>9.7696982501222582E-3</v>
      </c>
      <c r="GO241">
        <v>12</v>
      </c>
      <c r="GQ241">
        <v>0.86809353</v>
      </c>
      <c r="GR241">
        <v>-0.22154260000000001</v>
      </c>
      <c r="GS241" s="8">
        <f t="shared" si="333"/>
        <v>-5.0145430000000046E-2</v>
      </c>
      <c r="GT241" s="8">
        <f t="shared" si="334"/>
        <v>1.0688463576181117E-2</v>
      </c>
      <c r="GU241">
        <v>14</v>
      </c>
      <c r="GW241" s="1">
        <v>0.86809353</v>
      </c>
      <c r="GX241" s="1">
        <v>-9.9785799999999994E-2</v>
      </c>
      <c r="GY241" s="8">
        <f t="shared" si="335"/>
        <v>-5.0145430000000046E-2</v>
      </c>
      <c r="GZ241" s="8">
        <f t="shared" si="336"/>
        <v>4.7694060180954023E-3</v>
      </c>
      <c r="HA241">
        <v>16</v>
      </c>
      <c r="HC241" s="1">
        <v>0.86809353</v>
      </c>
      <c r="HD241" s="1">
        <v>-7.2566069999999996E-2</v>
      </c>
    </row>
    <row r="242" spans="129:212" x14ac:dyDescent="0.3">
      <c r="DY242" s="1">
        <v>1</v>
      </c>
      <c r="DZ242" s="14">
        <f t="shared" si="320"/>
        <v>1.2599999999999777E-3</v>
      </c>
      <c r="EA242" s="14">
        <f t="shared" si="321"/>
        <v>-1.2599999999999777E-3</v>
      </c>
      <c r="EB242" s="14">
        <f t="shared" si="322"/>
        <v>3.6347290000000032E-2</v>
      </c>
      <c r="EC242" s="14">
        <f t="shared" si="323"/>
        <v>4.9879519489864025E-3</v>
      </c>
      <c r="ED242" s="7">
        <f t="shared" si="337"/>
        <v>-1.4344178036925648</v>
      </c>
      <c r="EE242">
        <f t="shared" si="324"/>
        <v>-0.99071485389263281</v>
      </c>
      <c r="EI242" s="8">
        <f t="shared" si="325"/>
        <v>0</v>
      </c>
      <c r="EJ242" s="8">
        <f t="shared" si="326"/>
        <v>0</v>
      </c>
      <c r="EK242">
        <v>0</v>
      </c>
      <c r="FM242">
        <v>0.91823896000000005</v>
      </c>
      <c r="FN242">
        <v>-0.30571016000000001</v>
      </c>
      <c r="FO242" s="8">
        <f t="shared" si="327"/>
        <v>-4.4942229999999972E-2</v>
      </c>
      <c r="FP242" s="8">
        <f t="shared" si="328"/>
        <v>1.3578567472419544E-2</v>
      </c>
      <c r="FQ242">
        <v>4</v>
      </c>
      <c r="FS242">
        <v>0.91823896000000005</v>
      </c>
      <c r="FT242">
        <v>-0.30571016000000001</v>
      </c>
      <c r="FY242">
        <v>0.91823896000000005</v>
      </c>
      <c r="FZ242">
        <v>-0.33557315999999998</v>
      </c>
      <c r="GA242" s="8">
        <f t="shared" si="329"/>
        <v>-4.4942229999999972E-2</v>
      </c>
      <c r="GB242" s="8">
        <f t="shared" si="330"/>
        <v>1.4795964663334011E-2</v>
      </c>
      <c r="GC242">
        <v>8</v>
      </c>
      <c r="GF242">
        <v>0.91823896000000005</v>
      </c>
      <c r="GG242">
        <v>-0.36992219999999998</v>
      </c>
      <c r="GK242">
        <v>0.91823896000000005</v>
      </c>
      <c r="GL242">
        <v>-0.35794936999999999</v>
      </c>
      <c r="GM242" s="8">
        <f t="shared" si="331"/>
        <v>-4.4942229999999972E-2</v>
      </c>
      <c r="GN242" s="8">
        <f t="shared" si="332"/>
        <v>1.5589395990970029E-2</v>
      </c>
      <c r="GO242">
        <v>12</v>
      </c>
      <c r="GQ242">
        <v>0.91823896000000005</v>
      </c>
      <c r="GR242">
        <v>-0.36992219999999998</v>
      </c>
      <c r="GS242" s="8">
        <f t="shared" si="333"/>
        <v>-4.4942229999999972E-2</v>
      </c>
      <c r="GT242" s="8">
        <f t="shared" si="334"/>
        <v>1.5981509828122339E-2</v>
      </c>
      <c r="GU242">
        <v>14</v>
      </c>
      <c r="GW242" s="1">
        <v>0.91823896000000005</v>
      </c>
      <c r="GX242" s="1">
        <v>-0.13221408000000001</v>
      </c>
      <c r="GY242" s="8">
        <f t="shared" si="335"/>
        <v>-4.4942229999999972E-2</v>
      </c>
      <c r="GZ242" s="8">
        <f t="shared" si="336"/>
        <v>5.6587777445790636E-3</v>
      </c>
      <c r="HA242">
        <v>16</v>
      </c>
      <c r="HC242" s="1">
        <v>0.91823896000000005</v>
      </c>
      <c r="HD242" s="1">
        <v>-0.13110034000000001</v>
      </c>
    </row>
    <row r="243" spans="129:212" x14ac:dyDescent="0.3">
      <c r="ED243" s="7">
        <f>-(PI()/2)+ATAN(EC242/EB242)</f>
        <v>-1.4344178036925648</v>
      </c>
      <c r="EE243">
        <f t="shared" si="324"/>
        <v>-0.99071485389263281</v>
      </c>
      <c r="EI243" s="8">
        <f>EG243-EG242</f>
        <v>0</v>
      </c>
      <c r="EJ243" s="8">
        <f t="shared" si="326"/>
        <v>0</v>
      </c>
      <c r="EK243">
        <v>0</v>
      </c>
      <c r="FM243">
        <v>0.96318119000000002</v>
      </c>
      <c r="FN243">
        <v>-0.55572034999999997</v>
      </c>
      <c r="FO243" s="8">
        <f>FM243-FM242</f>
        <v>4.4942229999999972E-2</v>
      </c>
      <c r="FP243" s="8">
        <f t="shared" si="328"/>
        <v>-2.468313865745124E-2</v>
      </c>
      <c r="FQ243">
        <v>4</v>
      </c>
      <c r="FS243">
        <v>0.96318119000000002</v>
      </c>
      <c r="FT243">
        <v>-0.55572034999999997</v>
      </c>
      <c r="FY243">
        <v>0.96318119000000002</v>
      </c>
      <c r="FZ243">
        <v>-0.57442791000000004</v>
      </c>
      <c r="GA243" s="8">
        <f>FY243-FY242</f>
        <v>4.4942229999999972E-2</v>
      </c>
      <c r="GB243" s="8">
        <f t="shared" si="330"/>
        <v>-2.5327457827654665E-2</v>
      </c>
      <c r="GC243">
        <v>8</v>
      </c>
      <c r="GF243">
        <v>0.96318119000000002</v>
      </c>
      <c r="GG243">
        <v>-0.58286972000000004</v>
      </c>
      <c r="GK243">
        <v>0.96318119000000002</v>
      </c>
      <c r="GL243">
        <v>-0.57992668000000003</v>
      </c>
      <c r="GM243" s="8">
        <f>GK243-GK242</f>
        <v>4.4942229999999972E-2</v>
      </c>
      <c r="GN243" s="8">
        <f t="shared" si="332"/>
        <v>-2.5256942511865742E-2</v>
      </c>
      <c r="GO243">
        <v>12</v>
      </c>
      <c r="GQ243">
        <v>0.96318119000000002</v>
      </c>
      <c r="GR243">
        <v>-0.58286972000000004</v>
      </c>
      <c r="GS243" s="8">
        <f>GQ243-GQ242</f>
        <v>4.4942229999999972E-2</v>
      </c>
      <c r="GT243" s="8">
        <f t="shared" si="334"/>
        <v>-2.5181343965555242E-2</v>
      </c>
      <c r="GU243">
        <v>14</v>
      </c>
      <c r="GW243" s="1">
        <v>0.96318119000000002</v>
      </c>
      <c r="GX243" s="1">
        <v>-0.19325169</v>
      </c>
      <c r="GY243" s="8">
        <f>GW243-GW242</f>
        <v>4.4942229999999972E-2</v>
      </c>
      <c r="GZ243" s="8">
        <f t="shared" si="336"/>
        <v>-8.2711944331064612E-3</v>
      </c>
      <c r="HA243">
        <v>16</v>
      </c>
      <c r="HC243" s="1">
        <v>0.96318119000000002</v>
      </c>
      <c r="HD243" s="1">
        <v>-0.21946367999999999</v>
      </c>
    </row>
    <row r="244" spans="129:212" x14ac:dyDescent="0.3">
      <c r="EI244" s="8">
        <f>EG244-EG243</f>
        <v>0</v>
      </c>
      <c r="EJ244" s="8">
        <f>-EI244*EH244*$EE245*COS(EK244*(PI()/180))</f>
        <v>0</v>
      </c>
      <c r="EK244">
        <v>0</v>
      </c>
      <c r="FM244">
        <v>1</v>
      </c>
      <c r="FN244">
        <v>-1.0046480499999999</v>
      </c>
      <c r="FO244" s="8">
        <f>FM244-FM243</f>
        <v>3.681880999999998E-2</v>
      </c>
      <c r="FP244" s="8">
        <f>-FO244*FN244*$EE245*COS(FQ244*(PI()/180))</f>
        <v>0</v>
      </c>
      <c r="FQ244">
        <v>4</v>
      </c>
      <c r="FS244">
        <v>1</v>
      </c>
      <c r="FT244">
        <v>-1.0046480499999999</v>
      </c>
      <c r="FY244">
        <v>1</v>
      </c>
      <c r="FZ244">
        <v>-1.0325127599999999</v>
      </c>
      <c r="GA244" s="8">
        <f>FY244-FY243</f>
        <v>3.681880999999998E-2</v>
      </c>
      <c r="GB244" s="8">
        <f>-GA244*FZ244*$EE245*COS(GC244*(PI()/180))</f>
        <v>0</v>
      </c>
      <c r="GC244">
        <v>8</v>
      </c>
      <c r="GF244">
        <v>1</v>
      </c>
      <c r="GG244">
        <v>-1.0382148600000001</v>
      </c>
      <c r="GK244">
        <v>1</v>
      </c>
      <c r="GL244">
        <v>-1.03702904</v>
      </c>
      <c r="GM244" s="8">
        <f>GK244-GK243</f>
        <v>3.681880999999998E-2</v>
      </c>
      <c r="GN244" s="8">
        <f>-GM244*GL244*$EE245*COS(GO244*(PI()/180))</f>
        <v>0</v>
      </c>
      <c r="GO244">
        <v>12</v>
      </c>
      <c r="GQ244">
        <v>1</v>
      </c>
      <c r="GR244">
        <v>-1.0382148600000001</v>
      </c>
      <c r="GS244" s="8">
        <f>GQ244-GQ243</f>
        <v>3.681880999999998E-2</v>
      </c>
      <c r="GT244" s="8">
        <f>-GS244*GR244*$EE245*COS(GU244*(PI()/180))</f>
        <v>0</v>
      </c>
      <c r="GU244">
        <v>14</v>
      </c>
      <c r="GW244" s="1">
        <v>1</v>
      </c>
      <c r="GX244" s="1">
        <v>-0.39655221000000002</v>
      </c>
      <c r="GY244" s="8">
        <f>GW244-GW243</f>
        <v>3.681880999999998E-2</v>
      </c>
      <c r="GZ244" s="8">
        <f>-GY244*GX244*$EE245*COS(HA244*(PI()/180))</f>
        <v>0</v>
      </c>
      <c r="HA244">
        <v>16</v>
      </c>
      <c r="HC244" s="1">
        <v>1</v>
      </c>
      <c r="HD244" s="1">
        <v>-0.43381681999999999</v>
      </c>
    </row>
    <row r="246" spans="129:212" x14ac:dyDescent="0.3">
      <c r="EG246" s="4" t="s">
        <v>17</v>
      </c>
      <c r="EH246" s="4">
        <v>46</v>
      </c>
      <c r="EI246" s="4" t="s">
        <v>3</v>
      </c>
      <c r="EJ246" s="7">
        <f>SUM(EJ197:EJ244)</f>
        <v>0</v>
      </c>
      <c r="FO246" s="8"/>
      <c r="FP246" s="8"/>
      <c r="GA246" s="8"/>
      <c r="GB246" s="8"/>
      <c r="GM246" s="8"/>
      <c r="GN246" s="8"/>
      <c r="GS246" s="8"/>
      <c r="GT246" s="8"/>
      <c r="GY246" s="8"/>
      <c r="GZ246" s="8"/>
    </row>
    <row r="248" spans="129:212" x14ac:dyDescent="0.3">
      <c r="FM248" s="4" t="s">
        <v>17</v>
      </c>
      <c r="FN248" s="4">
        <v>46</v>
      </c>
      <c r="FO248" s="4" t="s">
        <v>3</v>
      </c>
      <c r="FP248" s="7">
        <f>SUM(FP196:FP246)</f>
        <v>0.55948766337495592</v>
      </c>
      <c r="FY248" s="4" t="s">
        <v>17</v>
      </c>
      <c r="FZ248" s="4">
        <v>46</v>
      </c>
      <c r="GA248" s="4" t="s">
        <v>3</v>
      </c>
      <c r="GB248" s="7">
        <f>SUM(GB196:GB246)</f>
        <v>0.90304886735521328</v>
      </c>
      <c r="GK248" s="4" t="s">
        <v>17</v>
      </c>
      <c r="GL248" s="4">
        <v>46</v>
      </c>
      <c r="GM248" s="4" t="s">
        <v>3</v>
      </c>
      <c r="GN248" s="7">
        <f>SUM(GN196:GN246)</f>
        <v>1.1721780706961309</v>
      </c>
      <c r="GQ248" s="4" t="s">
        <v>17</v>
      </c>
      <c r="GR248" s="4">
        <v>46</v>
      </c>
      <c r="GS248" s="4" t="s">
        <v>3</v>
      </c>
      <c r="GT248" s="7">
        <f>SUM(GT196:GT246)</f>
        <v>1.2816334962117997</v>
      </c>
      <c r="GW248" s="4" t="s">
        <v>17</v>
      </c>
      <c r="GX248" s="4">
        <v>46</v>
      </c>
      <c r="GY248" s="4" t="s">
        <v>3</v>
      </c>
      <c r="GZ248" s="7">
        <f>SUM(GZ196:GZ246)</f>
        <v>1.0711486781958088</v>
      </c>
    </row>
  </sheetData>
  <mergeCells count="2">
    <mergeCell ref="D4:H4"/>
    <mergeCell ref="E5:F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C190-58BD-43A4-9262-6B5B955081E3}">
  <dimension ref="B1:HN248"/>
  <sheetViews>
    <sheetView topLeftCell="GX186" zoomScaleNormal="100" workbookViewId="0">
      <selection activeCell="HI196" sqref="HI196"/>
    </sheetView>
  </sheetViews>
  <sheetFormatPr defaultRowHeight="14.4" x14ac:dyDescent="0.3"/>
  <cols>
    <col min="1" max="1" width="64.77734375" customWidth="1"/>
    <col min="2" max="3" width="8.88671875" customWidth="1"/>
    <col min="4" max="4" width="13.33203125" bestFit="1" customWidth="1"/>
    <col min="5" max="7" width="8.88671875" customWidth="1"/>
    <col min="8" max="8" width="8.88671875" style="10" customWidth="1"/>
    <col min="9" max="9" width="8.88671875" customWidth="1"/>
    <col min="32" max="32" width="8.77734375" style="10"/>
    <col min="56" max="56" width="8.77734375" style="10"/>
    <col min="80" max="80" width="8.77734375" style="10"/>
    <col min="103" max="103" width="8.77734375" style="10"/>
    <col min="127" max="127" width="8.77734375" style="10"/>
    <col min="128" max="128" width="63.21875" style="9" customWidth="1"/>
    <col min="129" max="129" width="10.33203125" style="9" bestFit="1" customWidth="1"/>
    <col min="130" max="130" width="9.21875" bestFit="1" customWidth="1"/>
    <col min="131" max="131" width="9.5546875" bestFit="1" customWidth="1"/>
    <col min="132" max="132" width="9.5546875" customWidth="1"/>
    <col min="133" max="133" width="9.88671875" bestFit="1" customWidth="1"/>
    <col min="134" max="134" width="6.21875" bestFit="1" customWidth="1"/>
    <col min="217" max="217" width="11.44140625" bestFit="1" customWidth="1"/>
    <col min="218" max="218" width="9" bestFit="1" customWidth="1"/>
  </cols>
  <sheetData>
    <row r="1" spans="2:219" x14ac:dyDescent="0.3">
      <c r="B1" t="s">
        <v>48</v>
      </c>
      <c r="J1" s="5" t="s">
        <v>12</v>
      </c>
      <c r="K1" t="s">
        <v>13</v>
      </c>
      <c r="L1" s="5" t="s">
        <v>15</v>
      </c>
      <c r="M1">
        <v>0.2</v>
      </c>
      <c r="P1" s="5" t="s">
        <v>12</v>
      </c>
      <c r="Q1" t="s">
        <v>13</v>
      </c>
      <c r="R1" s="5" t="s">
        <v>15</v>
      </c>
      <c r="S1">
        <v>0.2</v>
      </c>
      <c r="V1" s="5" t="s">
        <v>12</v>
      </c>
      <c r="W1" t="s">
        <v>13</v>
      </c>
      <c r="X1" s="5" t="s">
        <v>15</v>
      </c>
      <c r="Y1">
        <v>0.2</v>
      </c>
      <c r="AB1" s="5" t="s">
        <v>12</v>
      </c>
      <c r="AC1" t="s">
        <v>13</v>
      </c>
      <c r="AD1" s="5" t="s">
        <v>15</v>
      </c>
      <c r="AE1">
        <v>0.2</v>
      </c>
      <c r="AH1" s="5" t="s">
        <v>12</v>
      </c>
      <c r="AI1" t="s">
        <v>20</v>
      </c>
      <c r="AJ1" s="5" t="s">
        <v>15</v>
      </c>
      <c r="AK1" s="11">
        <v>0.2</v>
      </c>
      <c r="AN1" s="5" t="s">
        <v>12</v>
      </c>
      <c r="AO1" t="s">
        <v>20</v>
      </c>
      <c r="AP1" s="5" t="s">
        <v>15</v>
      </c>
      <c r="AQ1" s="11">
        <v>0.2</v>
      </c>
      <c r="AT1" s="5" t="s">
        <v>12</v>
      </c>
      <c r="AU1" t="s">
        <v>20</v>
      </c>
      <c r="AV1" s="5" t="s">
        <v>15</v>
      </c>
      <c r="AW1" s="11">
        <v>0.2</v>
      </c>
      <c r="AZ1" s="5" t="s">
        <v>12</v>
      </c>
      <c r="BA1" t="s">
        <v>20</v>
      </c>
      <c r="BB1" s="5" t="s">
        <v>15</v>
      </c>
      <c r="BC1">
        <v>0.2</v>
      </c>
      <c r="BF1" s="5" t="s">
        <v>12</v>
      </c>
      <c r="BG1" t="s">
        <v>21</v>
      </c>
      <c r="BH1" s="5" t="s">
        <v>15</v>
      </c>
      <c r="BI1" s="11">
        <v>0.1</v>
      </c>
      <c r="BL1" s="5" t="s">
        <v>12</v>
      </c>
      <c r="BM1" t="s">
        <v>21</v>
      </c>
      <c r="BN1" s="5" t="s">
        <v>15</v>
      </c>
      <c r="BO1" s="11">
        <v>0.1</v>
      </c>
      <c r="BR1" s="5" t="s">
        <v>12</v>
      </c>
      <c r="BS1" t="s">
        <v>21</v>
      </c>
      <c r="BT1" s="5" t="s">
        <v>15</v>
      </c>
      <c r="BU1" s="11">
        <v>0.1</v>
      </c>
      <c r="BX1" s="5" t="s">
        <v>12</v>
      </c>
      <c r="BY1" t="s">
        <v>21</v>
      </c>
      <c r="BZ1" s="5" t="s">
        <v>15</v>
      </c>
      <c r="CA1" s="11">
        <v>0.1</v>
      </c>
      <c r="CC1" s="5" t="s">
        <v>12</v>
      </c>
      <c r="CD1" t="s">
        <v>22</v>
      </c>
      <c r="CE1" s="5" t="s">
        <v>15</v>
      </c>
      <c r="CF1" s="11">
        <v>0.4</v>
      </c>
      <c r="CG1" s="11"/>
      <c r="CI1" s="5" t="s">
        <v>12</v>
      </c>
      <c r="CJ1" t="s">
        <v>22</v>
      </c>
      <c r="CK1" s="5" t="s">
        <v>15</v>
      </c>
      <c r="CL1" s="11">
        <v>0.4</v>
      </c>
      <c r="CO1" s="5" t="s">
        <v>12</v>
      </c>
      <c r="CP1" t="s">
        <v>22</v>
      </c>
      <c r="CQ1" s="5" t="s">
        <v>15</v>
      </c>
      <c r="CR1" s="11">
        <v>0.4</v>
      </c>
      <c r="CU1" s="5" t="s">
        <v>12</v>
      </c>
      <c r="CV1" t="s">
        <v>22</v>
      </c>
      <c r="CW1" s="5" t="s">
        <v>15</v>
      </c>
      <c r="CX1" s="11">
        <v>0.4</v>
      </c>
      <c r="DA1" s="5" t="s">
        <v>12</v>
      </c>
      <c r="DB1" t="s">
        <v>26</v>
      </c>
      <c r="DC1" s="5" t="s">
        <v>15</v>
      </c>
      <c r="DD1" s="11">
        <v>0.1</v>
      </c>
      <c r="DG1" s="5" t="s">
        <v>12</v>
      </c>
      <c r="DH1" t="s">
        <v>26</v>
      </c>
      <c r="DI1" s="5" t="s">
        <v>15</v>
      </c>
      <c r="DJ1" s="11">
        <v>0.1</v>
      </c>
      <c r="DM1" s="5" t="s">
        <v>12</v>
      </c>
      <c r="DN1" t="s">
        <v>26</v>
      </c>
      <c r="DO1" s="5" t="s">
        <v>15</v>
      </c>
      <c r="DP1" s="11">
        <v>0.1</v>
      </c>
      <c r="DS1" s="5" t="s">
        <v>12</v>
      </c>
      <c r="DT1" t="s">
        <v>26</v>
      </c>
      <c r="DU1" s="5" t="s">
        <v>15</v>
      </c>
      <c r="DV1" s="11">
        <v>0.1</v>
      </c>
      <c r="EG1" s="5" t="s">
        <v>12</v>
      </c>
      <c r="EH1" t="s">
        <v>13</v>
      </c>
      <c r="EI1" s="5" t="s">
        <v>15</v>
      </c>
      <c r="EJ1" s="11">
        <v>0.2</v>
      </c>
      <c r="EM1" s="5" t="s">
        <v>12</v>
      </c>
      <c r="EN1" t="s">
        <v>13</v>
      </c>
      <c r="EO1" s="5" t="s">
        <v>15</v>
      </c>
      <c r="EP1" s="11">
        <v>0.2</v>
      </c>
      <c r="ES1" s="5" t="s">
        <v>12</v>
      </c>
      <c r="ET1" t="s">
        <v>13</v>
      </c>
      <c r="EU1" s="5" t="s">
        <v>15</v>
      </c>
      <c r="EV1" s="11">
        <v>0.2</v>
      </c>
      <c r="EX1" s="5" t="s">
        <v>12</v>
      </c>
      <c r="EY1" t="s">
        <v>13</v>
      </c>
      <c r="EZ1" s="5" t="s">
        <v>15</v>
      </c>
      <c r="FA1" s="11">
        <v>0.2</v>
      </c>
      <c r="FC1" s="5" t="s">
        <v>12</v>
      </c>
      <c r="FD1" t="s">
        <v>13</v>
      </c>
      <c r="FE1" s="5" t="s">
        <v>15</v>
      </c>
      <c r="FF1" s="11">
        <v>0.2</v>
      </c>
      <c r="FH1" s="5" t="s">
        <v>12</v>
      </c>
      <c r="FI1" t="s">
        <v>13</v>
      </c>
      <c r="FJ1" s="5" t="s">
        <v>15</v>
      </c>
      <c r="FK1" s="11">
        <v>0.2</v>
      </c>
      <c r="FM1" s="5" t="s">
        <v>12</v>
      </c>
      <c r="FN1" t="s">
        <v>13</v>
      </c>
      <c r="FO1" s="5" t="s">
        <v>15</v>
      </c>
      <c r="FP1" s="11">
        <v>0.2</v>
      </c>
      <c r="FW1" s="5" t="s">
        <v>12</v>
      </c>
      <c r="FX1" t="s">
        <v>13</v>
      </c>
      <c r="FY1" s="5" t="s">
        <v>15</v>
      </c>
      <c r="FZ1" s="11">
        <v>0.2</v>
      </c>
      <c r="GH1" s="5" t="s">
        <v>12</v>
      </c>
      <c r="GI1" t="s">
        <v>13</v>
      </c>
      <c r="GJ1" s="5" t="s">
        <v>15</v>
      </c>
      <c r="GK1" s="11">
        <v>0.2</v>
      </c>
      <c r="GL1" s="11"/>
      <c r="GM1" s="5" t="s">
        <v>12</v>
      </c>
      <c r="GN1" t="s">
        <v>13</v>
      </c>
      <c r="GO1" s="5" t="s">
        <v>15</v>
      </c>
      <c r="GP1" s="11">
        <v>0.2</v>
      </c>
      <c r="GR1" s="5" t="s">
        <v>12</v>
      </c>
      <c r="GS1" t="s">
        <v>13</v>
      </c>
      <c r="GT1" s="5" t="s">
        <v>15</v>
      </c>
      <c r="GU1" s="11">
        <v>0.2</v>
      </c>
      <c r="GW1" s="5" t="s">
        <v>12</v>
      </c>
      <c r="GX1" t="s">
        <v>13</v>
      </c>
      <c r="GY1" s="5" t="s">
        <v>15</v>
      </c>
      <c r="GZ1" s="11">
        <v>0.2</v>
      </c>
      <c r="HB1" s="5" t="s">
        <v>12</v>
      </c>
      <c r="HC1" t="s">
        <v>13</v>
      </c>
      <c r="HD1" s="5" t="s">
        <v>15</v>
      </c>
      <c r="HE1" s="11">
        <v>0.2</v>
      </c>
    </row>
    <row r="2" spans="2:219" x14ac:dyDescent="0.3">
      <c r="B2" t="s">
        <v>27</v>
      </c>
      <c r="J2" s="5" t="s">
        <v>5</v>
      </c>
      <c r="K2" t="s">
        <v>6</v>
      </c>
      <c r="L2" s="5" t="s">
        <v>8</v>
      </c>
      <c r="M2" t="s">
        <v>9</v>
      </c>
      <c r="P2" s="5" t="s">
        <v>5</v>
      </c>
      <c r="Q2" t="s">
        <v>6</v>
      </c>
      <c r="R2" s="5" t="s">
        <v>8</v>
      </c>
      <c r="S2" t="s">
        <v>9</v>
      </c>
      <c r="V2" s="5" t="s">
        <v>5</v>
      </c>
      <c r="W2" t="s">
        <v>6</v>
      </c>
      <c r="X2" s="5" t="s">
        <v>8</v>
      </c>
      <c r="Y2" t="s">
        <v>9</v>
      </c>
      <c r="AB2" s="5" t="s">
        <v>5</v>
      </c>
      <c r="AC2" t="s">
        <v>6</v>
      </c>
      <c r="AD2" s="5" t="s">
        <v>8</v>
      </c>
      <c r="AE2" t="s">
        <v>9</v>
      </c>
      <c r="AH2" s="5" t="s">
        <v>5</v>
      </c>
      <c r="AI2" t="s">
        <v>6</v>
      </c>
      <c r="AJ2" s="5" t="s">
        <v>8</v>
      </c>
      <c r="AK2" t="s">
        <v>9</v>
      </c>
      <c r="AN2" s="5" t="s">
        <v>5</v>
      </c>
      <c r="AO2" t="s">
        <v>6</v>
      </c>
      <c r="AP2" s="5" t="s">
        <v>8</v>
      </c>
      <c r="AQ2" t="s">
        <v>9</v>
      </c>
      <c r="AT2" s="5" t="s">
        <v>5</v>
      </c>
      <c r="AU2" t="s">
        <v>6</v>
      </c>
      <c r="AV2" s="5" t="s">
        <v>8</v>
      </c>
      <c r="AW2" t="s">
        <v>9</v>
      </c>
      <c r="AZ2" s="5" t="s">
        <v>5</v>
      </c>
      <c r="BA2" t="s">
        <v>6</v>
      </c>
      <c r="BB2" s="5" t="s">
        <v>8</v>
      </c>
      <c r="BC2" t="s">
        <v>9</v>
      </c>
      <c r="BF2" s="5" t="s">
        <v>5</v>
      </c>
      <c r="BG2" t="s">
        <v>6</v>
      </c>
      <c r="BH2" s="5" t="s">
        <v>8</v>
      </c>
      <c r="BI2" t="s">
        <v>9</v>
      </c>
      <c r="BL2" s="5" t="s">
        <v>5</v>
      </c>
      <c r="BM2" t="s">
        <v>6</v>
      </c>
      <c r="BN2" s="5" t="s">
        <v>8</v>
      </c>
      <c r="BO2" t="s">
        <v>9</v>
      </c>
      <c r="BR2" s="5" t="s">
        <v>5</v>
      </c>
      <c r="BS2" t="s">
        <v>6</v>
      </c>
      <c r="BT2" s="5" t="s">
        <v>8</v>
      </c>
      <c r="BU2" t="s">
        <v>9</v>
      </c>
      <c r="BX2" s="5" t="s">
        <v>5</v>
      </c>
      <c r="BY2" t="s">
        <v>6</v>
      </c>
      <c r="BZ2" s="5" t="s">
        <v>8</v>
      </c>
      <c r="CA2" t="s">
        <v>9</v>
      </c>
      <c r="CC2" s="5" t="s">
        <v>5</v>
      </c>
      <c r="CD2" t="s">
        <v>6</v>
      </c>
      <c r="CE2" s="5" t="s">
        <v>8</v>
      </c>
      <c r="CF2" t="s">
        <v>9</v>
      </c>
      <c r="CI2" s="5" t="s">
        <v>5</v>
      </c>
      <c r="CJ2" t="s">
        <v>6</v>
      </c>
      <c r="CK2" s="5" t="s">
        <v>8</v>
      </c>
      <c r="CL2" t="s">
        <v>9</v>
      </c>
      <c r="CO2" s="5" t="s">
        <v>5</v>
      </c>
      <c r="CP2" t="s">
        <v>6</v>
      </c>
      <c r="CQ2" s="5" t="s">
        <v>8</v>
      </c>
      <c r="CR2" t="s">
        <v>9</v>
      </c>
      <c r="CU2" s="5" t="s">
        <v>5</v>
      </c>
      <c r="CV2" t="s">
        <v>6</v>
      </c>
      <c r="CW2" s="5" t="s">
        <v>8</v>
      </c>
      <c r="CX2" t="s">
        <v>9</v>
      </c>
      <c r="DA2" s="5" t="s">
        <v>5</v>
      </c>
      <c r="DB2" t="s">
        <v>6</v>
      </c>
      <c r="DC2" s="5" t="s">
        <v>8</v>
      </c>
      <c r="DD2" t="s">
        <v>9</v>
      </c>
      <c r="DG2" s="5" t="s">
        <v>5</v>
      </c>
      <c r="DH2" t="s">
        <v>6</v>
      </c>
      <c r="DI2" s="5" t="s">
        <v>8</v>
      </c>
      <c r="DJ2" t="s">
        <v>9</v>
      </c>
      <c r="DM2" s="5" t="s">
        <v>5</v>
      </c>
      <c r="DN2" t="s">
        <v>6</v>
      </c>
      <c r="DO2" s="5" t="s">
        <v>8</v>
      </c>
      <c r="DP2" t="s">
        <v>9</v>
      </c>
      <c r="DS2" s="5" t="s">
        <v>5</v>
      </c>
      <c r="DT2" t="s">
        <v>6</v>
      </c>
      <c r="DU2" s="5" t="s">
        <v>8</v>
      </c>
      <c r="DV2" t="s">
        <v>9</v>
      </c>
      <c r="EG2" s="5" t="s">
        <v>5</v>
      </c>
      <c r="EH2" t="s">
        <v>6</v>
      </c>
      <c r="EI2" s="5" t="s">
        <v>8</v>
      </c>
      <c r="EJ2" t="s">
        <v>9</v>
      </c>
      <c r="EM2" s="5" t="s">
        <v>5</v>
      </c>
      <c r="EN2" t="s">
        <v>6</v>
      </c>
      <c r="EO2" s="5" t="s">
        <v>8</v>
      </c>
      <c r="EP2" t="s">
        <v>9</v>
      </c>
      <c r="ES2" s="5" t="s">
        <v>5</v>
      </c>
      <c r="ET2" t="s">
        <v>6</v>
      </c>
      <c r="EU2" s="5" t="s">
        <v>8</v>
      </c>
      <c r="EV2" t="s">
        <v>9</v>
      </c>
      <c r="EX2" s="5" t="s">
        <v>5</v>
      </c>
      <c r="EY2" t="s">
        <v>6</v>
      </c>
      <c r="EZ2" s="5" t="s">
        <v>8</v>
      </c>
      <c r="FA2" t="s">
        <v>9</v>
      </c>
      <c r="FC2" s="5" t="s">
        <v>5</v>
      </c>
      <c r="FD2" t="s">
        <v>6</v>
      </c>
      <c r="FE2" s="5" t="s">
        <v>8</v>
      </c>
      <c r="FF2" t="s">
        <v>9</v>
      </c>
      <c r="FH2" s="5" t="s">
        <v>5</v>
      </c>
      <c r="FI2" t="s">
        <v>6</v>
      </c>
      <c r="FJ2" s="5" t="s">
        <v>8</v>
      </c>
      <c r="FK2" t="s">
        <v>9</v>
      </c>
      <c r="FM2" s="5" t="s">
        <v>5</v>
      </c>
      <c r="FN2" t="s">
        <v>6</v>
      </c>
      <c r="FO2" s="5" t="s">
        <v>8</v>
      </c>
      <c r="FP2" t="s">
        <v>9</v>
      </c>
      <c r="FW2" s="5" t="s">
        <v>5</v>
      </c>
      <c r="FX2" t="s">
        <v>6</v>
      </c>
      <c r="FY2" s="5" t="s">
        <v>8</v>
      </c>
      <c r="FZ2" t="s">
        <v>9</v>
      </c>
      <c r="GH2" s="5" t="s">
        <v>5</v>
      </c>
      <c r="GI2" t="s">
        <v>6</v>
      </c>
      <c r="GJ2" s="5" t="s">
        <v>8</v>
      </c>
      <c r="GK2" t="s">
        <v>9</v>
      </c>
      <c r="GM2" s="5" t="s">
        <v>5</v>
      </c>
      <c r="GN2" t="s">
        <v>6</v>
      </c>
      <c r="GO2" s="5" t="s">
        <v>8</v>
      </c>
      <c r="GP2" t="s">
        <v>9</v>
      </c>
      <c r="GR2" s="5" t="s">
        <v>5</v>
      </c>
      <c r="GS2" t="s">
        <v>6</v>
      </c>
      <c r="GT2" s="5" t="s">
        <v>8</v>
      </c>
      <c r="GU2" t="s">
        <v>9</v>
      </c>
      <c r="GW2" s="5" t="s">
        <v>5</v>
      </c>
      <c r="GX2" t="s">
        <v>6</v>
      </c>
      <c r="GY2" s="5" t="s">
        <v>8</v>
      </c>
      <c r="GZ2" t="s">
        <v>9</v>
      </c>
      <c r="HB2" s="5" t="s">
        <v>5</v>
      </c>
      <c r="HC2" t="s">
        <v>6</v>
      </c>
      <c r="HD2" s="5" t="s">
        <v>8</v>
      </c>
      <c r="HE2" t="s">
        <v>9</v>
      </c>
    </row>
    <row r="3" spans="2:219" x14ac:dyDescent="0.3">
      <c r="J3" s="5" t="s">
        <v>7</v>
      </c>
      <c r="K3" t="s">
        <v>10</v>
      </c>
      <c r="M3" t="s">
        <v>11</v>
      </c>
      <c r="P3" s="5" t="s">
        <v>7</v>
      </c>
      <c r="Q3" t="s">
        <v>10</v>
      </c>
      <c r="S3" t="s">
        <v>16</v>
      </c>
      <c r="V3" s="5" t="s">
        <v>7</v>
      </c>
      <c r="W3" t="s">
        <v>10</v>
      </c>
      <c r="Y3" t="s">
        <v>18</v>
      </c>
      <c r="AB3" s="5" t="s">
        <v>7</v>
      </c>
      <c r="AC3" t="s">
        <v>10</v>
      </c>
      <c r="AE3" t="s">
        <v>19</v>
      </c>
      <c r="AH3" s="5" t="s">
        <v>7</v>
      </c>
      <c r="AI3" t="s">
        <v>10</v>
      </c>
      <c r="AK3" t="s">
        <v>19</v>
      </c>
      <c r="AN3" s="5" t="s">
        <v>7</v>
      </c>
      <c r="AO3" t="s">
        <v>10</v>
      </c>
      <c r="AQ3" t="s">
        <v>18</v>
      </c>
      <c r="AT3" s="5" t="s">
        <v>7</v>
      </c>
      <c r="AU3" t="s">
        <v>10</v>
      </c>
      <c r="AW3" t="s">
        <v>16</v>
      </c>
      <c r="AZ3" s="5" t="s">
        <v>7</v>
      </c>
      <c r="BA3" t="s">
        <v>10</v>
      </c>
      <c r="BC3" t="s">
        <v>11</v>
      </c>
      <c r="BF3" s="5" t="s">
        <v>7</v>
      </c>
      <c r="BG3" t="s">
        <v>10</v>
      </c>
      <c r="BI3" t="s">
        <v>11</v>
      </c>
      <c r="BL3" s="5" t="s">
        <v>7</v>
      </c>
      <c r="BM3" t="s">
        <v>10</v>
      </c>
      <c r="BO3" t="s">
        <v>16</v>
      </c>
      <c r="BR3" s="5" t="s">
        <v>7</v>
      </c>
      <c r="BS3" t="s">
        <v>10</v>
      </c>
      <c r="BU3" t="s">
        <v>18</v>
      </c>
      <c r="BX3" s="5" t="s">
        <v>7</v>
      </c>
      <c r="BY3" t="s">
        <v>10</v>
      </c>
      <c r="CA3" t="s">
        <v>19</v>
      </c>
      <c r="CC3" s="5" t="s">
        <v>7</v>
      </c>
      <c r="CD3" t="s">
        <v>10</v>
      </c>
      <c r="CF3" t="s">
        <v>19</v>
      </c>
      <c r="CI3" s="5" t="s">
        <v>7</v>
      </c>
      <c r="CJ3" t="s">
        <v>10</v>
      </c>
      <c r="CL3" t="s">
        <v>18</v>
      </c>
      <c r="CO3" s="5" t="s">
        <v>7</v>
      </c>
      <c r="CP3" t="s">
        <v>10</v>
      </c>
      <c r="CR3" t="s">
        <v>16</v>
      </c>
      <c r="CU3" s="5" t="s">
        <v>7</v>
      </c>
      <c r="CV3" t="s">
        <v>10</v>
      </c>
      <c r="CX3" t="s">
        <v>11</v>
      </c>
      <c r="DA3" s="5" t="s">
        <v>7</v>
      </c>
      <c r="DB3" t="s">
        <v>10</v>
      </c>
      <c r="DD3" t="s">
        <v>11</v>
      </c>
      <c r="DG3" s="5" t="s">
        <v>7</v>
      </c>
      <c r="DH3" t="s">
        <v>10</v>
      </c>
      <c r="DJ3" t="s">
        <v>16</v>
      </c>
      <c r="DM3" s="5" t="s">
        <v>7</v>
      </c>
      <c r="DN3" t="s">
        <v>10</v>
      </c>
      <c r="DP3" t="s">
        <v>18</v>
      </c>
      <c r="DS3" s="5" t="s">
        <v>7</v>
      </c>
      <c r="DT3" t="s">
        <v>10</v>
      </c>
      <c r="DV3" t="s">
        <v>19</v>
      </c>
      <c r="EG3" s="5" t="s">
        <v>7</v>
      </c>
      <c r="EH3" t="s">
        <v>10</v>
      </c>
      <c r="EJ3" t="s">
        <v>18</v>
      </c>
      <c r="EM3" s="5" t="s">
        <v>7</v>
      </c>
      <c r="EN3" t="s">
        <v>10</v>
      </c>
      <c r="EP3" t="s">
        <v>18</v>
      </c>
      <c r="ES3" s="5" t="s">
        <v>7</v>
      </c>
      <c r="ET3" t="s">
        <v>10</v>
      </c>
      <c r="EV3" t="s">
        <v>18</v>
      </c>
      <c r="EX3" s="5" t="s">
        <v>7</v>
      </c>
      <c r="EY3" t="s">
        <v>10</v>
      </c>
      <c r="FA3" t="s">
        <v>18</v>
      </c>
      <c r="FC3" s="5" t="s">
        <v>7</v>
      </c>
      <c r="FD3" t="s">
        <v>10</v>
      </c>
      <c r="FF3" t="s">
        <v>18</v>
      </c>
      <c r="FH3" s="5" t="s">
        <v>7</v>
      </c>
      <c r="FI3" t="s">
        <v>10</v>
      </c>
      <c r="FK3" t="s">
        <v>18</v>
      </c>
      <c r="FM3" s="5" t="s">
        <v>7</v>
      </c>
      <c r="FN3" t="s">
        <v>10</v>
      </c>
      <c r="FP3" t="s">
        <v>18</v>
      </c>
      <c r="FW3" s="5" t="s">
        <v>7</v>
      </c>
      <c r="FX3" t="s">
        <v>10</v>
      </c>
      <c r="FZ3" t="s">
        <v>18</v>
      </c>
      <c r="GH3" s="5" t="s">
        <v>7</v>
      </c>
      <c r="GI3" t="s">
        <v>10</v>
      </c>
      <c r="GK3" t="s">
        <v>18</v>
      </c>
      <c r="GM3" s="5" t="s">
        <v>7</v>
      </c>
      <c r="GN3" t="s">
        <v>10</v>
      </c>
      <c r="GP3" t="s">
        <v>18</v>
      </c>
      <c r="GR3" s="5" t="s">
        <v>7</v>
      </c>
      <c r="GS3" t="s">
        <v>10</v>
      </c>
      <c r="GU3" t="s">
        <v>18</v>
      </c>
      <c r="GW3" s="5" t="s">
        <v>7</v>
      </c>
      <c r="GX3" t="s">
        <v>10</v>
      </c>
      <c r="GZ3" t="s">
        <v>18</v>
      </c>
      <c r="HB3" s="5" t="s">
        <v>7</v>
      </c>
      <c r="HC3" t="s">
        <v>10</v>
      </c>
      <c r="HE3" t="s">
        <v>18</v>
      </c>
    </row>
    <row r="4" spans="2:219" ht="15.6" x14ac:dyDescent="0.35">
      <c r="D4" s="33" t="s">
        <v>24</v>
      </c>
      <c r="E4" s="33"/>
      <c r="F4" s="33"/>
      <c r="G4" s="33"/>
      <c r="H4" s="34"/>
      <c r="J4" s="2" t="s">
        <v>0</v>
      </c>
      <c r="K4" s="6" t="s">
        <v>14</v>
      </c>
      <c r="P4" s="2" t="s">
        <v>0</v>
      </c>
      <c r="Q4" s="6" t="s">
        <v>14</v>
      </c>
      <c r="V4" s="2" t="s">
        <v>0</v>
      </c>
      <c r="W4" s="6" t="s">
        <v>14</v>
      </c>
      <c r="AB4" s="2" t="s">
        <v>0</v>
      </c>
      <c r="AC4" s="6" t="s">
        <v>14</v>
      </c>
      <c r="AH4" s="2" t="s">
        <v>0</v>
      </c>
      <c r="AI4" s="6" t="s">
        <v>14</v>
      </c>
      <c r="AN4" s="2" t="s">
        <v>0</v>
      </c>
      <c r="AO4" s="6" t="s">
        <v>14</v>
      </c>
      <c r="AT4" s="2" t="s">
        <v>0</v>
      </c>
      <c r="AU4" s="6" t="s">
        <v>14</v>
      </c>
      <c r="AZ4" s="2" t="s">
        <v>0</v>
      </c>
      <c r="BA4" s="6" t="s">
        <v>14</v>
      </c>
      <c r="BF4" s="2" t="s">
        <v>0</v>
      </c>
      <c r="BG4" s="6" t="s">
        <v>14</v>
      </c>
      <c r="BL4" s="2" t="s">
        <v>0</v>
      </c>
      <c r="BM4" s="6" t="s">
        <v>14</v>
      </c>
      <c r="BO4">
        <f>124*96</f>
        <v>11904</v>
      </c>
      <c r="BR4" s="2" t="s">
        <v>0</v>
      </c>
      <c r="BS4" s="6" t="s">
        <v>14</v>
      </c>
      <c r="BU4">
        <f>180*144</f>
        <v>25920</v>
      </c>
      <c r="BX4" s="2" t="s">
        <v>0</v>
      </c>
      <c r="BY4" s="6" t="s">
        <v>14</v>
      </c>
      <c r="CA4">
        <f>240*192</f>
        <v>46080</v>
      </c>
      <c r="CC4" s="2" t="s">
        <v>0</v>
      </c>
      <c r="CD4" s="6" t="s">
        <v>14</v>
      </c>
      <c r="CF4">
        <f>240*192</f>
        <v>46080</v>
      </c>
      <c r="CI4" s="2" t="s">
        <v>0</v>
      </c>
      <c r="CJ4" s="6" t="s">
        <v>14</v>
      </c>
      <c r="CL4">
        <f>180*144</f>
        <v>25920</v>
      </c>
      <c r="CO4" s="2" t="s">
        <v>0</v>
      </c>
      <c r="CP4" s="6" t="s">
        <v>14</v>
      </c>
      <c r="CU4" s="2" t="s">
        <v>0</v>
      </c>
      <c r="CV4" s="6" t="s">
        <v>14</v>
      </c>
      <c r="DA4" s="2" t="s">
        <v>0</v>
      </c>
      <c r="DB4" s="6" t="s">
        <v>14</v>
      </c>
      <c r="DD4">
        <f>90*72</f>
        <v>6480</v>
      </c>
      <c r="DG4" s="2" t="s">
        <v>0</v>
      </c>
      <c r="DH4" s="6" t="s">
        <v>14</v>
      </c>
      <c r="DJ4">
        <f>124*96</f>
        <v>11904</v>
      </c>
      <c r="DM4" s="2" t="s">
        <v>0</v>
      </c>
      <c r="DN4" s="6" t="s">
        <v>14</v>
      </c>
      <c r="DP4">
        <f>180*144</f>
        <v>25920</v>
      </c>
      <c r="DS4" s="2" t="s">
        <v>0</v>
      </c>
      <c r="DT4" s="6" t="s">
        <v>14</v>
      </c>
      <c r="DV4">
        <f>240*192</f>
        <v>46080</v>
      </c>
      <c r="EG4" s="2" t="s">
        <v>28</v>
      </c>
      <c r="EH4" s="6" t="s">
        <v>14</v>
      </c>
      <c r="EJ4">
        <f>180*144</f>
        <v>25920</v>
      </c>
      <c r="EM4" s="2" t="s">
        <v>29</v>
      </c>
      <c r="EN4" s="6" t="s">
        <v>14</v>
      </c>
      <c r="EP4">
        <f>180*144</f>
        <v>25920</v>
      </c>
      <c r="ES4" s="2" t="s">
        <v>40</v>
      </c>
      <c r="ET4" s="6" t="s">
        <v>14</v>
      </c>
      <c r="EV4">
        <f>180*144</f>
        <v>25920</v>
      </c>
      <c r="EX4" s="2" t="s">
        <v>41</v>
      </c>
      <c r="EY4" s="6" t="s">
        <v>14</v>
      </c>
      <c r="FA4">
        <f>180*144</f>
        <v>25920</v>
      </c>
      <c r="FC4" s="2" t="s">
        <v>42</v>
      </c>
      <c r="FD4" s="6" t="s">
        <v>14</v>
      </c>
      <c r="FF4">
        <f>180*144</f>
        <v>25920</v>
      </c>
      <c r="FH4" s="2" t="s">
        <v>0</v>
      </c>
      <c r="FI4" s="6" t="s">
        <v>14</v>
      </c>
      <c r="FK4">
        <f>180*144</f>
        <v>25920</v>
      </c>
      <c r="FM4" s="2" t="s">
        <v>43</v>
      </c>
      <c r="FN4" s="6" t="s">
        <v>14</v>
      </c>
      <c r="FP4">
        <f>180*144</f>
        <v>25920</v>
      </c>
      <c r="FW4" s="2" t="s">
        <v>45</v>
      </c>
      <c r="FX4" s="6" t="s">
        <v>14</v>
      </c>
      <c r="FZ4">
        <f>180*144</f>
        <v>25920</v>
      </c>
      <c r="GH4" s="2" t="s">
        <v>44</v>
      </c>
      <c r="GI4" s="6" t="s">
        <v>14</v>
      </c>
      <c r="GK4">
        <f>180*144</f>
        <v>25920</v>
      </c>
      <c r="GM4" s="2" t="s">
        <v>49</v>
      </c>
      <c r="GN4" s="6" t="s">
        <v>14</v>
      </c>
      <c r="GP4">
        <f>180*144</f>
        <v>25920</v>
      </c>
      <c r="GR4" s="2" t="s">
        <v>46</v>
      </c>
      <c r="GS4" s="6" t="s">
        <v>14</v>
      </c>
      <c r="GU4">
        <f>180*144</f>
        <v>25920</v>
      </c>
      <c r="GW4" s="2" t="s">
        <v>50</v>
      </c>
      <c r="GX4" s="6" t="s">
        <v>14</v>
      </c>
      <c r="GZ4">
        <f>180*144</f>
        <v>25920</v>
      </c>
      <c r="HB4" s="2" t="s">
        <v>47</v>
      </c>
      <c r="HC4" s="6" t="s">
        <v>55</v>
      </c>
      <c r="HE4">
        <f>180*144</f>
        <v>25920</v>
      </c>
    </row>
    <row r="5" spans="2:219" x14ac:dyDescent="0.3">
      <c r="E5" s="35" t="s">
        <v>214</v>
      </c>
      <c r="F5" s="35"/>
      <c r="DY5" s="13" t="s">
        <v>30</v>
      </c>
      <c r="DZ5" s="5">
        <v>0</v>
      </c>
      <c r="EA5" s="5">
        <v>0</v>
      </c>
      <c r="EB5" s="5"/>
      <c r="EC5" s="5">
        <v>12</v>
      </c>
    </row>
    <row r="6" spans="2:219" x14ac:dyDescent="0.3">
      <c r="C6" s="12" t="s">
        <v>23</v>
      </c>
      <c r="D6" s="3" t="s">
        <v>25</v>
      </c>
      <c r="E6" s="3" t="s">
        <v>72</v>
      </c>
      <c r="F6" s="18" t="s">
        <v>21</v>
      </c>
      <c r="G6" s="13"/>
      <c r="J6" s="3" t="s">
        <v>1</v>
      </c>
      <c r="K6" s="3" t="s">
        <v>2</v>
      </c>
      <c r="L6" s="3" t="s">
        <v>4</v>
      </c>
      <c r="M6" s="3" t="s">
        <v>34</v>
      </c>
      <c r="P6" s="3" t="s">
        <v>1</v>
      </c>
      <c r="Q6" s="3" t="s">
        <v>2</v>
      </c>
      <c r="R6" s="3" t="s">
        <v>4</v>
      </c>
      <c r="S6" s="3" t="s">
        <v>34</v>
      </c>
      <c r="V6" s="3" t="s">
        <v>1</v>
      </c>
      <c r="W6" s="3" t="s">
        <v>2</v>
      </c>
      <c r="X6" s="3" t="s">
        <v>4</v>
      </c>
      <c r="Y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H6" s="3" t="s">
        <v>1</v>
      </c>
      <c r="AI6" s="3" t="s">
        <v>2</v>
      </c>
      <c r="AJ6" s="3" t="s">
        <v>4</v>
      </c>
      <c r="AK6" s="3" t="s">
        <v>34</v>
      </c>
      <c r="AN6" s="3" t="s">
        <v>1</v>
      </c>
      <c r="AO6" s="3" t="s">
        <v>2</v>
      </c>
      <c r="AP6" s="3" t="s">
        <v>4</v>
      </c>
      <c r="AQ6" s="3" t="s">
        <v>34</v>
      </c>
      <c r="AT6" s="3" t="s">
        <v>1</v>
      </c>
      <c r="AU6" s="3" t="s">
        <v>2</v>
      </c>
      <c r="AV6" s="3" t="s">
        <v>4</v>
      </c>
      <c r="AW6" s="3" t="s">
        <v>34</v>
      </c>
      <c r="AZ6" s="3" t="s">
        <v>1</v>
      </c>
      <c r="BA6" s="3" t="s">
        <v>2</v>
      </c>
      <c r="BB6" s="3" t="s">
        <v>4</v>
      </c>
      <c r="BC6" s="3" t="s">
        <v>34</v>
      </c>
      <c r="BF6" s="3" t="s">
        <v>1</v>
      </c>
      <c r="BG6" s="3" t="s">
        <v>2</v>
      </c>
      <c r="BH6" s="3" t="s">
        <v>4</v>
      </c>
      <c r="BI6" s="3" t="s">
        <v>34</v>
      </c>
      <c r="BL6" s="3" t="s">
        <v>1</v>
      </c>
      <c r="BM6" s="3" t="s">
        <v>2</v>
      </c>
      <c r="BN6" s="3" t="s">
        <v>4</v>
      </c>
      <c r="BO6" s="3" t="s">
        <v>34</v>
      </c>
      <c r="BR6" s="3" t="s">
        <v>1</v>
      </c>
      <c r="BS6" s="3" t="s">
        <v>2</v>
      </c>
      <c r="BT6" s="3" t="s">
        <v>4</v>
      </c>
      <c r="BU6" s="3" t="s">
        <v>34</v>
      </c>
      <c r="BX6" s="3" t="s">
        <v>1</v>
      </c>
      <c r="BY6" s="3" t="s">
        <v>2</v>
      </c>
      <c r="BZ6" s="3" t="s">
        <v>4</v>
      </c>
      <c r="CA6" s="3" t="s">
        <v>34</v>
      </c>
      <c r="CC6" s="3" t="s">
        <v>1</v>
      </c>
      <c r="CD6" s="3" t="s">
        <v>2</v>
      </c>
      <c r="CE6" s="3" t="s">
        <v>4</v>
      </c>
      <c r="CF6" s="3" t="s">
        <v>34</v>
      </c>
      <c r="CG6" s="3"/>
      <c r="CI6" s="3" t="s">
        <v>1</v>
      </c>
      <c r="CJ6" s="3" t="s">
        <v>2</v>
      </c>
      <c r="CK6" s="3" t="s">
        <v>4</v>
      </c>
      <c r="CL6" s="3" t="s">
        <v>34</v>
      </c>
      <c r="CO6" s="3" t="s">
        <v>1</v>
      </c>
      <c r="CP6" s="3" t="s">
        <v>2</v>
      </c>
      <c r="CQ6" s="3" t="s">
        <v>4</v>
      </c>
      <c r="CR6" s="3" t="s">
        <v>34</v>
      </c>
      <c r="CU6" s="3" t="s">
        <v>1</v>
      </c>
      <c r="CV6" s="3" t="s">
        <v>2</v>
      </c>
      <c r="CW6" s="3" t="s">
        <v>4</v>
      </c>
      <c r="CX6" s="3" t="s">
        <v>34</v>
      </c>
      <c r="DA6" s="3" t="s">
        <v>1</v>
      </c>
      <c r="DB6" s="3" t="s">
        <v>2</v>
      </c>
      <c r="DC6" s="3" t="s">
        <v>4</v>
      </c>
      <c r="DD6" s="3" t="s">
        <v>34</v>
      </c>
      <c r="DI6" s="3" t="s">
        <v>4</v>
      </c>
      <c r="DJ6" s="3" t="s">
        <v>34</v>
      </c>
      <c r="DM6" s="3" t="s">
        <v>1</v>
      </c>
      <c r="DN6" s="3" t="s">
        <v>2</v>
      </c>
      <c r="DO6" s="3" t="s">
        <v>4</v>
      </c>
      <c r="DP6" s="3" t="s">
        <v>34</v>
      </c>
      <c r="DS6" s="3" t="s">
        <v>1</v>
      </c>
      <c r="DT6" s="3" t="s">
        <v>2</v>
      </c>
      <c r="DU6" s="3" t="s">
        <v>4</v>
      </c>
      <c r="DV6" s="3" t="s">
        <v>34</v>
      </c>
      <c r="DY6" s="3" t="s">
        <v>1</v>
      </c>
      <c r="DZ6" s="13" t="s">
        <v>31</v>
      </c>
      <c r="EA6" s="13" t="s">
        <v>35</v>
      </c>
      <c r="EB6" s="13" t="s">
        <v>4</v>
      </c>
      <c r="EC6" s="13" t="s">
        <v>38</v>
      </c>
      <c r="ED6" s="13" t="s">
        <v>37</v>
      </c>
      <c r="EE6" s="13" t="s">
        <v>39</v>
      </c>
      <c r="EG6" s="3" t="s">
        <v>1</v>
      </c>
      <c r="EH6" s="3" t="s">
        <v>2</v>
      </c>
      <c r="EI6" s="3" t="s">
        <v>4</v>
      </c>
      <c r="EJ6" s="3" t="s">
        <v>34</v>
      </c>
      <c r="EK6" s="12" t="s">
        <v>23</v>
      </c>
      <c r="EL6" s="12"/>
      <c r="EM6" s="3" t="s">
        <v>1</v>
      </c>
      <c r="EN6" s="3" t="s">
        <v>2</v>
      </c>
      <c r="EO6" s="3" t="s">
        <v>4</v>
      </c>
      <c r="EP6" s="3" t="s">
        <v>34</v>
      </c>
      <c r="EQ6" s="12" t="s">
        <v>23</v>
      </c>
      <c r="ER6" s="12"/>
      <c r="ES6" s="3" t="s">
        <v>1</v>
      </c>
      <c r="ET6" s="3" t="s">
        <v>2</v>
      </c>
      <c r="EU6" s="3" t="s">
        <v>4</v>
      </c>
      <c r="EV6" s="3" t="s">
        <v>34</v>
      </c>
      <c r="EX6" s="3" t="s">
        <v>1</v>
      </c>
      <c r="EY6" s="3" t="s">
        <v>2</v>
      </c>
      <c r="EZ6" s="3" t="s">
        <v>4</v>
      </c>
      <c r="FA6" s="3" t="s">
        <v>34</v>
      </c>
      <c r="FC6" s="3" t="s">
        <v>1</v>
      </c>
      <c r="FD6" s="3" t="s">
        <v>2</v>
      </c>
      <c r="FE6" s="3" t="s">
        <v>4</v>
      </c>
      <c r="FF6" s="3" t="s">
        <v>34</v>
      </c>
      <c r="FH6" s="3" t="s">
        <v>1</v>
      </c>
      <c r="FI6" s="3" t="s">
        <v>2</v>
      </c>
      <c r="FJ6" s="3" t="s">
        <v>4</v>
      </c>
      <c r="FK6" s="3" t="s">
        <v>34</v>
      </c>
      <c r="FM6" s="3" t="s">
        <v>1</v>
      </c>
      <c r="FN6" s="3" t="s">
        <v>2</v>
      </c>
      <c r="FO6" s="3" t="s">
        <v>4</v>
      </c>
      <c r="FP6" s="3" t="s">
        <v>34</v>
      </c>
      <c r="FW6" s="3" t="s">
        <v>1</v>
      </c>
      <c r="FX6" s="3" t="s">
        <v>2</v>
      </c>
      <c r="FY6" s="3" t="s">
        <v>4</v>
      </c>
      <c r="FZ6" s="3" t="s">
        <v>34</v>
      </c>
      <c r="GH6" s="3" t="s">
        <v>1</v>
      </c>
      <c r="GI6" s="3" t="s">
        <v>2</v>
      </c>
      <c r="GJ6" s="3" t="s">
        <v>4</v>
      </c>
      <c r="GK6" s="3" t="s">
        <v>34</v>
      </c>
      <c r="GL6" s="3"/>
      <c r="GM6" s="3" t="s">
        <v>1</v>
      </c>
      <c r="GN6" s="3" t="s">
        <v>2</v>
      </c>
      <c r="GO6" s="3" t="s">
        <v>4</v>
      </c>
      <c r="GP6" s="3" t="s">
        <v>34</v>
      </c>
      <c r="GR6" s="3" t="s">
        <v>1</v>
      </c>
      <c r="GS6" s="3" t="s">
        <v>2</v>
      </c>
      <c r="GT6" s="3" t="s">
        <v>4</v>
      </c>
      <c r="GU6" s="3" t="s">
        <v>34</v>
      </c>
      <c r="GW6" s="3" t="s">
        <v>1</v>
      </c>
      <c r="GX6" s="3" t="s">
        <v>2</v>
      </c>
      <c r="GY6" s="3" t="s">
        <v>4</v>
      </c>
      <c r="GZ6" s="3" t="s">
        <v>34</v>
      </c>
      <c r="HB6" s="3" t="s">
        <v>1</v>
      </c>
      <c r="HC6" s="3" t="s">
        <v>2</v>
      </c>
      <c r="HD6" s="3" t="s">
        <v>4</v>
      </c>
      <c r="HE6" s="3" t="s">
        <v>34</v>
      </c>
      <c r="HK6" t="s">
        <v>73</v>
      </c>
    </row>
    <row r="7" spans="2:219" x14ac:dyDescent="0.3">
      <c r="C7">
        <v>0</v>
      </c>
      <c r="D7" s="7">
        <v>0</v>
      </c>
      <c r="E7" s="7">
        <v>2.3E-2</v>
      </c>
      <c r="F7" s="9"/>
      <c r="G7" s="9"/>
      <c r="I7" t="s">
        <v>32</v>
      </c>
      <c r="J7" s="8">
        <v>0</v>
      </c>
      <c r="K7" s="8">
        <v>0.6462215</v>
      </c>
      <c r="L7" s="8">
        <f>J7-J8</f>
        <v>-5.1295830000000001E-2</v>
      </c>
      <c r="M7" s="8">
        <f>-L7*K7</f>
        <v>3.3148468206345004E-2</v>
      </c>
      <c r="P7" s="8">
        <v>0</v>
      </c>
      <c r="Q7" s="8">
        <v>0.60170409999999996</v>
      </c>
      <c r="R7" s="8">
        <f>P7-P8</f>
        <v>-3.7975479999999999E-2</v>
      </c>
      <c r="S7" s="8">
        <f>-R7*Q7</f>
        <v>2.2850002015468E-2</v>
      </c>
      <c r="V7">
        <v>0</v>
      </c>
      <c r="W7">
        <v>0.51054169999999999</v>
      </c>
      <c r="X7" s="8">
        <f>V7-V8</f>
        <v>-2.606255E-2</v>
      </c>
      <c r="Y7" s="8">
        <f>-X7*W7</f>
        <v>1.3306018583334999E-2</v>
      </c>
      <c r="AB7">
        <v>0</v>
      </c>
      <c r="AC7">
        <v>0.50356429000000003</v>
      </c>
      <c r="AD7" s="8">
        <f>AB7-AB8</f>
        <v>-1.9793209999999999E-2</v>
      </c>
      <c r="AE7" s="8">
        <f>-AD7*AC7</f>
        <v>9.9671537404708993E-3</v>
      </c>
      <c r="AH7">
        <v>0</v>
      </c>
      <c r="AI7">
        <v>0.43583893000000001</v>
      </c>
      <c r="AJ7" s="8">
        <f>AH7-AH8</f>
        <v>-1.9793209999999999E-2</v>
      </c>
      <c r="AK7" s="8">
        <f>-AJ7*AI7</f>
        <v>8.6266514676652997E-3</v>
      </c>
      <c r="AN7">
        <v>0</v>
      </c>
      <c r="AO7">
        <v>0.47290099000000002</v>
      </c>
      <c r="AP7" s="8">
        <f>AN7-AN8</f>
        <v>-2.606255E-2</v>
      </c>
      <c r="AQ7" s="8">
        <f>-AP7*AO7</f>
        <v>1.2325005696924501E-2</v>
      </c>
      <c r="AT7">
        <v>0</v>
      </c>
      <c r="AU7">
        <v>0.46641219</v>
      </c>
      <c r="AV7" s="8">
        <f>AT7-AT8</f>
        <v>-3.7975479999999999E-2</v>
      </c>
      <c r="AW7" s="8">
        <f>-AV7*AU7</f>
        <v>1.77122267931012E-2</v>
      </c>
      <c r="AZ7">
        <v>0</v>
      </c>
      <c r="BA7">
        <v>0.47885175000000002</v>
      </c>
      <c r="BB7" s="8">
        <f>AZ7-AZ8</f>
        <v>-5.1295830000000001E-2</v>
      </c>
      <c r="BC7" s="8">
        <f>-BB7*BA7</f>
        <v>2.4563097963202503E-2</v>
      </c>
      <c r="BF7">
        <v>0</v>
      </c>
      <c r="BG7">
        <v>0.14915345999999999</v>
      </c>
      <c r="BH7" s="8">
        <f t="shared" ref="BH7:BH17" si="0">BF7-BF8</f>
        <v>-5.1295830000000001E-2</v>
      </c>
      <c r="BI7" s="8">
        <f t="shared" ref="BI7:BI18" si="1">-BH7*BG7</f>
        <v>7.6509505280717991E-3</v>
      </c>
      <c r="BL7">
        <v>0</v>
      </c>
      <c r="BM7">
        <v>0.11967295999999999</v>
      </c>
      <c r="BN7" s="8">
        <f>BL7-BL8</f>
        <v>-3.7975479999999999E-2</v>
      </c>
      <c r="BO7" s="8">
        <f>-BN7*BM7</f>
        <v>4.5446380990207995E-3</v>
      </c>
      <c r="BR7">
        <v>0</v>
      </c>
      <c r="BS7">
        <v>0.10665698999999999</v>
      </c>
      <c r="BT7" s="8">
        <f t="shared" ref="BT7:BT28" si="2">BR7-BR8</f>
        <v>-2.606255E-2</v>
      </c>
      <c r="BU7" s="8">
        <f t="shared" ref="BU7:BU28" si="3">-BT7*BS7</f>
        <v>2.7797531347245E-3</v>
      </c>
      <c r="BX7">
        <v>0</v>
      </c>
      <c r="BY7">
        <v>0.10507585</v>
      </c>
      <c r="BZ7" s="8">
        <f>BX7-BX8</f>
        <v>-1.9793209999999999E-2</v>
      </c>
      <c r="CA7" s="8">
        <f>-BZ7*BY7</f>
        <v>2.0797883649784996E-3</v>
      </c>
      <c r="CC7">
        <v>0</v>
      </c>
      <c r="CD7">
        <v>0.30908977999999998</v>
      </c>
      <c r="CE7" s="8">
        <f>CC7-CC8</f>
        <v>-1.9793209999999999E-2</v>
      </c>
      <c r="CF7" s="8">
        <f>-CE7*CD7</f>
        <v>6.1178789243937996E-3</v>
      </c>
      <c r="CG7" s="8"/>
      <c r="CI7">
        <v>0</v>
      </c>
      <c r="CJ7">
        <v>0.35507021</v>
      </c>
      <c r="CK7" s="8">
        <f t="shared" ref="CK7:CK28" si="4">CI7-CI8</f>
        <v>-2.606255E-2</v>
      </c>
      <c r="CL7" s="8">
        <f t="shared" ref="CL7:CL28" si="5">-CK7*CJ7</f>
        <v>9.2540351016354994E-3</v>
      </c>
      <c r="CO7">
        <v>0</v>
      </c>
      <c r="CP7">
        <v>0.40637721999999998</v>
      </c>
      <c r="CQ7" s="8">
        <f>CO7-CO8</f>
        <v>-3.7975479999999999E-2</v>
      </c>
      <c r="CR7" s="8">
        <f>-CQ7*CP7</f>
        <v>1.54323699905656E-2</v>
      </c>
      <c r="CU7">
        <v>0</v>
      </c>
      <c r="CV7">
        <v>0.42279899999999998</v>
      </c>
      <c r="CW7" s="8">
        <f t="shared" ref="CW7:CW17" si="6">CU7-CU8</f>
        <v>-5.1295830000000001E-2</v>
      </c>
      <c r="CX7" s="8">
        <f t="shared" ref="CX7:CX18" si="7">-CW7*CV7</f>
        <v>2.168782562817E-2</v>
      </c>
      <c r="DA7">
        <v>0</v>
      </c>
      <c r="DB7">
        <v>-1.9694449999999999E-2</v>
      </c>
      <c r="DC7" s="8">
        <f t="shared" ref="DC7:DC17" si="8">DA7-DA8</f>
        <v>-5.1295830000000001E-2</v>
      </c>
      <c r="DD7" s="8">
        <f t="shared" ref="DD7:DD18" si="9">-DC7*DB7</f>
        <v>-1.0102431591434999E-3</v>
      </c>
      <c r="DG7">
        <v>0</v>
      </c>
      <c r="DH7">
        <v>-0.17381717999999999</v>
      </c>
      <c r="DI7" s="8">
        <f>DG7-DG8</f>
        <v>-3.7975479999999999E-2</v>
      </c>
      <c r="DJ7" s="8">
        <f>-DI7*DH7</f>
        <v>-6.6007908427463992E-3</v>
      </c>
      <c r="DM7">
        <v>0</v>
      </c>
      <c r="DN7">
        <v>-0.48662109999999997</v>
      </c>
      <c r="DO7" s="8">
        <f t="shared" ref="DO7:DO28" si="10">DM7-DM8</f>
        <v>-2.606255E-2</v>
      </c>
      <c r="DP7" s="8">
        <f t="shared" ref="DP7:DP28" si="11">-DO7*DN7</f>
        <v>-1.2682586749805E-2</v>
      </c>
      <c r="DS7">
        <v>0</v>
      </c>
      <c r="DT7">
        <v>-0.73591264999999995</v>
      </c>
      <c r="DU7" s="8">
        <f>DS7-DS8</f>
        <v>-1.9793209999999999E-2</v>
      </c>
      <c r="DV7" s="8">
        <f>-DU7*DT7</f>
        <v>-1.4566073623106498E-2</v>
      </c>
      <c r="DY7" s="1">
        <v>0</v>
      </c>
      <c r="DZ7" s="14">
        <f>5*($EC$5/100)*(0.2969*SQRT(DY7)-0.126*DY7-0.3516*DY7^2+0.2843*DY7^3-0.1015*DY7^4)</f>
        <v>0</v>
      </c>
      <c r="EA7" s="14">
        <f>DZ7</f>
        <v>0</v>
      </c>
      <c r="EB7" s="14"/>
      <c r="EE7" s="13"/>
      <c r="EG7" s="1">
        <v>0</v>
      </c>
      <c r="EH7" s="1">
        <v>-0.97831922000000004</v>
      </c>
      <c r="EI7" s="8">
        <f t="shared" ref="EI7:EI28" si="12">EG7-EG8</f>
        <v>-2.606255E-2</v>
      </c>
      <c r="EJ7" s="8">
        <f>-EI7*EH7*$EE8*COS(EK7*(PI()/180))</f>
        <v>-1.7828061688263223E-2</v>
      </c>
      <c r="EK7">
        <v>0</v>
      </c>
      <c r="EM7" s="1">
        <v>0</v>
      </c>
      <c r="EN7" s="1">
        <v>-0.67240946000000001</v>
      </c>
      <c r="EO7" s="8">
        <f t="shared" ref="EO7:EO28" si="13">EM7-EM8</f>
        <v>-2.606255E-2</v>
      </c>
      <c r="EP7" s="8">
        <f>-EO7*EN7*$EE8*COS(EQ7*(PI()/180))</f>
        <v>-1.225155480349859E-2</v>
      </c>
      <c r="EQ7">
        <v>1</v>
      </c>
      <c r="ES7" s="1">
        <v>0</v>
      </c>
      <c r="ET7" s="1">
        <v>-0.40223248</v>
      </c>
      <c r="EU7" s="8">
        <f t="shared" ref="EU7:EU28" si="14">ES7-ES8</f>
        <v>-2.606255E-2</v>
      </c>
      <c r="EV7" s="8">
        <f>-EU7*ET7*$EE8</f>
        <v>-7.3299443779333119E-3</v>
      </c>
      <c r="EX7" s="1">
        <v>0</v>
      </c>
      <c r="EY7" s="1">
        <v>-0.12025524</v>
      </c>
      <c r="EZ7" s="8">
        <f t="shared" ref="EZ7:EZ28" si="15">EX7-EX8</f>
        <v>-2.606255E-2</v>
      </c>
      <c r="FA7" s="8">
        <f>-EZ7*EY7*$EE8</f>
        <v>-2.191429743204778E-3</v>
      </c>
      <c r="FC7" s="1">
        <v>0</v>
      </c>
      <c r="FD7" s="1">
        <v>0.16545566</v>
      </c>
      <c r="FE7" s="8">
        <f t="shared" ref="FE7:FE28" si="16">FC7-FC8</f>
        <v>-2.606255E-2</v>
      </c>
      <c r="FF7" s="8">
        <f>-FE7*FD7*$EE8</f>
        <v>3.0151239522334091E-3</v>
      </c>
      <c r="FH7">
        <v>0</v>
      </c>
      <c r="FI7">
        <v>-0.34728203000000002</v>
      </c>
      <c r="FJ7" s="8">
        <f t="shared" ref="FJ7:FJ28" si="17">FH7-FH8</f>
        <v>-2.521733E-2</v>
      </c>
      <c r="FK7" s="8">
        <f>-FJ7*FI7*$EE8</f>
        <v>-6.1233354279212502E-3</v>
      </c>
      <c r="FM7">
        <v>0</v>
      </c>
      <c r="FN7" s="1">
        <v>-0.25636063999999997</v>
      </c>
      <c r="FO7" s="8">
        <f t="shared" ref="FO7:FO28" si="18">FM7-FM8</f>
        <v>-2.521733E-2</v>
      </c>
      <c r="FP7" s="8">
        <f t="shared" ref="FP7:FP29" si="19">-FO7*FN7*$EE8</f>
        <v>-4.5201941178372096E-3</v>
      </c>
      <c r="FR7" s="1">
        <v>0</v>
      </c>
      <c r="FS7" s="1">
        <v>-0.97831922000000004</v>
      </c>
      <c r="FW7" s="1">
        <v>0</v>
      </c>
      <c r="FX7" s="1">
        <v>1.0589677399999999</v>
      </c>
      <c r="FY7" s="8">
        <f t="shared" ref="FY7:FY28" si="20">FW7-FW8</f>
        <v>-2.606255E-2</v>
      </c>
      <c r="FZ7" s="8">
        <f t="shared" ref="FZ7:FZ29" si="21">-FY7*FX7*$EE8</f>
        <v>1.9297732078289016E-2</v>
      </c>
      <c r="GC7" s="1">
        <v>0</v>
      </c>
      <c r="GD7" s="1">
        <v>1.35292978</v>
      </c>
      <c r="GH7" s="1">
        <v>0</v>
      </c>
      <c r="GI7" s="1">
        <v>1.3204387799999999</v>
      </c>
      <c r="GJ7" s="8">
        <f t="shared" ref="GJ7:GJ28" si="22">GH7-GH8</f>
        <v>-2.606255E-2</v>
      </c>
      <c r="GK7" s="8">
        <f t="shared" ref="GK7:GK29" si="23">-GJ7*GI7*$EE8</f>
        <v>2.406255907495616E-2</v>
      </c>
      <c r="GL7" s="8"/>
      <c r="GM7" s="1">
        <v>0</v>
      </c>
      <c r="GN7" s="1">
        <v>1.4037318299999999</v>
      </c>
      <c r="GO7" s="8">
        <f t="shared" ref="GO7:GO28" si="24">GM7-GM8</f>
        <v>-2.606255E-2</v>
      </c>
      <c r="GP7" s="8">
        <f t="shared" ref="GP7:GP29" si="25">-GO7*GN7*$EE8</f>
        <v>2.5580421142108012E-2</v>
      </c>
      <c r="GR7" s="1">
        <v>0</v>
      </c>
      <c r="GS7" s="1">
        <v>1.5853188899999999</v>
      </c>
      <c r="GT7" s="8">
        <f t="shared" ref="GT7:GT28" si="26">GR7-GR8</f>
        <v>-2.606255E-2</v>
      </c>
      <c r="GU7" s="8">
        <f t="shared" ref="GU7:GU29" si="27">-GT7*GS7*$EE8</f>
        <v>2.8889510078815562E-2</v>
      </c>
      <c r="GW7">
        <v>0</v>
      </c>
      <c r="GX7">
        <v>1.61843662</v>
      </c>
      <c r="GY7" s="8">
        <f t="shared" ref="GY7:GY28" si="28">GW7-GW8</f>
        <v>-2.606255E-2</v>
      </c>
      <c r="GZ7" s="8">
        <f t="shared" ref="GZ7:GZ29" si="29">-GY7*GX7*$EE8</f>
        <v>2.9493019568709099E-2</v>
      </c>
      <c r="HB7">
        <v>0</v>
      </c>
      <c r="HC7">
        <v>1.61843662</v>
      </c>
      <c r="HD7" s="8">
        <f t="shared" ref="HD7:HD28" si="30">HB7-HB8</f>
        <v>-2.606255E-2</v>
      </c>
      <c r="HE7" s="8">
        <f t="shared" ref="HE7:HE29" si="31">-HD7*HC7*$EE8</f>
        <v>2.9493019568709099E-2</v>
      </c>
      <c r="HH7" s="1"/>
      <c r="HI7" s="1"/>
      <c r="HJ7" s="1"/>
      <c r="HK7" t="s">
        <v>74</v>
      </c>
    </row>
    <row r="8" spans="2:219" x14ac:dyDescent="0.3">
      <c r="C8">
        <v>1</v>
      </c>
      <c r="D8" s="7">
        <v>0.11</v>
      </c>
      <c r="E8" s="7"/>
      <c r="F8" s="9"/>
      <c r="G8" s="9"/>
      <c r="J8" s="8">
        <v>5.1295830000000001E-2</v>
      </c>
      <c r="K8" s="8">
        <v>0.87677554999999996</v>
      </c>
      <c r="L8" s="8">
        <f t="shared" ref="L8:L17" si="32">J8-J9</f>
        <v>-7.7573920000000005E-2</v>
      </c>
      <c r="M8" s="8">
        <f t="shared" ref="M8:M18" si="33">-L8*K8</f>
        <v>6.8014916373656004E-2</v>
      </c>
      <c r="P8" s="8">
        <v>3.7975479999999999E-2</v>
      </c>
      <c r="Q8" s="8">
        <v>0.87203067999999995</v>
      </c>
      <c r="R8" s="8">
        <f t="shared" ref="R8:R17" si="34">P8-P9</f>
        <v>-5.7532530000000005E-2</v>
      </c>
      <c r="S8" s="8">
        <f t="shared" ref="S8:S17" si="35">-R8*Q8</f>
        <v>5.0170131258020403E-2</v>
      </c>
      <c r="V8">
        <v>2.606255E-2</v>
      </c>
      <c r="W8">
        <v>0.87319031000000003</v>
      </c>
      <c r="X8" s="8">
        <f t="shared" ref="X8:X17" si="36">V8-V9</f>
        <v>-3.959457999999999E-2</v>
      </c>
      <c r="Y8" s="8">
        <f t="shared" ref="Y8:Y17" si="37">-X8*W8</f>
        <v>3.4573603584519795E-2</v>
      </c>
      <c r="AB8">
        <v>1.9793209999999999E-2</v>
      </c>
      <c r="AC8">
        <v>0.90678977999999999</v>
      </c>
      <c r="AD8" s="8">
        <f t="shared" ref="AD8:AD17" si="38">AB8-AB9</f>
        <v>-3.0217130000000002E-2</v>
      </c>
      <c r="AE8" s="8">
        <f t="shared" ref="AE8:AE17" si="39">-AD8*AC8</f>
        <v>2.74005846649314E-2</v>
      </c>
      <c r="AH8">
        <v>1.9793209999999999E-2</v>
      </c>
      <c r="AI8">
        <v>0.80148072000000004</v>
      </c>
      <c r="AJ8" s="8">
        <f t="shared" ref="AJ8:AJ17" si="40">AH8-AH9</f>
        <v>-3.0217130000000002E-2</v>
      </c>
      <c r="AK8" s="8">
        <f t="shared" ref="AK8:AK17" si="41">-AJ8*AI8</f>
        <v>2.4218447108733603E-2</v>
      </c>
      <c r="AN8">
        <v>2.606255E-2</v>
      </c>
      <c r="AO8">
        <v>0.80395492999999996</v>
      </c>
      <c r="AP8" s="8">
        <f t="shared" ref="AP8:AP17" si="42">AN8-AN9</f>
        <v>-3.959457999999999E-2</v>
      </c>
      <c r="AQ8" s="8">
        <f t="shared" ref="AQ8:AQ17" si="43">-AP8*AO8</f>
        <v>3.1832257792279391E-2</v>
      </c>
      <c r="AT8">
        <v>3.7975479999999999E-2</v>
      </c>
      <c r="AU8">
        <v>0.75759728000000004</v>
      </c>
      <c r="AV8" s="8">
        <f t="shared" ref="AV8:AV17" si="44">AT8-AT9</f>
        <v>-5.7532530000000005E-2</v>
      </c>
      <c r="AW8" s="8">
        <f t="shared" ref="AW8:AW17" si="45">-AV8*AU8</f>
        <v>4.3586488239518405E-2</v>
      </c>
      <c r="AZ8">
        <v>5.1295830000000001E-2</v>
      </c>
      <c r="BA8">
        <v>0.75292862000000005</v>
      </c>
      <c r="BB8" s="8">
        <f t="shared" ref="BB8:BB17" si="46">AZ8-AZ9</f>
        <v>-7.7573920000000005E-2</v>
      </c>
      <c r="BC8" s="8">
        <f t="shared" ref="BC8:BC18" si="47">-BB8*BA8</f>
        <v>5.8407624533590406E-2</v>
      </c>
      <c r="BF8">
        <v>5.1295830000000001E-2</v>
      </c>
      <c r="BG8">
        <v>0.65777850000000004</v>
      </c>
      <c r="BH8" s="8">
        <f t="shared" si="0"/>
        <v>-7.7573920000000005E-2</v>
      </c>
      <c r="BI8" s="8">
        <f t="shared" si="1"/>
        <v>5.1026456736720009E-2</v>
      </c>
      <c r="BL8">
        <v>3.7975479999999999E-2</v>
      </c>
      <c r="BM8">
        <v>0.63715690999999997</v>
      </c>
      <c r="BN8" s="8">
        <f t="shared" ref="BN8:BN17" si="48">BL8-BL9</f>
        <v>-5.7532530000000005E-2</v>
      </c>
      <c r="BO8" s="8">
        <f t="shared" ref="BO8:BO17" si="49">-BN8*BM8</f>
        <v>3.6657249039282302E-2</v>
      </c>
      <c r="BR8">
        <v>2.606255E-2</v>
      </c>
      <c r="BS8">
        <v>0.61769463000000002</v>
      </c>
      <c r="BT8" s="8">
        <f t="shared" si="2"/>
        <v>-3.959457999999999E-2</v>
      </c>
      <c r="BU8" s="8">
        <f t="shared" si="3"/>
        <v>2.4457359443105394E-2</v>
      </c>
      <c r="BX8">
        <v>1.9793209999999999E-2</v>
      </c>
      <c r="BY8">
        <v>0.59965067999999999</v>
      </c>
      <c r="BZ8" s="8">
        <f t="shared" ref="BZ8:BZ17" si="50">BX8-BX9</f>
        <v>-3.0217130000000002E-2</v>
      </c>
      <c r="CA8" s="8">
        <f t="shared" ref="CA8:CA17" si="51">-BZ8*BY8</f>
        <v>1.8119722552148401E-2</v>
      </c>
      <c r="CC8">
        <v>1.9793209999999999E-2</v>
      </c>
      <c r="CD8">
        <v>0.74789121000000003</v>
      </c>
      <c r="CE8" s="8">
        <f t="shared" ref="CE8:CE17" si="52">CC8-CC9</f>
        <v>-3.0217130000000002E-2</v>
      </c>
      <c r="CF8" s="8">
        <f t="shared" ref="CF8:CF17" si="53">-CE8*CD8</f>
        <v>2.2599125918427301E-2</v>
      </c>
      <c r="CG8" s="8"/>
      <c r="CI8">
        <v>2.606255E-2</v>
      </c>
      <c r="CJ8">
        <v>0.76318109000000001</v>
      </c>
      <c r="CK8" s="8">
        <f t="shared" si="4"/>
        <v>-3.959457999999999E-2</v>
      </c>
      <c r="CL8" s="8">
        <f t="shared" si="5"/>
        <v>3.0217834722492194E-2</v>
      </c>
      <c r="CO8">
        <v>3.7975479999999999E-2</v>
      </c>
      <c r="CP8">
        <v>0.75815509999999997</v>
      </c>
      <c r="CQ8" s="8">
        <f t="shared" ref="CQ8:CQ17" si="54">CO8-CO9</f>
        <v>-5.7532530000000005E-2</v>
      </c>
      <c r="CR8" s="8">
        <f t="shared" ref="CR8:CR17" si="55">-CQ8*CP8</f>
        <v>4.3618581035403003E-2</v>
      </c>
      <c r="CU8">
        <v>5.1295830000000001E-2</v>
      </c>
      <c r="CV8">
        <v>0.75090897000000001</v>
      </c>
      <c r="CW8" s="8">
        <f t="shared" si="6"/>
        <v>-7.7573920000000005E-2</v>
      </c>
      <c r="CX8" s="8">
        <f t="shared" si="7"/>
        <v>5.8250952366062404E-2</v>
      </c>
      <c r="DA8">
        <v>5.1295830000000001E-2</v>
      </c>
      <c r="DB8">
        <v>0.75038755000000001</v>
      </c>
      <c r="DC8" s="8">
        <f t="shared" si="8"/>
        <v>-7.7573920000000005E-2</v>
      </c>
      <c r="DD8" s="8">
        <f t="shared" si="9"/>
        <v>5.8210503772696001E-2</v>
      </c>
      <c r="DG8">
        <v>3.7975479999999999E-2</v>
      </c>
      <c r="DH8">
        <v>0.68704653000000004</v>
      </c>
      <c r="DI8" s="8">
        <f t="shared" ref="DI8:DI17" si="56">DG8-DG9</f>
        <v>-5.7532530000000005E-2</v>
      </c>
      <c r="DJ8" s="8">
        <f t="shared" ref="DJ8:DJ17" si="57">-DI8*DH8</f>
        <v>3.9527525098620904E-2</v>
      </c>
      <c r="DM8">
        <v>2.606255E-2</v>
      </c>
      <c r="DN8">
        <v>0.54979553999999997</v>
      </c>
      <c r="DO8" s="8">
        <f t="shared" si="10"/>
        <v>-3.959457999999999E-2</v>
      </c>
      <c r="DP8" s="8">
        <f t="shared" si="11"/>
        <v>2.1768923492173194E-2</v>
      </c>
      <c r="DS8">
        <v>1.9793209999999999E-2</v>
      </c>
      <c r="DT8">
        <v>0.42169537000000001</v>
      </c>
      <c r="DU8" s="8">
        <f t="shared" ref="DU8:DU17" si="58">DS8-DS9</f>
        <v>-3.0217130000000002E-2</v>
      </c>
      <c r="DV8" s="8">
        <f t="shared" ref="DV8:DV17" si="59">-DU8*DT8</f>
        <v>1.2742423815688101E-2</v>
      </c>
      <c r="DY8" s="1">
        <v>2.60625466E-2</v>
      </c>
      <c r="DZ8" s="14">
        <f t="shared" ref="DZ8:DZ29" si="60">5*($EC$5/100)*(0.2969*SQRT(DY8)-0.126*DY8-0.3516*DY8^2+0.2843*DY8^3-0.1015*DY8^4)</f>
        <v>2.6648108451597489E-2</v>
      </c>
      <c r="EA8" s="14">
        <f t="shared" ref="EA8:EA29" si="61">DZ8</f>
        <v>2.6648108451597489E-2</v>
      </c>
      <c r="EB8" s="14">
        <f>DY8-DY7</f>
        <v>2.60625466E-2</v>
      </c>
      <c r="EC8" s="14">
        <f>EA8-EA7</f>
        <v>2.6648108451597489E-2</v>
      </c>
      <c r="ED8" s="7">
        <f>(PI()/2)+ATAN(EC8/EB8)</f>
        <v>2.367303017772497</v>
      </c>
      <c r="EE8">
        <f>SIN(ED8)</f>
        <v>0.69920839973092097</v>
      </c>
      <c r="EG8" s="1">
        <v>2.606255E-2</v>
      </c>
      <c r="EH8" s="1">
        <v>0.28287158000000001</v>
      </c>
      <c r="EI8" s="8">
        <f t="shared" si="12"/>
        <v>-3.959457999999999E-2</v>
      </c>
      <c r="EJ8" s="8">
        <f t="shared" ref="EJ8:EJ29" si="62">-EI8*EH8*$EE9*COS(EK8*(PI()/180))</f>
        <v>1.0627539789205177E-2</v>
      </c>
      <c r="EK8">
        <v>0</v>
      </c>
      <c r="EM8" s="1">
        <v>2.606255E-2</v>
      </c>
      <c r="EN8" s="1">
        <v>0.47858137000000001</v>
      </c>
      <c r="EO8" s="8">
        <f t="shared" si="13"/>
        <v>-3.959457999999999E-2</v>
      </c>
      <c r="EP8" s="8">
        <f t="shared" ref="EP8:EP29" si="63">-EO8*EN8*$EE9*COS(EQ8*(PI()/180))</f>
        <v>1.7977655824955491E-2</v>
      </c>
      <c r="EQ8">
        <v>1</v>
      </c>
      <c r="ES8" s="1">
        <v>2.606255E-2</v>
      </c>
      <c r="ET8" s="1">
        <v>0.66077441999999997</v>
      </c>
      <c r="EU8" s="8">
        <f t="shared" si="14"/>
        <v>-3.959457999999999E-2</v>
      </c>
      <c r="EV8" s="8">
        <f t="shared" ref="EV8:EV29" si="64">-EU8*ET8*$EE9</f>
        <v>2.4825422335601807E-2</v>
      </c>
      <c r="EX8" s="1">
        <v>2.606255E-2</v>
      </c>
      <c r="EY8" s="1">
        <v>0.84619275000000005</v>
      </c>
      <c r="EZ8" s="8">
        <f t="shared" si="15"/>
        <v>-3.959457999999999E-2</v>
      </c>
      <c r="FA8" s="8">
        <f t="shared" ref="FA8:FA29" si="65">-EZ8*EY8*$EE9</f>
        <v>3.1791624736433224E-2</v>
      </c>
      <c r="FC8" s="1">
        <v>2.606255E-2</v>
      </c>
      <c r="FD8" s="1">
        <v>1.0297045899999999</v>
      </c>
      <c r="FE8" s="8">
        <f t="shared" si="16"/>
        <v>-3.959457999999999E-2</v>
      </c>
      <c r="FF8" s="8">
        <f t="shared" ref="FF8:FF29" si="66">-FE8*FD8*$EE9</f>
        <v>3.8686199940454261E-2</v>
      </c>
      <c r="FH8">
        <v>2.521733E-2</v>
      </c>
      <c r="FI8">
        <v>1.7263364999999999</v>
      </c>
      <c r="FJ8" s="8">
        <f t="shared" si="17"/>
        <v>-3.9320690000000005E-2</v>
      </c>
      <c r="FK8" s="8">
        <f t="shared" ref="FK8:FK29" si="67">-FJ8*FI8*$EE9</f>
        <v>6.4410143393628091E-2</v>
      </c>
      <c r="FM8">
        <v>2.521733E-2</v>
      </c>
      <c r="FN8" s="1">
        <v>1.7441852099999999</v>
      </c>
      <c r="FO8" s="8">
        <f t="shared" si="18"/>
        <v>-3.9320690000000005E-2</v>
      </c>
      <c r="FP8" s="8">
        <f t="shared" si="19"/>
        <v>6.5076084228738326E-2</v>
      </c>
      <c r="FR8" s="1">
        <v>2.606255E-2</v>
      </c>
      <c r="FS8" s="1">
        <v>0.28287158000000001</v>
      </c>
      <c r="FW8" s="1">
        <v>2.606255E-2</v>
      </c>
      <c r="FX8" s="1">
        <v>1.50165204</v>
      </c>
      <c r="FY8" s="8">
        <f t="shared" si="20"/>
        <v>-3.959457999999999E-2</v>
      </c>
      <c r="FZ8" s="8">
        <f t="shared" si="21"/>
        <v>5.6417356613347736E-2</v>
      </c>
      <c r="GC8" s="1">
        <v>2.606255E-2</v>
      </c>
      <c r="GD8" s="1">
        <v>1.47866243</v>
      </c>
      <c r="GH8" s="1">
        <v>2.606255E-2</v>
      </c>
      <c r="GI8" s="1">
        <v>1.70049337</v>
      </c>
      <c r="GJ8" s="8">
        <f t="shared" si="22"/>
        <v>-3.959457999999999E-2</v>
      </c>
      <c r="GK8" s="8">
        <f t="shared" si="23"/>
        <v>6.3887863711704795E-2</v>
      </c>
      <c r="GL8" s="8"/>
      <c r="GM8" s="1">
        <v>2.606255E-2</v>
      </c>
      <c r="GN8" s="1">
        <v>1.5139122</v>
      </c>
      <c r="GO8" s="8">
        <f t="shared" si="24"/>
        <v>-3.959457999999999E-2</v>
      </c>
      <c r="GP8" s="8">
        <f t="shared" si="25"/>
        <v>5.6877973187914981E-2</v>
      </c>
      <c r="GR8" s="1">
        <v>2.606255E-2</v>
      </c>
      <c r="GS8" s="1">
        <v>1.4900751800000001</v>
      </c>
      <c r="GT8" s="8">
        <f t="shared" si="26"/>
        <v>-3.959457999999999E-2</v>
      </c>
      <c r="GU8" s="8">
        <f t="shared" si="27"/>
        <v>5.5982411751498914E-2</v>
      </c>
      <c r="GW8">
        <v>2.606255E-2</v>
      </c>
      <c r="GX8">
        <v>1.34436888</v>
      </c>
      <c r="GY8" s="8">
        <f t="shared" si="28"/>
        <v>-3.959457999999999E-2</v>
      </c>
      <c r="GZ8" s="8">
        <f t="shared" si="29"/>
        <v>5.0508197972978404E-2</v>
      </c>
      <c r="HB8">
        <v>2.606255E-2</v>
      </c>
      <c r="HC8">
        <v>1.34436888</v>
      </c>
      <c r="HD8" s="8">
        <f t="shared" si="30"/>
        <v>-3.959457999999999E-2</v>
      </c>
      <c r="HE8" s="8">
        <f t="shared" si="31"/>
        <v>5.0508197972978404E-2</v>
      </c>
      <c r="HH8">
        <v>0</v>
      </c>
      <c r="HI8" s="1">
        <v>-0.25636063999999997</v>
      </c>
      <c r="HJ8" s="1"/>
      <c r="HK8" t="s">
        <v>75</v>
      </c>
    </row>
    <row r="9" spans="2:219" x14ac:dyDescent="0.3">
      <c r="C9">
        <v>2</v>
      </c>
      <c r="D9" s="7">
        <v>0.22</v>
      </c>
      <c r="E9" s="7">
        <v>0.214</v>
      </c>
      <c r="F9" s="9"/>
      <c r="G9" s="9"/>
      <c r="J9" s="8">
        <v>0.12886975000000001</v>
      </c>
      <c r="K9" s="8">
        <v>0.78336536000000001</v>
      </c>
      <c r="L9" s="8">
        <f t="shared" si="32"/>
        <v>-0.10009387</v>
      </c>
      <c r="M9" s="8">
        <f t="shared" si="33"/>
        <v>7.8410070506343202E-2</v>
      </c>
      <c r="P9" s="8">
        <v>9.5508010000000004E-2</v>
      </c>
      <c r="Q9" s="8">
        <v>0.77695818999999999</v>
      </c>
      <c r="R9" s="8">
        <f t="shared" si="34"/>
        <v>-7.4251270000000008E-2</v>
      </c>
      <c r="S9" s="8">
        <f t="shared" si="35"/>
        <v>5.7690132344401304E-2</v>
      </c>
      <c r="V9">
        <v>6.5657129999999994E-2</v>
      </c>
      <c r="W9">
        <v>0.76284505000000002</v>
      </c>
      <c r="X9" s="8">
        <f t="shared" si="36"/>
        <v>-5.1140550000000007E-2</v>
      </c>
      <c r="Y9" s="8">
        <f t="shared" si="37"/>
        <v>3.9012315421777508E-2</v>
      </c>
      <c r="AB9">
        <v>5.001034E-2</v>
      </c>
      <c r="AC9">
        <v>0.77489648</v>
      </c>
      <c r="AD9" s="8">
        <f t="shared" si="38"/>
        <v>-3.8986149999999997E-2</v>
      </c>
      <c r="AE9" s="8">
        <f t="shared" si="39"/>
        <v>3.0210230403751998E-2</v>
      </c>
      <c r="AH9">
        <v>5.001034E-2</v>
      </c>
      <c r="AI9">
        <v>0.77197285999999998</v>
      </c>
      <c r="AJ9" s="8">
        <f t="shared" si="40"/>
        <v>-3.8986149999999997E-2</v>
      </c>
      <c r="AK9" s="8">
        <f t="shared" si="41"/>
        <v>3.0096249715888996E-2</v>
      </c>
      <c r="AN9">
        <v>6.5657129999999994E-2</v>
      </c>
      <c r="AO9">
        <v>0.78061334000000004</v>
      </c>
      <c r="AP9" s="8">
        <f t="shared" si="42"/>
        <v>-5.1140550000000007E-2</v>
      </c>
      <c r="AQ9" s="8">
        <f t="shared" si="43"/>
        <v>3.9920995544937006E-2</v>
      </c>
      <c r="AT9">
        <v>9.5508010000000004E-2</v>
      </c>
      <c r="AU9">
        <v>0.74066734000000001</v>
      </c>
      <c r="AV9" s="8">
        <f t="shared" si="44"/>
        <v>-7.4251270000000008E-2</v>
      </c>
      <c r="AW9" s="8">
        <f t="shared" si="45"/>
        <v>5.4995490642521808E-2</v>
      </c>
      <c r="AZ9">
        <v>0.12886975000000001</v>
      </c>
      <c r="BA9">
        <v>0.73130857000000005</v>
      </c>
      <c r="BB9" s="8">
        <f t="shared" si="46"/>
        <v>-0.10009387</v>
      </c>
      <c r="BC9" s="8">
        <f t="shared" si="47"/>
        <v>7.3199504935465912E-2</v>
      </c>
      <c r="BF9">
        <v>0.12886975000000001</v>
      </c>
      <c r="BG9">
        <v>0.6916833</v>
      </c>
      <c r="BH9" s="8">
        <f t="shared" si="0"/>
        <v>-0.10009387</v>
      </c>
      <c r="BI9" s="8">
        <f t="shared" si="1"/>
        <v>6.9233258311371004E-2</v>
      </c>
      <c r="BL9">
        <v>9.5508010000000004E-2</v>
      </c>
      <c r="BM9">
        <v>0.67461274999999998</v>
      </c>
      <c r="BN9" s="8">
        <f t="shared" si="48"/>
        <v>-7.4251270000000008E-2</v>
      </c>
      <c r="BO9" s="8">
        <f t="shared" si="49"/>
        <v>5.0090853445692501E-2</v>
      </c>
      <c r="BR9">
        <v>6.5657129999999994E-2</v>
      </c>
      <c r="BS9">
        <v>0.65924972999999998</v>
      </c>
      <c r="BT9" s="8">
        <f t="shared" si="2"/>
        <v>-5.1140550000000007E-2</v>
      </c>
      <c r="BU9" s="8">
        <f t="shared" si="3"/>
        <v>3.3714393779551502E-2</v>
      </c>
      <c r="BX9">
        <v>5.001034E-2</v>
      </c>
      <c r="BY9">
        <v>0.63701929999999996</v>
      </c>
      <c r="BZ9" s="8">
        <f t="shared" si="50"/>
        <v>-3.8986149999999997E-2</v>
      </c>
      <c r="CA9" s="8">
        <f t="shared" si="51"/>
        <v>2.4834929982694997E-2</v>
      </c>
      <c r="CC9">
        <v>5.001034E-2</v>
      </c>
      <c r="CD9">
        <v>0.76145646</v>
      </c>
      <c r="CE9" s="8">
        <f t="shared" si="52"/>
        <v>-3.8986149999999997E-2</v>
      </c>
      <c r="CF9" s="8">
        <f t="shared" si="53"/>
        <v>2.9686255768028996E-2</v>
      </c>
      <c r="CG9" s="8"/>
      <c r="CI9">
        <v>6.5657129999999994E-2</v>
      </c>
      <c r="CJ9">
        <v>0.77662920000000002</v>
      </c>
      <c r="CK9" s="8">
        <f t="shared" si="4"/>
        <v>-5.1140550000000007E-2</v>
      </c>
      <c r="CL9" s="8">
        <f t="shared" si="5"/>
        <v>3.9717244434060009E-2</v>
      </c>
      <c r="CO9">
        <v>9.5508010000000004E-2</v>
      </c>
      <c r="CP9">
        <v>0.76565428000000002</v>
      </c>
      <c r="CQ9" s="8">
        <f t="shared" si="54"/>
        <v>-7.4251270000000008E-2</v>
      </c>
      <c r="CR9" s="8">
        <f t="shared" si="55"/>
        <v>5.6850802670935605E-2</v>
      </c>
      <c r="CU9">
        <v>0.12886975000000001</v>
      </c>
      <c r="CV9">
        <v>0.75299039999999995</v>
      </c>
      <c r="CW9" s="8">
        <f t="shared" si="6"/>
        <v>-0.10009387</v>
      </c>
      <c r="CX9" s="8">
        <f t="shared" si="7"/>
        <v>7.5369723208847994E-2</v>
      </c>
      <c r="DA9">
        <v>0.12886975000000001</v>
      </c>
      <c r="DB9">
        <v>0.98586815999999999</v>
      </c>
      <c r="DC9" s="8">
        <f t="shared" si="8"/>
        <v>-0.10009387</v>
      </c>
      <c r="DD9" s="8">
        <f t="shared" si="9"/>
        <v>9.8679359444179202E-2</v>
      </c>
      <c r="DG9">
        <v>9.5508010000000004E-2</v>
      </c>
      <c r="DH9">
        <v>0.95943254</v>
      </c>
      <c r="DI9" s="8">
        <f t="shared" si="56"/>
        <v>-7.4251270000000008E-2</v>
      </c>
      <c r="DJ9" s="8">
        <f t="shared" si="57"/>
        <v>7.1239084574325803E-2</v>
      </c>
      <c r="DM9">
        <v>6.5657129999999994E-2</v>
      </c>
      <c r="DN9">
        <v>0.87846135999999997</v>
      </c>
      <c r="DO9" s="8">
        <f t="shared" si="10"/>
        <v>-5.1140550000000007E-2</v>
      </c>
      <c r="DP9" s="8">
        <f t="shared" si="11"/>
        <v>4.4924997104148004E-2</v>
      </c>
      <c r="DS9">
        <v>5.001034E-2</v>
      </c>
      <c r="DT9">
        <v>0.78965094999999996</v>
      </c>
      <c r="DU9" s="8">
        <f t="shared" si="58"/>
        <v>-3.8986149999999997E-2</v>
      </c>
      <c r="DV9" s="8">
        <f t="shared" si="59"/>
        <v>3.0785450384342498E-2</v>
      </c>
      <c r="DY9" s="1">
        <v>6.5657129800000005E-2</v>
      </c>
      <c r="DZ9" s="14">
        <f t="shared" si="60"/>
        <v>3.9820016425207334E-2</v>
      </c>
      <c r="EA9" s="14">
        <f t="shared" si="61"/>
        <v>3.9820016425207334E-2</v>
      </c>
      <c r="EB9" s="14">
        <f t="shared" ref="EB9:EB53" si="68">DY9-DY8</f>
        <v>3.9594583200000005E-2</v>
      </c>
      <c r="EC9" s="14">
        <f t="shared" ref="EC9:EC53" si="69">EA9-EA8</f>
        <v>1.3171907973609846E-2</v>
      </c>
      <c r="ED9" s="7">
        <f t="shared" ref="ED9:ED29" si="70">(PI()/2)+ATAN(EC9/EB9)</f>
        <v>1.8919492617242695</v>
      </c>
      <c r="EE9">
        <f t="shared" ref="EE9:EE29" si="71">SIN(ED9)</f>
        <v>0.94887211249767367</v>
      </c>
      <c r="EG9" s="1">
        <v>6.5657129999999994E-2</v>
      </c>
      <c r="EH9" s="1">
        <v>0.25668875000000002</v>
      </c>
      <c r="EI9" s="8">
        <f t="shared" si="12"/>
        <v>-5.1140550000000007E-2</v>
      </c>
      <c r="EJ9" s="8">
        <f t="shared" si="62"/>
        <v>1.2901248324034617E-2</v>
      </c>
      <c r="EK9">
        <v>0</v>
      </c>
      <c r="EM9" s="1">
        <v>6.5657129999999994E-2</v>
      </c>
      <c r="EN9" s="1">
        <v>0.41605210999999998</v>
      </c>
      <c r="EO9" s="8">
        <f t="shared" si="13"/>
        <v>-5.1140550000000007E-2</v>
      </c>
      <c r="EP9" s="8">
        <f t="shared" si="63"/>
        <v>2.0907710511860668E-2</v>
      </c>
      <c r="EQ9">
        <v>1</v>
      </c>
      <c r="ES9" s="1">
        <v>6.5657129999999994E-2</v>
      </c>
      <c r="ET9" s="1">
        <v>0.56132546000000005</v>
      </c>
      <c r="EU9" s="8">
        <f t="shared" si="14"/>
        <v>-5.1140550000000007E-2</v>
      </c>
      <c r="EV9" s="8">
        <f t="shared" si="64"/>
        <v>2.8212374519970045E-2</v>
      </c>
      <c r="EX9" s="1">
        <v>6.5657129999999994E-2</v>
      </c>
      <c r="EY9" s="1">
        <v>0.70557446000000001</v>
      </c>
      <c r="EZ9" s="8">
        <f t="shared" si="15"/>
        <v>-5.1140550000000007E-2</v>
      </c>
      <c r="FA9" s="8">
        <f t="shared" si="65"/>
        <v>3.5462369580110661E-2</v>
      </c>
      <c r="FC9" s="1">
        <v>6.5657129999999994E-2</v>
      </c>
      <c r="FD9" s="1">
        <v>0.84570617999999997</v>
      </c>
      <c r="FE9" s="8">
        <f t="shared" si="16"/>
        <v>-5.1140550000000007E-2</v>
      </c>
      <c r="FF9" s="8">
        <f t="shared" si="66"/>
        <v>4.2505428996598864E-2</v>
      </c>
      <c r="FH9">
        <v>6.4538020000000001E-2</v>
      </c>
      <c r="FI9">
        <v>1.29260777</v>
      </c>
      <c r="FJ9" s="8">
        <f t="shared" si="17"/>
        <v>-5.0857689999999997E-2</v>
      </c>
      <c r="FK9" s="8">
        <f t="shared" si="67"/>
        <v>6.4607494246791505E-2</v>
      </c>
      <c r="FM9">
        <v>6.4538020000000001E-2</v>
      </c>
      <c r="FN9" s="1">
        <v>1.2829037599999999</v>
      </c>
      <c r="FO9" s="8">
        <f t="shared" si="18"/>
        <v>-5.0857689999999997E-2</v>
      </c>
      <c r="FP9" s="8">
        <f t="shared" si="19"/>
        <v>6.4122465621096469E-2</v>
      </c>
      <c r="FR9" s="1">
        <v>6.5657129999999994E-2</v>
      </c>
      <c r="FS9" s="1">
        <v>0.25668875000000002</v>
      </c>
      <c r="FW9" s="1">
        <v>6.5657129999999994E-2</v>
      </c>
      <c r="FX9" s="1">
        <v>1.16684086</v>
      </c>
      <c r="FY9" s="8">
        <f t="shared" si="20"/>
        <v>-5.1140550000000007E-2</v>
      </c>
      <c r="FZ9" s="8">
        <f t="shared" si="21"/>
        <v>5.8645747776207992E-2</v>
      </c>
      <c r="GC9" s="1">
        <v>6.5657129999999994E-2</v>
      </c>
      <c r="GD9" s="1">
        <v>1.12823085</v>
      </c>
      <c r="GH9" s="1">
        <v>6.5657129999999994E-2</v>
      </c>
      <c r="GI9" s="1">
        <v>1.34384214</v>
      </c>
      <c r="GJ9" s="8">
        <f t="shared" si="22"/>
        <v>-5.1140550000000007E-2</v>
      </c>
      <c r="GK9" s="8">
        <f t="shared" si="23"/>
        <v>6.7541881583988758E-2</v>
      </c>
      <c r="GL9" s="8"/>
      <c r="GM9" s="1">
        <v>6.5657129999999994E-2</v>
      </c>
      <c r="GN9" s="1">
        <v>1.1569795</v>
      </c>
      <c r="GO9" s="8">
        <f t="shared" si="24"/>
        <v>-5.1140550000000007E-2</v>
      </c>
      <c r="GP9" s="8">
        <f t="shared" si="25"/>
        <v>5.8150113066183881E-2</v>
      </c>
      <c r="GR9" s="1">
        <v>6.5657129999999994E-2</v>
      </c>
      <c r="GS9" s="1">
        <v>1.1691087</v>
      </c>
      <c r="GT9" s="8">
        <f t="shared" si="26"/>
        <v>-5.1140550000000007E-2</v>
      </c>
      <c r="GU9" s="8">
        <f t="shared" si="27"/>
        <v>5.875973004850929E-2</v>
      </c>
      <c r="GW9">
        <v>6.5657129999999994E-2</v>
      </c>
      <c r="GX9">
        <v>1.1452311399999999</v>
      </c>
      <c r="GY9" s="8">
        <f t="shared" si="28"/>
        <v>-5.1140550000000007E-2</v>
      </c>
      <c r="GZ9" s="8">
        <f t="shared" si="29"/>
        <v>5.7559637208709977E-2</v>
      </c>
      <c r="HB9">
        <v>6.5657129999999994E-2</v>
      </c>
      <c r="HC9">
        <v>1.1452311399999999</v>
      </c>
      <c r="HD9" s="8">
        <f t="shared" si="30"/>
        <v>-5.1140550000000007E-2</v>
      </c>
      <c r="HE9" s="8">
        <f t="shared" si="31"/>
        <v>5.7559637208709977E-2</v>
      </c>
      <c r="HH9">
        <v>2.521733E-2</v>
      </c>
      <c r="HI9" s="1">
        <v>1.7441852099999999</v>
      </c>
      <c r="HJ9" s="1"/>
      <c r="HK9" t="s">
        <v>76</v>
      </c>
    </row>
    <row r="10" spans="2:219" x14ac:dyDescent="0.3">
      <c r="C10">
        <v>3</v>
      </c>
      <c r="D10" s="7">
        <v>0.33</v>
      </c>
      <c r="E10" s="7"/>
      <c r="F10" s="9"/>
      <c r="G10" s="9"/>
      <c r="J10" s="8">
        <v>0.22896362000000001</v>
      </c>
      <c r="K10" s="8">
        <v>0.73480444</v>
      </c>
      <c r="L10" s="8">
        <f t="shared" si="32"/>
        <v>-0.12124652999999999</v>
      </c>
      <c r="M10" s="8">
        <f t="shared" si="33"/>
        <v>8.9092488578593199E-2</v>
      </c>
      <c r="N10" s="1"/>
      <c r="P10" s="8">
        <v>0.16975928000000001</v>
      </c>
      <c r="Q10" s="8">
        <v>0.75060033000000004</v>
      </c>
      <c r="R10" s="8">
        <f t="shared" si="34"/>
        <v>-8.997252E-2</v>
      </c>
      <c r="S10" s="8">
        <f t="shared" si="35"/>
        <v>6.7533403202931608E-2</v>
      </c>
      <c r="V10">
        <v>0.11679768</v>
      </c>
      <c r="W10">
        <v>0.75390626999999999</v>
      </c>
      <c r="X10" s="8">
        <f t="shared" si="36"/>
        <v>-6.1985959999999993E-2</v>
      </c>
      <c r="Y10" s="8">
        <f t="shared" si="37"/>
        <v>4.6731603895969191E-2</v>
      </c>
      <c r="AB10">
        <v>8.8996489999999998E-2</v>
      </c>
      <c r="AC10">
        <v>0.76735686999999997</v>
      </c>
      <c r="AD10" s="8">
        <f t="shared" si="38"/>
        <v>-4.7269270000000016E-2</v>
      </c>
      <c r="AE10" s="8">
        <f t="shared" si="39"/>
        <v>3.6272399074384912E-2</v>
      </c>
      <c r="AH10">
        <v>8.8996489999999998E-2</v>
      </c>
      <c r="AI10">
        <v>0.74444065000000004</v>
      </c>
      <c r="AJ10" s="8">
        <f t="shared" si="40"/>
        <v>-4.7269270000000016E-2</v>
      </c>
      <c r="AK10" s="8">
        <f t="shared" si="41"/>
        <v>3.5189166083825517E-2</v>
      </c>
      <c r="AN10">
        <v>0.11679768</v>
      </c>
      <c r="AO10">
        <v>0.75126760000000004</v>
      </c>
      <c r="AP10" s="8">
        <f t="shared" si="42"/>
        <v>-6.1985959999999993E-2</v>
      </c>
      <c r="AQ10" s="8">
        <f t="shared" si="43"/>
        <v>4.6568043402895998E-2</v>
      </c>
      <c r="AT10">
        <v>0.16975928000000001</v>
      </c>
      <c r="AU10">
        <v>0.70408199000000005</v>
      </c>
      <c r="AV10" s="8">
        <f t="shared" si="44"/>
        <v>-8.997252E-2</v>
      </c>
      <c r="AW10" s="8">
        <f t="shared" si="45"/>
        <v>6.3348030926914808E-2</v>
      </c>
      <c r="AZ10">
        <v>0.22896362000000001</v>
      </c>
      <c r="BA10">
        <v>0.67779847999999998</v>
      </c>
      <c r="BB10" s="8">
        <f t="shared" si="46"/>
        <v>-0.12124652999999999</v>
      </c>
      <c r="BC10" s="8">
        <f t="shared" si="47"/>
        <v>8.2180713739274394E-2</v>
      </c>
      <c r="BF10">
        <v>0.22896362000000001</v>
      </c>
      <c r="BG10">
        <v>0.65746667000000003</v>
      </c>
      <c r="BH10" s="8">
        <f t="shared" si="0"/>
        <v>-0.12124652999999999</v>
      </c>
      <c r="BI10" s="8">
        <f t="shared" si="1"/>
        <v>7.9715552328155095E-2</v>
      </c>
      <c r="BL10">
        <v>0.16975928000000001</v>
      </c>
      <c r="BM10">
        <v>0.65909896999999995</v>
      </c>
      <c r="BN10" s="8">
        <f t="shared" si="48"/>
        <v>-8.997252E-2</v>
      </c>
      <c r="BO10" s="8">
        <f t="shared" si="49"/>
        <v>5.9300795260304393E-2</v>
      </c>
      <c r="BR10">
        <v>0.11679768</v>
      </c>
      <c r="BS10">
        <v>0.65875947000000001</v>
      </c>
      <c r="BT10" s="8">
        <f t="shared" si="2"/>
        <v>-6.1985959999999993E-2</v>
      </c>
      <c r="BU10" s="8">
        <f t="shared" si="3"/>
        <v>4.0833838157041197E-2</v>
      </c>
      <c r="BX10">
        <v>8.8996489999999998E-2</v>
      </c>
      <c r="BY10">
        <v>0.64162162</v>
      </c>
      <c r="BZ10" s="8">
        <f t="shared" si="50"/>
        <v>-4.7269270000000016E-2</v>
      </c>
      <c r="CA10" s="8">
        <f t="shared" si="51"/>
        <v>3.0328985593617411E-2</v>
      </c>
      <c r="CC10">
        <v>8.8996489999999998E-2</v>
      </c>
      <c r="CD10">
        <v>0.73206576999999995</v>
      </c>
      <c r="CE10" s="8">
        <f t="shared" si="52"/>
        <v>-4.7269270000000016E-2</v>
      </c>
      <c r="CF10" s="8">
        <f t="shared" si="53"/>
        <v>3.4604214539887906E-2</v>
      </c>
      <c r="CG10" s="8"/>
      <c r="CI10">
        <v>0.11679768</v>
      </c>
      <c r="CJ10">
        <v>0.74620081999999999</v>
      </c>
      <c r="CK10" s="8">
        <f t="shared" si="4"/>
        <v>-6.1985959999999993E-2</v>
      </c>
      <c r="CL10" s="8">
        <f t="shared" si="5"/>
        <v>4.6253974180487191E-2</v>
      </c>
      <c r="CO10">
        <v>0.16975928000000001</v>
      </c>
      <c r="CP10">
        <v>0.72623541000000003</v>
      </c>
      <c r="CQ10" s="8">
        <f t="shared" si="54"/>
        <v>-8.997252E-2</v>
      </c>
      <c r="CR10" s="8">
        <f t="shared" si="55"/>
        <v>6.5341229950933208E-2</v>
      </c>
      <c r="CU10">
        <v>0.22896362000000001</v>
      </c>
      <c r="CV10">
        <v>0.69913592000000002</v>
      </c>
      <c r="CW10" s="8">
        <f t="shared" si="6"/>
        <v>-0.12124652999999999</v>
      </c>
      <c r="CX10" s="8">
        <f t="shared" si="7"/>
        <v>8.4767804298357591E-2</v>
      </c>
      <c r="DA10">
        <v>0.22896362000000001</v>
      </c>
      <c r="DB10">
        <v>1.0594610600000001</v>
      </c>
      <c r="DC10" s="8">
        <f t="shared" si="8"/>
        <v>-0.12124652999999999</v>
      </c>
      <c r="DD10" s="8">
        <f t="shared" si="9"/>
        <v>0.12845597719512181</v>
      </c>
      <c r="DG10">
        <v>0.16975928000000001</v>
      </c>
      <c r="DH10">
        <v>1.0602450800000001</v>
      </c>
      <c r="DI10" s="8">
        <f t="shared" si="56"/>
        <v>-8.997252E-2</v>
      </c>
      <c r="DJ10" s="8">
        <f t="shared" si="57"/>
        <v>9.5392921665201608E-2</v>
      </c>
      <c r="DM10">
        <v>0.11679768</v>
      </c>
      <c r="DN10">
        <v>1.01135822</v>
      </c>
      <c r="DO10" s="8">
        <f t="shared" si="10"/>
        <v>-6.1985959999999993E-2</v>
      </c>
      <c r="DP10" s="8">
        <f t="shared" si="11"/>
        <v>6.2690010170591184E-2</v>
      </c>
      <c r="DS10">
        <v>8.8996489999999998E-2</v>
      </c>
      <c r="DT10">
        <v>0.94447725000000005</v>
      </c>
      <c r="DU10" s="8">
        <f t="shared" si="58"/>
        <v>-4.7269270000000016E-2</v>
      </c>
      <c r="DV10" s="8">
        <f t="shared" si="59"/>
        <v>4.4644750139107514E-2</v>
      </c>
      <c r="DY10" s="1">
        <v>0.116797683</v>
      </c>
      <c r="DZ10" s="14">
        <f t="shared" si="60"/>
        <v>4.9433246699933216E-2</v>
      </c>
      <c r="EA10" s="14">
        <f t="shared" si="61"/>
        <v>4.9433246699933216E-2</v>
      </c>
      <c r="EB10" s="14">
        <f t="shared" si="68"/>
        <v>5.1140553199999994E-2</v>
      </c>
      <c r="EC10" s="14">
        <f t="shared" si="69"/>
        <v>9.6132302747258813E-3</v>
      </c>
      <c r="ED10" s="7">
        <f t="shared" si="70"/>
        <v>1.7566047065434491</v>
      </c>
      <c r="EE10">
        <f t="shared" si="71"/>
        <v>0.98278723083040553</v>
      </c>
      <c r="EG10" s="1">
        <v>0.11679768</v>
      </c>
      <c r="EH10" s="1">
        <v>0.31611649000000003</v>
      </c>
      <c r="EI10" s="8">
        <f t="shared" si="12"/>
        <v>-6.1985959999999993E-2</v>
      </c>
      <c r="EJ10" s="8">
        <f t="shared" si="62"/>
        <v>1.9486529376693911E-2</v>
      </c>
      <c r="EK10">
        <v>0</v>
      </c>
      <c r="EM10" s="1">
        <v>0.11679768</v>
      </c>
      <c r="EN10" s="1">
        <v>0.43499906999999999</v>
      </c>
      <c r="EO10" s="8">
        <f t="shared" si="13"/>
        <v>-6.1985959999999993E-2</v>
      </c>
      <c r="EP10" s="8">
        <f t="shared" si="63"/>
        <v>2.6810784612272744E-2</v>
      </c>
      <c r="EQ10">
        <v>1</v>
      </c>
      <c r="ES10" s="1">
        <v>0.11679768</v>
      </c>
      <c r="ET10" s="1">
        <v>0.54424079000000003</v>
      </c>
      <c r="EU10" s="8">
        <f t="shared" si="14"/>
        <v>-6.1985959999999993E-2</v>
      </c>
      <c r="EV10" s="8">
        <f t="shared" si="64"/>
        <v>3.3548911486174296E-2</v>
      </c>
      <c r="EX10" s="1">
        <v>0.11679768</v>
      </c>
      <c r="EY10" s="1">
        <v>0.65270329999999999</v>
      </c>
      <c r="EZ10" s="8">
        <f t="shared" si="15"/>
        <v>-6.1985959999999993E-2</v>
      </c>
      <c r="FA10" s="8">
        <f t="shared" si="65"/>
        <v>4.0234921087840304E-2</v>
      </c>
      <c r="FC10" s="1">
        <v>0.11679768</v>
      </c>
      <c r="FD10" s="1">
        <v>0.75867088000000005</v>
      </c>
      <c r="FE10" s="8">
        <f t="shared" si="16"/>
        <v>-6.1985959999999993E-2</v>
      </c>
      <c r="FF10" s="8">
        <f t="shared" si="66"/>
        <v>4.6767134452119913E-2</v>
      </c>
      <c r="FH10">
        <v>0.11539571</v>
      </c>
      <c r="FI10">
        <v>1.07640092</v>
      </c>
      <c r="FJ10" s="8">
        <f t="shared" si="17"/>
        <v>-6.1685169999999998E-2</v>
      </c>
      <c r="FK10" s="8">
        <f t="shared" si="67"/>
        <v>6.6031146804500229E-2</v>
      </c>
      <c r="FM10">
        <v>0.11539571</v>
      </c>
      <c r="FN10" s="1">
        <v>1.0524163</v>
      </c>
      <c r="FO10" s="8">
        <f t="shared" si="18"/>
        <v>-6.1685169999999998E-2</v>
      </c>
      <c r="FP10" s="8">
        <f t="shared" si="19"/>
        <v>6.4559825166954479E-2</v>
      </c>
      <c r="FR10" s="1">
        <v>0.11679768</v>
      </c>
      <c r="FS10" s="1">
        <v>0.31611649000000003</v>
      </c>
      <c r="FW10" s="1">
        <v>0.11679768</v>
      </c>
      <c r="FX10" s="1">
        <v>1.00235016</v>
      </c>
      <c r="FY10" s="8">
        <f t="shared" si="20"/>
        <v>-6.1985959999999993E-2</v>
      </c>
      <c r="FZ10" s="8">
        <f t="shared" si="21"/>
        <v>6.1788380095495303E-2</v>
      </c>
      <c r="GC10" s="1">
        <v>0.11679768</v>
      </c>
      <c r="GD10" s="1">
        <v>1.0052332799999999</v>
      </c>
      <c r="GH10" s="1">
        <v>0.11679768</v>
      </c>
      <c r="GI10" s="1">
        <v>1.16784793</v>
      </c>
      <c r="GJ10" s="8">
        <f t="shared" si="22"/>
        <v>-6.1985959999999993E-2</v>
      </c>
      <c r="GK10" s="8">
        <f t="shared" si="23"/>
        <v>7.1990243202612339E-2</v>
      </c>
      <c r="GL10" s="8"/>
      <c r="GM10" s="1">
        <v>0.11679768</v>
      </c>
      <c r="GN10" s="1">
        <v>1.03221337</v>
      </c>
      <c r="GO10" s="8">
        <f t="shared" si="24"/>
        <v>-6.1985959999999993E-2</v>
      </c>
      <c r="GP10" s="8">
        <f t="shared" si="25"/>
        <v>6.3629253119700344E-2</v>
      </c>
      <c r="GR10" s="1">
        <v>0.11679768</v>
      </c>
      <c r="GS10" s="1">
        <v>1.10245645</v>
      </c>
      <c r="GT10" s="8">
        <f t="shared" si="26"/>
        <v>-6.1985959999999993E-2</v>
      </c>
      <c r="GU10" s="8">
        <f t="shared" si="27"/>
        <v>6.7959282982835476E-2</v>
      </c>
      <c r="GW10">
        <v>0.11679768</v>
      </c>
      <c r="GX10">
        <v>1.1201706600000001</v>
      </c>
      <c r="GY10" s="8">
        <f t="shared" si="28"/>
        <v>-6.1985959999999993E-2</v>
      </c>
      <c r="GZ10" s="8">
        <f t="shared" si="29"/>
        <v>6.9051249028485057E-2</v>
      </c>
      <c r="HB10">
        <v>0.11679768</v>
      </c>
      <c r="HC10">
        <v>1.1201706600000001</v>
      </c>
      <c r="HD10" s="8">
        <f t="shared" si="30"/>
        <v>-6.1985959999999993E-2</v>
      </c>
      <c r="HE10" s="8">
        <f t="shared" si="31"/>
        <v>6.9051249028485057E-2</v>
      </c>
      <c r="HH10">
        <v>6.4538020000000001E-2</v>
      </c>
      <c r="HI10" s="1">
        <v>1.2829037599999999</v>
      </c>
      <c r="HJ10" s="1"/>
      <c r="HK10" t="s">
        <v>77</v>
      </c>
    </row>
    <row r="11" spans="2:219" x14ac:dyDescent="0.3">
      <c r="C11">
        <v>4</v>
      </c>
      <c r="D11" s="7">
        <v>0.44</v>
      </c>
      <c r="E11" s="7">
        <v>0.41199999999999998</v>
      </c>
      <c r="F11" s="9"/>
      <c r="G11" s="23"/>
      <c r="J11" s="8">
        <v>0.35021015</v>
      </c>
      <c r="K11" s="8">
        <v>0.65732007000000003</v>
      </c>
      <c r="L11" s="8">
        <f t="shared" si="32"/>
        <v>-0.11002647999999998</v>
      </c>
      <c r="M11" s="8">
        <f t="shared" si="33"/>
        <v>7.2322613535453592E-2</v>
      </c>
      <c r="N11" s="1"/>
      <c r="P11" s="8">
        <v>0.25973180000000001</v>
      </c>
      <c r="Q11" s="8">
        <v>0.70910361</v>
      </c>
      <c r="R11" s="8">
        <f t="shared" si="34"/>
        <v>-8.131455999999998E-2</v>
      </c>
      <c r="S11" s="8">
        <f t="shared" si="35"/>
        <v>5.7660448041561584E-2</v>
      </c>
      <c r="V11">
        <v>0.17878363999999999</v>
      </c>
      <c r="W11">
        <v>0.74871350000000003</v>
      </c>
      <c r="X11" s="8">
        <f t="shared" si="36"/>
        <v>-5.5804640000000016E-2</v>
      </c>
      <c r="Y11" s="8">
        <f t="shared" si="37"/>
        <v>4.1781687330640013E-2</v>
      </c>
      <c r="AB11">
        <v>0.13626576000000001</v>
      </c>
      <c r="AC11">
        <v>0.78265868000000005</v>
      </c>
      <c r="AD11" s="8">
        <f t="shared" si="38"/>
        <v>-4.2471809999999999E-2</v>
      </c>
      <c r="AE11" s="8">
        <f t="shared" si="39"/>
        <v>3.3240930751810803E-2</v>
      </c>
      <c r="AH11">
        <v>0.13626576000000001</v>
      </c>
      <c r="AI11">
        <v>0.72432527999999996</v>
      </c>
      <c r="AJ11" s="8">
        <f t="shared" si="40"/>
        <v>-4.2471809999999999E-2</v>
      </c>
      <c r="AK11" s="8">
        <f t="shared" si="41"/>
        <v>3.0763405670356798E-2</v>
      </c>
      <c r="AN11">
        <v>0.17878363999999999</v>
      </c>
      <c r="AO11">
        <v>0.72073964000000001</v>
      </c>
      <c r="AP11" s="8">
        <f t="shared" si="42"/>
        <v>-5.5804640000000016E-2</v>
      </c>
      <c r="AQ11" s="8">
        <f t="shared" si="43"/>
        <v>4.0220616143929612E-2</v>
      </c>
      <c r="AT11">
        <v>0.25973180000000001</v>
      </c>
      <c r="AU11">
        <v>0.65419899999999997</v>
      </c>
      <c r="AV11" s="8">
        <f t="shared" si="44"/>
        <v>-8.131455999999998E-2</v>
      </c>
      <c r="AW11" s="8">
        <f t="shared" si="45"/>
        <v>5.3195903837439988E-2</v>
      </c>
      <c r="AZ11">
        <v>0.35021015</v>
      </c>
      <c r="BA11">
        <v>0.60121402999999995</v>
      </c>
      <c r="BB11" s="8">
        <f t="shared" si="46"/>
        <v>-0.11002647999999998</v>
      </c>
      <c r="BC11" s="8">
        <f t="shared" si="47"/>
        <v>6.6149463447514378E-2</v>
      </c>
      <c r="BF11">
        <v>0.35021015</v>
      </c>
      <c r="BG11">
        <v>0.60767976999999995</v>
      </c>
      <c r="BH11" s="8">
        <f t="shared" si="0"/>
        <v>-0.11002647999999998</v>
      </c>
      <c r="BI11" s="8">
        <f t="shared" si="1"/>
        <v>6.6860866060309582E-2</v>
      </c>
      <c r="BL11">
        <v>0.25973180000000001</v>
      </c>
      <c r="BM11">
        <v>0.64705809000000003</v>
      </c>
      <c r="BN11" s="8">
        <f t="shared" si="48"/>
        <v>-8.131455999999998E-2</v>
      </c>
      <c r="BO11" s="8">
        <f t="shared" si="49"/>
        <v>5.2615243882790388E-2</v>
      </c>
      <c r="BR11">
        <v>0.17878363999999999</v>
      </c>
      <c r="BS11">
        <v>0.67994613000000004</v>
      </c>
      <c r="BT11" s="8">
        <f t="shared" si="2"/>
        <v>-5.5804640000000016E-2</v>
      </c>
      <c r="BU11" s="8">
        <f t="shared" si="3"/>
        <v>3.7944149004043214E-2</v>
      </c>
      <c r="BX11">
        <v>0.13626576000000001</v>
      </c>
      <c r="BY11">
        <v>0.67553202999999995</v>
      </c>
      <c r="BZ11" s="8">
        <f t="shared" si="50"/>
        <v>-4.2471809999999999E-2</v>
      </c>
      <c r="CA11" s="8">
        <f t="shared" si="51"/>
        <v>2.8691068027074298E-2</v>
      </c>
      <c r="CC11">
        <v>0.13626576000000001</v>
      </c>
      <c r="CD11">
        <v>0.70505134000000003</v>
      </c>
      <c r="CE11" s="8">
        <f t="shared" si="52"/>
        <v>-4.2471809999999999E-2</v>
      </c>
      <c r="CF11" s="8">
        <f t="shared" si="53"/>
        <v>2.9944806552725401E-2</v>
      </c>
      <c r="CG11" s="8"/>
      <c r="CI11">
        <v>0.17878363999999999</v>
      </c>
      <c r="CJ11">
        <v>0.71181342999999997</v>
      </c>
      <c r="CK11" s="8">
        <f t="shared" si="4"/>
        <v>-5.5804640000000016E-2</v>
      </c>
      <c r="CL11" s="8">
        <f t="shared" si="5"/>
        <v>3.972249220831521E-2</v>
      </c>
      <c r="CO11">
        <v>0.25973180000000001</v>
      </c>
      <c r="CP11">
        <v>0.67249133000000005</v>
      </c>
      <c r="CQ11" s="8">
        <f t="shared" si="54"/>
        <v>-8.131455999999998E-2</v>
      </c>
      <c r="CR11" s="8">
        <f t="shared" si="55"/>
        <v>5.4683336602764789E-2</v>
      </c>
      <c r="CU11">
        <v>0.35021015</v>
      </c>
      <c r="CV11">
        <v>0.62041637999999999</v>
      </c>
      <c r="CW11" s="8">
        <f t="shared" si="6"/>
        <v>-0.11002647999999998</v>
      </c>
      <c r="CX11" s="8">
        <f t="shared" si="7"/>
        <v>6.8262230425742393E-2</v>
      </c>
      <c r="DA11">
        <v>0.35021015</v>
      </c>
      <c r="DB11">
        <v>1.0605016</v>
      </c>
      <c r="DC11" s="8">
        <f t="shared" si="8"/>
        <v>-0.11002647999999998</v>
      </c>
      <c r="DD11" s="8">
        <f t="shared" si="9"/>
        <v>0.11668325808236799</v>
      </c>
      <c r="DG11">
        <v>0.25973180000000001</v>
      </c>
      <c r="DH11">
        <v>1.0891685</v>
      </c>
      <c r="DI11" s="8">
        <f t="shared" si="56"/>
        <v>-8.131455999999998E-2</v>
      </c>
      <c r="DJ11" s="8">
        <f t="shared" si="57"/>
        <v>8.8565257343359974E-2</v>
      </c>
      <c r="DM11">
        <v>0.17878363999999999</v>
      </c>
      <c r="DN11">
        <v>1.0669450599999999</v>
      </c>
      <c r="DO11" s="8">
        <f t="shared" si="10"/>
        <v>-5.5804640000000016E-2</v>
      </c>
      <c r="DP11" s="8">
        <f t="shared" si="11"/>
        <v>5.9540484973078414E-2</v>
      </c>
      <c r="DS11">
        <v>0.13626576000000001</v>
      </c>
      <c r="DT11">
        <v>1.0163244899999999</v>
      </c>
      <c r="DU11" s="8">
        <f t="shared" si="58"/>
        <v>-4.2471809999999999E-2</v>
      </c>
      <c r="DV11" s="8">
        <f t="shared" si="59"/>
        <v>4.3165140637626893E-2</v>
      </c>
      <c r="DY11" s="1">
        <v>0.17878364099999999</v>
      </c>
      <c r="DZ11" s="14">
        <f t="shared" si="60"/>
        <v>5.5976094728309785E-2</v>
      </c>
      <c r="EA11" s="14">
        <f t="shared" si="61"/>
        <v>5.5976094728309785E-2</v>
      </c>
      <c r="EB11" s="14">
        <f t="shared" si="68"/>
        <v>6.1985957999999994E-2</v>
      </c>
      <c r="EC11" s="14">
        <f t="shared" si="69"/>
        <v>6.5428480283765689E-3</v>
      </c>
      <c r="ED11" s="7">
        <f t="shared" si="70"/>
        <v>1.6759606278858505</v>
      </c>
      <c r="EE11">
        <f t="shared" si="71"/>
        <v>0.99447532939330852</v>
      </c>
      <c r="EG11" s="1">
        <v>0.17878363999999999</v>
      </c>
      <c r="EH11" s="1">
        <v>0.33356352</v>
      </c>
      <c r="EI11" s="8">
        <f t="shared" si="12"/>
        <v>-5.5804640000000016E-2</v>
      </c>
      <c r="EJ11" s="8">
        <f t="shared" si="62"/>
        <v>1.8587940880026802E-2</v>
      </c>
      <c r="EK11">
        <v>0</v>
      </c>
      <c r="EM11" s="1">
        <v>0.17878363999999999</v>
      </c>
      <c r="EN11" s="1">
        <v>0.42854725999999999</v>
      </c>
      <c r="EO11" s="8">
        <f t="shared" si="13"/>
        <v>-5.5804640000000016E-2</v>
      </c>
      <c r="EP11" s="8">
        <f t="shared" si="63"/>
        <v>2.3877304992939934E-2</v>
      </c>
      <c r="EQ11">
        <v>1</v>
      </c>
      <c r="ES11" s="1">
        <v>0.17878363999999999</v>
      </c>
      <c r="ET11" s="1">
        <v>0.51709472000000001</v>
      </c>
      <c r="EU11" s="8">
        <f t="shared" si="14"/>
        <v>-5.5804640000000016E-2</v>
      </c>
      <c r="EV11" s="8">
        <f t="shared" si="64"/>
        <v>2.8815279574738908E-2</v>
      </c>
      <c r="EX11" s="1">
        <v>0.17878363999999999</v>
      </c>
      <c r="EY11" s="1">
        <v>0.60471699999999995</v>
      </c>
      <c r="EZ11" s="8">
        <f t="shared" si="15"/>
        <v>-5.5804640000000016E-2</v>
      </c>
      <c r="FA11" s="8">
        <f t="shared" si="65"/>
        <v>3.3698061002435657E-2</v>
      </c>
      <c r="FC11" s="1">
        <v>0.17878363999999999</v>
      </c>
      <c r="FD11" s="1">
        <v>0.69077562000000003</v>
      </c>
      <c r="FE11" s="8">
        <f t="shared" si="16"/>
        <v>-5.5804640000000016E-2</v>
      </c>
      <c r="FF11" s="8">
        <f t="shared" si="66"/>
        <v>3.8493706943504673E-2</v>
      </c>
      <c r="FH11">
        <v>0.17708088</v>
      </c>
      <c r="FI11">
        <v>0.90857754000000002</v>
      </c>
      <c r="FJ11" s="8">
        <f t="shared" si="17"/>
        <v>-5.5497390000000008E-2</v>
      </c>
      <c r="FK11" s="8">
        <f t="shared" si="67"/>
        <v>5.0352029435896478E-2</v>
      </c>
      <c r="FM11">
        <v>0.17708088</v>
      </c>
      <c r="FN11" s="1">
        <v>0.88355033999999999</v>
      </c>
      <c r="FO11" s="8">
        <f t="shared" si="18"/>
        <v>-5.5497390000000008E-2</v>
      </c>
      <c r="FP11" s="8">
        <f t="shared" si="19"/>
        <v>4.8965058863084311E-2</v>
      </c>
      <c r="FR11" s="1">
        <v>0.17878363999999999</v>
      </c>
      <c r="FS11" s="1">
        <v>0.33356352</v>
      </c>
      <c r="FW11" s="1">
        <v>0.17878363999999999</v>
      </c>
      <c r="FX11" s="1">
        <v>0.90482949999999995</v>
      </c>
      <c r="FY11" s="8">
        <f t="shared" si="20"/>
        <v>-5.5804640000000016E-2</v>
      </c>
      <c r="FZ11" s="8">
        <f t="shared" si="21"/>
        <v>5.0421932387882853E-2</v>
      </c>
      <c r="GC11" s="1">
        <v>0.17878363999999999</v>
      </c>
      <c r="GD11" s="1">
        <v>0.9758</v>
      </c>
      <c r="GH11" s="1">
        <v>0.17878363999999999</v>
      </c>
      <c r="GI11" s="1">
        <v>1.06853829</v>
      </c>
      <c r="GJ11" s="8">
        <f t="shared" si="22"/>
        <v>-5.5804640000000016E-2</v>
      </c>
      <c r="GK11" s="8">
        <f t="shared" si="23"/>
        <v>5.9544660526921332E-2</v>
      </c>
      <c r="GL11" s="8"/>
      <c r="GM11" s="1">
        <v>0.17878363999999999</v>
      </c>
      <c r="GN11" s="1">
        <v>1.00508116</v>
      </c>
      <c r="GO11" s="8">
        <f t="shared" si="24"/>
        <v>-5.5804640000000016E-2</v>
      </c>
      <c r="GP11" s="8">
        <f t="shared" si="25"/>
        <v>5.6008490322049485E-2</v>
      </c>
      <c r="GR11" s="1">
        <v>0.17878363999999999</v>
      </c>
      <c r="GS11" s="1">
        <v>1.1207602699999999</v>
      </c>
      <c r="GT11" s="8">
        <f t="shared" si="26"/>
        <v>-5.5804640000000016E-2</v>
      </c>
      <c r="GU11" s="8">
        <f t="shared" si="27"/>
        <v>6.245474816743412E-2</v>
      </c>
      <c r="GW11">
        <v>0.17878363999999999</v>
      </c>
      <c r="GX11">
        <v>1.1367643700000001</v>
      </c>
      <c r="GY11" s="8">
        <f t="shared" si="28"/>
        <v>-5.5804640000000016E-2</v>
      </c>
      <c r="GZ11" s="8">
        <f t="shared" si="29"/>
        <v>6.3346582096510173E-2</v>
      </c>
      <c r="HB11">
        <v>0.17878363999999999</v>
      </c>
      <c r="HC11">
        <v>1.1367643700000001</v>
      </c>
      <c r="HD11" s="8">
        <f t="shared" si="30"/>
        <v>-5.5804640000000016E-2</v>
      </c>
      <c r="HE11" s="8">
        <f t="shared" si="31"/>
        <v>6.3346582096510173E-2</v>
      </c>
      <c r="HH11">
        <v>0.11539571</v>
      </c>
      <c r="HI11" s="1">
        <v>1.0524163</v>
      </c>
      <c r="HJ11" s="1"/>
      <c r="HK11" t="s">
        <v>78</v>
      </c>
    </row>
    <row r="12" spans="2:219" x14ac:dyDescent="0.3">
      <c r="C12">
        <v>5</v>
      </c>
      <c r="D12" s="7">
        <v>0.55000000000000004</v>
      </c>
      <c r="E12" s="7">
        <v>0.55800000000000005</v>
      </c>
      <c r="F12" s="9"/>
      <c r="G12" s="9"/>
      <c r="J12" s="8">
        <v>0.46023662999999998</v>
      </c>
      <c r="K12" s="8">
        <v>0.54598091999999998</v>
      </c>
      <c r="L12" s="8">
        <f t="shared" si="32"/>
        <v>-8.7365670000000006E-2</v>
      </c>
      <c r="M12" s="8">
        <f t="shared" si="33"/>
        <v>4.7699988883016402E-2</v>
      </c>
      <c r="N12" s="1"/>
      <c r="P12" s="8">
        <v>0.34104635999999999</v>
      </c>
      <c r="Q12" s="8">
        <v>0.61351151999999998</v>
      </c>
      <c r="R12" s="8">
        <f t="shared" si="34"/>
        <v>-6.4737150000000021E-2</v>
      </c>
      <c r="S12" s="8">
        <f t="shared" si="35"/>
        <v>3.9716987296968015E-2</v>
      </c>
      <c r="V12">
        <v>0.23458828000000001</v>
      </c>
      <c r="W12">
        <v>0.66608696000000001</v>
      </c>
      <c r="X12" s="8">
        <f t="shared" si="36"/>
        <v>-4.4532539999999982E-2</v>
      </c>
      <c r="Y12" s="8">
        <f t="shared" si="37"/>
        <v>2.9662544189678387E-2</v>
      </c>
      <c r="AB12">
        <v>0.17873757000000001</v>
      </c>
      <c r="AC12">
        <v>0.70560787000000003</v>
      </c>
      <c r="AD12" s="8">
        <f t="shared" si="38"/>
        <v>-3.394701E-2</v>
      </c>
      <c r="AE12" s="8">
        <f t="shared" si="39"/>
        <v>2.3953277418968702E-2</v>
      </c>
      <c r="AH12">
        <v>0.17873757000000001</v>
      </c>
      <c r="AI12">
        <v>0.66605731000000001</v>
      </c>
      <c r="AJ12" s="8">
        <f t="shared" si="40"/>
        <v>-3.394701E-2</v>
      </c>
      <c r="AK12" s="8">
        <f t="shared" si="41"/>
        <v>2.2610654163143101E-2</v>
      </c>
      <c r="AN12">
        <v>0.23458828000000001</v>
      </c>
      <c r="AO12">
        <v>0.65807234999999997</v>
      </c>
      <c r="AP12" s="8">
        <f t="shared" si="42"/>
        <v>-4.4532539999999982E-2</v>
      </c>
      <c r="AQ12" s="8">
        <f t="shared" si="43"/>
        <v>2.9305633249268985E-2</v>
      </c>
      <c r="AT12">
        <v>0.34104635999999999</v>
      </c>
      <c r="AU12">
        <v>0.57876700999999997</v>
      </c>
      <c r="AV12" s="8">
        <f t="shared" si="44"/>
        <v>-6.4737150000000021E-2</v>
      </c>
      <c r="AW12" s="8">
        <f t="shared" si="45"/>
        <v>3.7467726741421507E-2</v>
      </c>
      <c r="AZ12">
        <v>0.46023662999999998</v>
      </c>
      <c r="BA12">
        <v>0.50657036</v>
      </c>
      <c r="BB12" s="8">
        <f t="shared" si="46"/>
        <v>-8.7365670000000006E-2</v>
      </c>
      <c r="BC12" s="8">
        <f t="shared" si="47"/>
        <v>4.4256858903541203E-2</v>
      </c>
      <c r="BF12">
        <v>0.46023662999999998</v>
      </c>
      <c r="BG12">
        <v>0.50010421000000005</v>
      </c>
      <c r="BH12" s="8">
        <f t="shared" si="0"/>
        <v>-8.7365670000000006E-2</v>
      </c>
      <c r="BI12" s="8">
        <f t="shared" si="1"/>
        <v>4.3691939376470708E-2</v>
      </c>
      <c r="BL12">
        <v>0.34104635999999999</v>
      </c>
      <c r="BM12">
        <v>0.55844901999999996</v>
      </c>
      <c r="BN12" s="8">
        <f t="shared" si="48"/>
        <v>-6.4737150000000021E-2</v>
      </c>
      <c r="BO12" s="8">
        <f t="shared" si="49"/>
        <v>3.6152397975093009E-2</v>
      </c>
      <c r="BR12">
        <v>0.23458828000000001</v>
      </c>
      <c r="BS12">
        <v>0.60947147999999995</v>
      </c>
      <c r="BT12" s="8">
        <f t="shared" si="2"/>
        <v>-4.4532539999999982E-2</v>
      </c>
      <c r="BU12" s="8">
        <f t="shared" si="3"/>
        <v>2.7141313061959188E-2</v>
      </c>
      <c r="BX12">
        <v>0.17873757000000001</v>
      </c>
      <c r="BY12">
        <v>0.63796467000000001</v>
      </c>
      <c r="BZ12" s="8">
        <f t="shared" si="50"/>
        <v>-3.394701E-2</v>
      </c>
      <c r="CA12" s="8">
        <f t="shared" si="51"/>
        <v>2.1656993032136699E-2</v>
      </c>
      <c r="CC12">
        <v>0.17873757000000001</v>
      </c>
      <c r="CD12">
        <v>0.64021033999999999</v>
      </c>
      <c r="CE12" s="8">
        <f t="shared" si="52"/>
        <v>-3.394701E-2</v>
      </c>
      <c r="CF12" s="8">
        <f t="shared" si="53"/>
        <v>2.1733226814083399E-2</v>
      </c>
      <c r="CG12" s="8"/>
      <c r="CI12">
        <v>0.23458828000000001</v>
      </c>
      <c r="CJ12">
        <v>0.64477041000000002</v>
      </c>
      <c r="CK12" s="8">
        <f t="shared" si="4"/>
        <v>-4.4532539999999982E-2</v>
      </c>
      <c r="CL12" s="8">
        <f t="shared" si="5"/>
        <v>2.871326407414139E-2</v>
      </c>
      <c r="CO12">
        <v>0.34104635999999999</v>
      </c>
      <c r="CP12">
        <v>0.59447581000000005</v>
      </c>
      <c r="CQ12" s="8">
        <f t="shared" si="54"/>
        <v>-6.4737150000000021E-2</v>
      </c>
      <c r="CR12" s="8">
        <f t="shared" si="55"/>
        <v>3.8484669683341514E-2</v>
      </c>
      <c r="CU12">
        <v>0.46023662999999998</v>
      </c>
      <c r="CV12">
        <v>0.52579578999999999</v>
      </c>
      <c r="CW12" s="8">
        <f t="shared" si="6"/>
        <v>-8.7365670000000006E-2</v>
      </c>
      <c r="CX12" s="8">
        <f t="shared" si="7"/>
        <v>4.59365014765293E-2</v>
      </c>
      <c r="DA12">
        <v>0.46023662999999998</v>
      </c>
      <c r="DB12">
        <v>1.04634245</v>
      </c>
      <c r="DC12" s="8">
        <f t="shared" si="8"/>
        <v>-8.7365670000000006E-2</v>
      </c>
      <c r="DD12" s="8">
        <f t="shared" si="9"/>
        <v>9.1414409193691509E-2</v>
      </c>
      <c r="DG12">
        <v>0.34104635999999999</v>
      </c>
      <c r="DH12">
        <v>1.1009171499999999</v>
      </c>
      <c r="DI12" s="8">
        <f t="shared" si="56"/>
        <v>-6.4737150000000021E-2</v>
      </c>
      <c r="DJ12" s="8">
        <f t="shared" si="57"/>
        <v>7.127023867712251E-2</v>
      </c>
      <c r="DM12">
        <v>0.23458828000000001</v>
      </c>
      <c r="DN12">
        <v>1.0997765799999999</v>
      </c>
      <c r="DO12" s="8">
        <f t="shared" si="10"/>
        <v>-4.4532539999999982E-2</v>
      </c>
      <c r="DP12" s="8">
        <f t="shared" si="11"/>
        <v>4.8975844539913174E-2</v>
      </c>
      <c r="DS12">
        <v>0.17873757000000001</v>
      </c>
      <c r="DT12">
        <v>1.06103758</v>
      </c>
      <c r="DU12" s="8">
        <f t="shared" si="58"/>
        <v>-3.394701E-2</v>
      </c>
      <c r="DV12" s="8">
        <f t="shared" si="59"/>
        <v>3.6019053338635802E-2</v>
      </c>
      <c r="DY12" s="1">
        <v>0.23458828300000001</v>
      </c>
      <c r="DZ12" s="14">
        <f t="shared" si="60"/>
        <v>5.8954250447668256E-2</v>
      </c>
      <c r="EA12" s="14">
        <f t="shared" si="61"/>
        <v>5.8954250447668256E-2</v>
      </c>
      <c r="EB12" s="14">
        <f t="shared" si="68"/>
        <v>5.5804642000000015E-2</v>
      </c>
      <c r="EC12" s="14">
        <f t="shared" si="69"/>
        <v>2.9781557193584718E-3</v>
      </c>
      <c r="ED12" s="7">
        <f t="shared" si="70"/>
        <v>1.6241132746282241</v>
      </c>
      <c r="EE12">
        <f t="shared" si="71"/>
        <v>0.99857898821020796</v>
      </c>
      <c r="EG12" s="1">
        <v>0.23458828000000001</v>
      </c>
      <c r="EH12" s="1">
        <v>0.33778143999999999</v>
      </c>
      <c r="EI12" s="8">
        <f t="shared" si="12"/>
        <v>-4.4532539999999982E-2</v>
      </c>
      <c r="EJ12" s="8">
        <f t="shared" si="62"/>
        <v>1.5038748641624524E-2</v>
      </c>
      <c r="EK12">
        <v>0</v>
      </c>
      <c r="EM12" s="1">
        <v>0.23458828000000001</v>
      </c>
      <c r="EN12" s="1">
        <v>0.40950839</v>
      </c>
      <c r="EO12" s="8">
        <f t="shared" si="13"/>
        <v>-4.4532539999999982E-2</v>
      </c>
      <c r="EP12" s="8">
        <f t="shared" si="63"/>
        <v>1.8229408268908513E-2</v>
      </c>
      <c r="EQ12">
        <v>1</v>
      </c>
      <c r="ES12" s="1">
        <v>0.23458828000000001</v>
      </c>
      <c r="ET12" s="1">
        <v>0.47834314999999999</v>
      </c>
      <c r="EU12" s="8">
        <f t="shared" si="14"/>
        <v>-4.4532539999999982E-2</v>
      </c>
      <c r="EV12" s="8">
        <f t="shared" si="64"/>
        <v>2.1296855141871907E-2</v>
      </c>
      <c r="EX12" s="1">
        <v>0.23458828000000001</v>
      </c>
      <c r="EY12" s="1">
        <v>0.54566493000000005</v>
      </c>
      <c r="EZ12" s="8">
        <f t="shared" si="15"/>
        <v>-4.4532539999999982E-2</v>
      </c>
      <c r="FA12" s="8">
        <f t="shared" si="65"/>
        <v>2.429416407491081E-2</v>
      </c>
      <c r="FC12" s="1">
        <v>0.23458828000000001</v>
      </c>
      <c r="FD12" s="1">
        <v>0.61094914</v>
      </c>
      <c r="FE12" s="8">
        <f t="shared" si="16"/>
        <v>-4.4532539999999982E-2</v>
      </c>
      <c r="FF12" s="8">
        <f t="shared" si="66"/>
        <v>2.720075605479292E-2</v>
      </c>
      <c r="FH12">
        <v>0.23257827</v>
      </c>
      <c r="FI12">
        <v>0.79780377999999996</v>
      </c>
      <c r="FJ12" s="8">
        <f t="shared" si="17"/>
        <v>-4.4369819999999977E-2</v>
      </c>
      <c r="FK12" s="8">
        <f t="shared" si="67"/>
        <v>3.5390134048559327E-2</v>
      </c>
      <c r="FM12">
        <v>0.23257827</v>
      </c>
      <c r="FN12" s="1">
        <v>0.75709576999999995</v>
      </c>
      <c r="FO12" s="8">
        <f t="shared" si="18"/>
        <v>-4.4369819999999977E-2</v>
      </c>
      <c r="FP12" s="8">
        <f t="shared" si="19"/>
        <v>3.358434925928433E-2</v>
      </c>
      <c r="FR12" s="1">
        <v>0.23458828000000001</v>
      </c>
      <c r="FS12" s="1">
        <v>0.33778143999999999</v>
      </c>
      <c r="FW12" s="1">
        <v>0.23458828000000001</v>
      </c>
      <c r="FX12" s="1">
        <v>0.75323068999999998</v>
      </c>
      <c r="FY12" s="8">
        <f t="shared" si="20"/>
        <v>-4.4532539999999982E-2</v>
      </c>
      <c r="FZ12" s="8">
        <f t="shared" si="21"/>
        <v>3.3535433492341685E-2</v>
      </c>
      <c r="GC12" s="1">
        <v>0.23458828000000001</v>
      </c>
      <c r="GD12" s="1">
        <v>0.82366373999999998</v>
      </c>
      <c r="GH12" s="1">
        <v>0.23458828000000001</v>
      </c>
      <c r="GI12" s="1">
        <v>0.91626366999999997</v>
      </c>
      <c r="GJ12" s="8">
        <f t="shared" si="22"/>
        <v>-4.4532539999999982E-2</v>
      </c>
      <c r="GK12" s="8">
        <f t="shared" si="23"/>
        <v>4.0794008760760808E-2</v>
      </c>
      <c r="GL12" s="8"/>
      <c r="GM12" s="1">
        <v>0.23458828000000001</v>
      </c>
      <c r="GN12" s="1">
        <v>0.85413894000000001</v>
      </c>
      <c r="GO12" s="8">
        <f t="shared" si="24"/>
        <v>-4.4532539999999982E-2</v>
      </c>
      <c r="GP12" s="8">
        <f t="shared" si="25"/>
        <v>3.8028083555104779E-2</v>
      </c>
      <c r="GR12" s="1">
        <v>0.23458828000000001</v>
      </c>
      <c r="GS12" s="1">
        <v>0.96214480999999996</v>
      </c>
      <c r="GT12" s="8">
        <f t="shared" si="26"/>
        <v>-4.4532539999999982E-2</v>
      </c>
      <c r="GU12" s="8">
        <f t="shared" si="27"/>
        <v>4.2836734766817222E-2</v>
      </c>
      <c r="GW12">
        <v>0.23458828000000001</v>
      </c>
      <c r="GX12">
        <v>0.97327797999999999</v>
      </c>
      <c r="GY12" s="8">
        <f t="shared" si="28"/>
        <v>-4.4532539999999982E-2</v>
      </c>
      <c r="GZ12" s="8">
        <f t="shared" si="29"/>
        <v>4.3332407191016949E-2</v>
      </c>
      <c r="HB12">
        <v>0.23458828000000001</v>
      </c>
      <c r="HC12">
        <v>0.97327797999999999</v>
      </c>
      <c r="HD12" s="8">
        <f t="shared" si="30"/>
        <v>-4.4532539999999982E-2</v>
      </c>
      <c r="HE12" s="8">
        <f t="shared" si="31"/>
        <v>4.3332407191016949E-2</v>
      </c>
      <c r="HH12">
        <v>0.17708088</v>
      </c>
      <c r="HI12" s="1">
        <v>0.88355033999999999</v>
      </c>
      <c r="HJ12" s="1"/>
      <c r="HK12" t="s">
        <v>79</v>
      </c>
    </row>
    <row r="13" spans="2:219" x14ac:dyDescent="0.3">
      <c r="C13">
        <v>6</v>
      </c>
      <c r="D13" s="7">
        <v>0.66</v>
      </c>
      <c r="E13" s="7">
        <v>0.5977616948401222</v>
      </c>
      <c r="F13" s="9">
        <v>0.58399999999999996</v>
      </c>
      <c r="G13" s="9"/>
      <c r="J13" s="8">
        <v>0.54760229999999999</v>
      </c>
      <c r="K13" s="8">
        <v>0.49494632999999999</v>
      </c>
      <c r="L13" s="8">
        <f t="shared" si="32"/>
        <v>-9.3306349999999982E-2</v>
      </c>
      <c r="M13" s="8">
        <f t="shared" si="33"/>
        <v>4.618163549819549E-2</v>
      </c>
      <c r="N13" s="1"/>
      <c r="P13" s="8">
        <v>0.40578351000000001</v>
      </c>
      <c r="Q13" s="8">
        <v>0.59195717000000003</v>
      </c>
      <c r="R13" s="8">
        <f t="shared" si="34"/>
        <v>-6.4756549999999968E-2</v>
      </c>
      <c r="S13" s="8">
        <f t="shared" si="35"/>
        <v>3.8333104076963484E-2</v>
      </c>
      <c r="V13">
        <v>0.27912081999999999</v>
      </c>
      <c r="W13">
        <v>0.67768271999999996</v>
      </c>
      <c r="X13" s="8">
        <f t="shared" si="36"/>
        <v>-4.4599009999999994E-2</v>
      </c>
      <c r="Y13" s="8">
        <f t="shared" si="37"/>
        <v>3.0223978406107195E-2</v>
      </c>
      <c r="AB13">
        <v>0.21268458000000001</v>
      </c>
      <c r="AC13">
        <v>0.73796311999999997</v>
      </c>
      <c r="AD13" s="8">
        <f t="shared" si="38"/>
        <v>-3.3978309999999984E-2</v>
      </c>
      <c r="AE13" s="8">
        <f t="shared" si="39"/>
        <v>2.5074739659927188E-2</v>
      </c>
      <c r="AH13">
        <v>0.21268458000000001</v>
      </c>
      <c r="AI13">
        <v>0.65501162999999996</v>
      </c>
      <c r="AJ13" s="8">
        <f t="shared" si="40"/>
        <v>-3.3978309999999984E-2</v>
      </c>
      <c r="AK13" s="8">
        <f t="shared" si="41"/>
        <v>2.2256188217745287E-2</v>
      </c>
      <c r="AN13">
        <v>0.27912081999999999</v>
      </c>
      <c r="AO13">
        <v>0.63380928000000003</v>
      </c>
      <c r="AP13" s="8">
        <f t="shared" si="42"/>
        <v>-4.4599009999999994E-2</v>
      </c>
      <c r="AQ13" s="8">
        <f t="shared" si="43"/>
        <v>2.8267266416812799E-2</v>
      </c>
      <c r="AT13">
        <v>0.40578351000000001</v>
      </c>
      <c r="AU13">
        <v>0.53486723000000003</v>
      </c>
      <c r="AV13" s="8">
        <f t="shared" si="44"/>
        <v>-6.4756549999999968E-2</v>
      </c>
      <c r="AW13" s="8">
        <f t="shared" si="45"/>
        <v>3.4636156522856482E-2</v>
      </c>
      <c r="AZ13">
        <v>0.54760229999999999</v>
      </c>
      <c r="BA13">
        <v>0.44118796999999998</v>
      </c>
      <c r="BB13" s="8">
        <f t="shared" si="46"/>
        <v>-9.3306349999999982E-2</v>
      </c>
      <c r="BC13" s="8">
        <f t="shared" si="47"/>
        <v>4.1165639144609488E-2</v>
      </c>
      <c r="BF13">
        <v>0.54760229999999999</v>
      </c>
      <c r="BG13">
        <v>0.43768850999999998</v>
      </c>
      <c r="BH13" s="8">
        <f t="shared" si="0"/>
        <v>-9.3306349999999982E-2</v>
      </c>
      <c r="BI13" s="8">
        <f t="shared" si="1"/>
        <v>4.0839117305038489E-2</v>
      </c>
      <c r="BL13">
        <v>0.40578351000000001</v>
      </c>
      <c r="BM13">
        <v>0.52490292999999999</v>
      </c>
      <c r="BN13" s="8">
        <f t="shared" si="48"/>
        <v>-6.4756549999999968E-2</v>
      </c>
      <c r="BO13" s="8">
        <f t="shared" si="49"/>
        <v>3.3990902831691483E-2</v>
      </c>
      <c r="BR13">
        <v>0.27912081999999999</v>
      </c>
      <c r="BS13">
        <v>0.62455589</v>
      </c>
      <c r="BT13" s="8">
        <f t="shared" si="2"/>
        <v>-4.4599009999999994E-2</v>
      </c>
      <c r="BU13" s="8">
        <f t="shared" si="3"/>
        <v>2.7854574383668895E-2</v>
      </c>
      <c r="BX13">
        <v>0.21268458000000001</v>
      </c>
      <c r="BY13">
        <v>0.66135944000000002</v>
      </c>
      <c r="BZ13" s="8">
        <f t="shared" si="50"/>
        <v>-3.3978309999999984E-2</v>
      </c>
      <c r="CA13" s="8">
        <f t="shared" si="51"/>
        <v>2.2471876073746389E-2</v>
      </c>
      <c r="CC13">
        <v>0.21268458000000001</v>
      </c>
      <c r="CD13">
        <v>0.62200244999999998</v>
      </c>
      <c r="CE13" s="8">
        <f t="shared" si="52"/>
        <v>-3.3978309999999984E-2</v>
      </c>
      <c r="CF13" s="8">
        <f t="shared" si="53"/>
        <v>2.1134592066859491E-2</v>
      </c>
      <c r="CG13" s="8"/>
      <c r="CI13">
        <v>0.27912081999999999</v>
      </c>
      <c r="CJ13">
        <v>0.61669271999999997</v>
      </c>
      <c r="CK13" s="8">
        <f t="shared" si="4"/>
        <v>-4.4599009999999994E-2</v>
      </c>
      <c r="CL13" s="8">
        <f t="shared" si="5"/>
        <v>2.7503884786207196E-2</v>
      </c>
      <c r="CO13">
        <v>0.40578351000000001</v>
      </c>
      <c r="CP13">
        <v>0.54674033</v>
      </c>
      <c r="CQ13" s="8">
        <f t="shared" si="54"/>
        <v>-6.4756549999999968E-2</v>
      </c>
      <c r="CR13" s="8">
        <f t="shared" si="55"/>
        <v>3.5405017516661481E-2</v>
      </c>
      <c r="CU13">
        <v>0.54760229999999999</v>
      </c>
      <c r="CV13">
        <v>0.45680969999999999</v>
      </c>
      <c r="CW13" s="8">
        <f t="shared" si="6"/>
        <v>-9.3306349999999982E-2</v>
      </c>
      <c r="CX13" s="8">
        <f t="shared" si="7"/>
        <v>4.2623245751594992E-2</v>
      </c>
      <c r="DA13">
        <v>0.54760229999999999</v>
      </c>
      <c r="DB13">
        <v>1.0113235599999999</v>
      </c>
      <c r="DC13" s="8">
        <f t="shared" si="8"/>
        <v>-9.3306349999999982E-2</v>
      </c>
      <c r="DD13" s="8">
        <f t="shared" si="9"/>
        <v>9.4362910052605969E-2</v>
      </c>
      <c r="DG13">
        <v>0.40578351000000001</v>
      </c>
      <c r="DH13">
        <v>1.09343732</v>
      </c>
      <c r="DI13" s="8">
        <f t="shared" si="56"/>
        <v>-6.4756549999999968E-2</v>
      </c>
      <c r="DJ13" s="8">
        <f t="shared" si="57"/>
        <v>7.0807228484445969E-2</v>
      </c>
      <c r="DM13">
        <v>0.27912081999999999</v>
      </c>
      <c r="DN13">
        <v>1.1118925900000001</v>
      </c>
      <c r="DO13" s="8">
        <f t="shared" si="10"/>
        <v>-4.4599009999999994E-2</v>
      </c>
      <c r="DP13" s="8">
        <f t="shared" si="11"/>
        <v>4.9589308740335895E-2</v>
      </c>
      <c r="DS13">
        <v>0.21268458000000001</v>
      </c>
      <c r="DT13">
        <v>1.08374616</v>
      </c>
      <c r="DU13" s="8">
        <f t="shared" si="58"/>
        <v>-3.3978309999999984E-2</v>
      </c>
      <c r="DV13" s="8">
        <f t="shared" si="59"/>
        <v>3.6823862985789581E-2</v>
      </c>
      <c r="DY13" s="1">
        <v>0.27912081999999999</v>
      </c>
      <c r="DZ13" s="14">
        <f t="shared" si="60"/>
        <v>5.9917388798173321E-2</v>
      </c>
      <c r="EA13" s="14">
        <f t="shared" si="61"/>
        <v>5.9917388798173321E-2</v>
      </c>
      <c r="EB13" s="14">
        <f t="shared" si="68"/>
        <v>4.4532536999999983E-2</v>
      </c>
      <c r="EC13" s="14">
        <f t="shared" si="69"/>
        <v>9.6313835050506474E-4</v>
      </c>
      <c r="ED13" s="7">
        <f t="shared" si="70"/>
        <v>1.5924207004593651</v>
      </c>
      <c r="EE13">
        <f t="shared" si="71"/>
        <v>0.99976620234260183</v>
      </c>
      <c r="EG13" s="1">
        <v>0.27912081999999999</v>
      </c>
      <c r="EH13" s="1">
        <v>0.32530075000000003</v>
      </c>
      <c r="EI13" s="8">
        <f t="shared" si="12"/>
        <v>-4.4599009999999994E-2</v>
      </c>
      <c r="EJ13" s="8">
        <f t="shared" si="62"/>
        <v>1.4508089145388741E-2</v>
      </c>
      <c r="EK13">
        <v>0</v>
      </c>
      <c r="EM13" s="1">
        <v>0.27912081999999999</v>
      </c>
      <c r="EN13" s="1">
        <v>0.38867635</v>
      </c>
      <c r="EO13" s="8">
        <f t="shared" si="13"/>
        <v>-4.4599009999999994E-2</v>
      </c>
      <c r="EP13" s="8">
        <f t="shared" si="63"/>
        <v>1.7331937583708788E-2</v>
      </c>
      <c r="EQ13">
        <v>1</v>
      </c>
      <c r="ES13" s="1">
        <v>0.27912081999999999</v>
      </c>
      <c r="ET13" s="1">
        <v>0.45080745</v>
      </c>
      <c r="EU13" s="8">
        <f t="shared" si="14"/>
        <v>-4.4599009999999994E-2</v>
      </c>
      <c r="EV13" s="8">
        <f t="shared" si="64"/>
        <v>2.0105562843016428E-2</v>
      </c>
      <c r="EX13" s="1">
        <v>0.27912081999999999</v>
      </c>
      <c r="EY13" s="1">
        <v>0.51187603000000004</v>
      </c>
      <c r="EZ13" s="8">
        <f t="shared" si="15"/>
        <v>-4.4599009999999994E-2</v>
      </c>
      <c r="FA13" s="8">
        <f t="shared" si="65"/>
        <v>2.282916062944116E-2</v>
      </c>
      <c r="FC13" s="1">
        <v>0.27912081999999999</v>
      </c>
      <c r="FD13" s="1">
        <v>0.57174378999999997</v>
      </c>
      <c r="FE13" s="8">
        <f t="shared" si="16"/>
        <v>-4.4599009999999994E-2</v>
      </c>
      <c r="FF13" s="8">
        <f t="shared" si="66"/>
        <v>2.5499203041008722E-2</v>
      </c>
      <c r="FH13">
        <v>0.27694808999999998</v>
      </c>
      <c r="FI13">
        <v>0.72405739999999996</v>
      </c>
      <c r="FJ13" s="8">
        <f t="shared" si="17"/>
        <v>-4.4377100000000003E-2</v>
      </c>
      <c r="FK13" s="8">
        <f t="shared" si="67"/>
        <v>3.2131562647175357E-2</v>
      </c>
      <c r="FM13">
        <v>0.27694808999999998</v>
      </c>
      <c r="FN13" s="1">
        <v>0.68217461000000001</v>
      </c>
      <c r="FO13" s="8">
        <f t="shared" si="18"/>
        <v>-4.4377100000000003E-2</v>
      </c>
      <c r="FP13" s="8">
        <f t="shared" si="19"/>
        <v>3.0272926176194617E-2</v>
      </c>
      <c r="FR13" s="1">
        <v>0.27912081999999999</v>
      </c>
      <c r="FS13" s="1">
        <v>0.32530075000000003</v>
      </c>
      <c r="FW13" s="1">
        <v>0.27912081999999999</v>
      </c>
      <c r="FX13" s="1">
        <v>0.73336639000000003</v>
      </c>
      <c r="FY13" s="8">
        <f t="shared" si="20"/>
        <v>-4.4599009999999994E-2</v>
      </c>
      <c r="FZ13" s="8">
        <f t="shared" si="21"/>
        <v>3.2707409873330838E-2</v>
      </c>
      <c r="GC13" s="1">
        <v>0.27912081999999999</v>
      </c>
      <c r="GD13" s="1">
        <v>0.85008247999999997</v>
      </c>
      <c r="GH13" s="1">
        <v>0.27912081999999999</v>
      </c>
      <c r="GI13" s="1">
        <v>0.89866077</v>
      </c>
      <c r="GJ13" s="8">
        <f t="shared" si="22"/>
        <v>-4.4599009999999994E-2</v>
      </c>
      <c r="GK13" s="8">
        <f t="shared" si="23"/>
        <v>4.0079374433116696E-2</v>
      </c>
      <c r="GL13" s="8"/>
      <c r="GM13" s="1">
        <v>0.27912081999999999</v>
      </c>
      <c r="GN13" s="1">
        <v>0.88034663999999996</v>
      </c>
      <c r="GO13" s="8">
        <f t="shared" si="24"/>
        <v>-4.4599009999999994E-2</v>
      </c>
      <c r="GP13" s="8">
        <f t="shared" si="25"/>
        <v>3.9262582493165013E-2</v>
      </c>
      <c r="GR13" s="1">
        <v>0.27912081999999999</v>
      </c>
      <c r="GS13" s="1">
        <v>0.99142803999999995</v>
      </c>
      <c r="GT13" s="8">
        <f t="shared" si="26"/>
        <v>-4.4599009999999994E-2</v>
      </c>
      <c r="GU13" s="8">
        <f t="shared" si="27"/>
        <v>4.4216702191919421E-2</v>
      </c>
      <c r="GW13">
        <v>0.27912081999999999</v>
      </c>
      <c r="GX13">
        <v>0.99398969999999998</v>
      </c>
      <c r="GY13" s="8">
        <f t="shared" si="28"/>
        <v>-4.4599009999999994E-2</v>
      </c>
      <c r="GZ13" s="8">
        <f t="shared" si="29"/>
        <v>4.433094967410376E-2</v>
      </c>
      <c r="HB13">
        <v>0.27912081999999999</v>
      </c>
      <c r="HC13">
        <v>0.99398969999999998</v>
      </c>
      <c r="HD13" s="8">
        <f t="shared" si="30"/>
        <v>-4.4599009999999994E-2</v>
      </c>
      <c r="HE13" s="8">
        <f t="shared" si="31"/>
        <v>4.433094967410376E-2</v>
      </c>
      <c r="HH13">
        <v>0.23257827</v>
      </c>
      <c r="HI13" s="1">
        <v>0.75709576999999995</v>
      </c>
      <c r="HJ13" s="1"/>
      <c r="HK13" t="s">
        <v>80</v>
      </c>
    </row>
    <row r="14" spans="2:219" x14ac:dyDescent="0.3">
      <c r="C14">
        <v>7</v>
      </c>
      <c r="D14" s="7">
        <v>0.77</v>
      </c>
      <c r="E14" s="7"/>
      <c r="J14" s="8">
        <v>0.64090864999999997</v>
      </c>
      <c r="K14" s="8">
        <v>0.41989584000000002</v>
      </c>
      <c r="L14" s="8">
        <f t="shared" si="32"/>
        <v>-0.10072543</v>
      </c>
      <c r="M14" s="8">
        <f t="shared" si="33"/>
        <v>4.2294189039211207E-2</v>
      </c>
      <c r="N14" s="1"/>
      <c r="P14" s="8">
        <v>0.47054005999999998</v>
      </c>
      <c r="Q14" s="8">
        <v>0.54069354000000003</v>
      </c>
      <c r="R14" s="8">
        <f t="shared" si="34"/>
        <v>-6.4766339999999978E-2</v>
      </c>
      <c r="S14" s="8">
        <f t="shared" si="35"/>
        <v>3.5018741647443591E-2</v>
      </c>
      <c r="V14">
        <v>0.32371982999999999</v>
      </c>
      <c r="W14">
        <v>0.65045545000000005</v>
      </c>
      <c r="X14" s="8">
        <f t="shared" si="36"/>
        <v>-4.4542300000000035E-2</v>
      </c>
      <c r="Y14" s="8">
        <f t="shared" si="37"/>
        <v>2.8972781790535026E-2</v>
      </c>
      <c r="AB14">
        <v>0.24666289</v>
      </c>
      <c r="AC14">
        <v>0.72795105999999998</v>
      </c>
      <c r="AD14" s="8">
        <f t="shared" si="38"/>
        <v>-3.3991440000000012E-2</v>
      </c>
      <c r="AE14" s="8">
        <f t="shared" si="39"/>
        <v>2.4744104778926409E-2</v>
      </c>
      <c r="AH14">
        <v>0.24666289</v>
      </c>
      <c r="AI14">
        <v>0.64537217999999996</v>
      </c>
      <c r="AJ14" s="8">
        <f t="shared" si="40"/>
        <v>-3.3991440000000012E-2</v>
      </c>
      <c r="AK14" s="8">
        <f t="shared" si="41"/>
        <v>2.1937129734139207E-2</v>
      </c>
      <c r="AN14">
        <v>0.32371982999999999</v>
      </c>
      <c r="AO14">
        <v>0.60896724000000002</v>
      </c>
      <c r="AP14" s="8">
        <f t="shared" si="42"/>
        <v>-4.4542300000000035E-2</v>
      </c>
      <c r="AQ14" s="8">
        <f t="shared" si="43"/>
        <v>2.7124801494252022E-2</v>
      </c>
      <c r="AT14">
        <v>0.47054005999999998</v>
      </c>
      <c r="AU14">
        <v>0.49014841999999997</v>
      </c>
      <c r="AV14" s="8">
        <f t="shared" si="44"/>
        <v>-6.4766339999999978E-2</v>
      </c>
      <c r="AW14" s="8">
        <f t="shared" si="45"/>
        <v>3.1745119220182791E-2</v>
      </c>
      <c r="AZ14">
        <v>0.64090864999999997</v>
      </c>
      <c r="BA14">
        <v>0.37440243000000001</v>
      </c>
      <c r="BB14" s="8">
        <f t="shared" si="46"/>
        <v>-0.10072543</v>
      </c>
      <c r="BC14" s="8">
        <f t="shared" si="47"/>
        <v>3.7711845754794901E-2</v>
      </c>
      <c r="BF14">
        <v>0.64090864999999997</v>
      </c>
      <c r="BG14">
        <v>0.36935687</v>
      </c>
      <c r="BH14" s="8">
        <f t="shared" si="0"/>
        <v>-0.10072543</v>
      </c>
      <c r="BI14" s="8">
        <f t="shared" si="1"/>
        <v>3.7203629554204101E-2</v>
      </c>
      <c r="BL14">
        <v>0.47054005999999998</v>
      </c>
      <c r="BM14">
        <v>0.48303349000000001</v>
      </c>
      <c r="BN14" s="8">
        <f t="shared" si="48"/>
        <v>-6.4766339999999978E-2</v>
      </c>
      <c r="BO14" s="8">
        <f t="shared" si="49"/>
        <v>3.1284311244726588E-2</v>
      </c>
      <c r="BR14">
        <v>0.32371982999999999</v>
      </c>
      <c r="BS14">
        <v>0.60766016</v>
      </c>
      <c r="BT14" s="8">
        <f t="shared" si="2"/>
        <v>-4.4542300000000035E-2</v>
      </c>
      <c r="BU14" s="8">
        <f t="shared" si="3"/>
        <v>2.706658114476802E-2</v>
      </c>
      <c r="BX14">
        <v>0.24666289</v>
      </c>
      <c r="BY14">
        <v>0.62691901999999999</v>
      </c>
      <c r="BZ14" s="8">
        <f t="shared" si="50"/>
        <v>-3.3991440000000012E-2</v>
      </c>
      <c r="CA14" s="8">
        <f t="shared" si="51"/>
        <v>2.1309880253188807E-2</v>
      </c>
      <c r="CC14">
        <v>0.24666289</v>
      </c>
      <c r="CD14">
        <v>0.60840295</v>
      </c>
      <c r="CE14" s="8">
        <f t="shared" si="52"/>
        <v>-3.3991440000000012E-2</v>
      </c>
      <c r="CF14" s="8">
        <f t="shared" si="53"/>
        <v>2.0680492370748007E-2</v>
      </c>
      <c r="CG14" s="8"/>
      <c r="CI14">
        <v>0.32371982999999999</v>
      </c>
      <c r="CJ14">
        <v>0.59092429000000002</v>
      </c>
      <c r="CK14" s="8">
        <f t="shared" si="4"/>
        <v>-4.4542300000000035E-2</v>
      </c>
      <c r="CL14" s="8">
        <f t="shared" si="5"/>
        <v>2.6321127002467023E-2</v>
      </c>
      <c r="CO14">
        <v>0.47054005999999998</v>
      </c>
      <c r="CP14">
        <v>0.50029973999999999</v>
      </c>
      <c r="CQ14" s="8">
        <f t="shared" si="54"/>
        <v>-6.4766339999999978E-2</v>
      </c>
      <c r="CR14" s="8">
        <f t="shared" si="55"/>
        <v>3.2402583062751587E-2</v>
      </c>
      <c r="CU14">
        <v>0.64090864999999997</v>
      </c>
      <c r="CV14">
        <v>0.38700422000000001</v>
      </c>
      <c r="CW14" s="8">
        <f t="shared" si="6"/>
        <v>-0.10072543</v>
      </c>
      <c r="CX14" s="8">
        <f t="shared" si="7"/>
        <v>3.8981166471314603E-2</v>
      </c>
      <c r="DA14">
        <v>0.64090864999999997</v>
      </c>
      <c r="DB14">
        <v>0.96112147999999997</v>
      </c>
      <c r="DC14" s="8">
        <f t="shared" si="8"/>
        <v>-0.10072543</v>
      </c>
      <c r="DD14" s="8">
        <f t="shared" si="9"/>
        <v>9.6809374355236399E-2</v>
      </c>
      <c r="DG14">
        <v>0.47054005999999998</v>
      </c>
      <c r="DH14">
        <v>1.0793934700000001</v>
      </c>
      <c r="DI14" s="8">
        <f t="shared" si="56"/>
        <v>-6.4766339999999978E-2</v>
      </c>
      <c r="DJ14" s="8">
        <f t="shared" si="57"/>
        <v>6.990836447179978E-2</v>
      </c>
      <c r="DM14">
        <v>0.32371982999999999</v>
      </c>
      <c r="DN14">
        <v>1.11789443</v>
      </c>
      <c r="DO14" s="8">
        <f t="shared" si="10"/>
        <v>-4.4542300000000035E-2</v>
      </c>
      <c r="DP14" s="8">
        <f t="shared" si="11"/>
        <v>4.9793589069389035E-2</v>
      </c>
      <c r="DS14">
        <v>0.24666289</v>
      </c>
      <c r="DT14">
        <v>1.10012909</v>
      </c>
      <c r="DU14" s="8">
        <f t="shared" si="58"/>
        <v>-3.3991440000000012E-2</v>
      </c>
      <c r="DV14" s="8">
        <f t="shared" si="59"/>
        <v>3.7394971954989614E-2</v>
      </c>
      <c r="DY14" s="1">
        <v>0.32371982700000002</v>
      </c>
      <c r="DZ14" s="14">
        <f t="shared" si="60"/>
        <v>5.9892512357095425E-2</v>
      </c>
      <c r="EA14" s="14">
        <f t="shared" si="61"/>
        <v>5.9892512357095425E-2</v>
      </c>
      <c r="EB14" s="14">
        <f t="shared" si="68"/>
        <v>4.4599007000000024E-2</v>
      </c>
      <c r="EC14" s="14">
        <f t="shared" si="69"/>
        <v>-2.4876441077896494E-5</v>
      </c>
      <c r="ED14" s="7">
        <f t="shared" si="70"/>
        <v>1.5702385466968316</v>
      </c>
      <c r="EE14">
        <f t="shared" si="71"/>
        <v>0.99999984444068513</v>
      </c>
      <c r="EG14" s="1">
        <v>0.32371982999999999</v>
      </c>
      <c r="EH14" s="1">
        <v>0.31325114999999998</v>
      </c>
      <c r="EI14" s="8">
        <f t="shared" si="12"/>
        <v>-4.4542300000000035E-2</v>
      </c>
      <c r="EJ14" s="8">
        <f t="shared" si="62"/>
        <v>1.3950445072677424E-2</v>
      </c>
      <c r="EK14">
        <v>0</v>
      </c>
      <c r="EM14" s="1">
        <v>0.32371982999999999</v>
      </c>
      <c r="EN14" s="1">
        <v>0.36829968000000002</v>
      </c>
      <c r="EO14" s="8">
        <f t="shared" si="13"/>
        <v>-4.4542300000000035E-2</v>
      </c>
      <c r="EP14" s="8">
        <f t="shared" si="63"/>
        <v>1.6399499003588051E-2</v>
      </c>
      <c r="EQ14">
        <v>1</v>
      </c>
      <c r="ES14" s="1">
        <v>0.32371982999999999</v>
      </c>
      <c r="ET14" s="1">
        <v>0.42383095999999998</v>
      </c>
      <c r="EU14" s="8">
        <f t="shared" si="14"/>
        <v>-4.4542300000000035E-2</v>
      </c>
      <c r="EV14" s="8">
        <f t="shared" si="64"/>
        <v>1.8875048112609139E-2</v>
      </c>
      <c r="EX14" s="1">
        <v>0.32371982999999999</v>
      </c>
      <c r="EY14" s="1">
        <v>0.47846541999999997</v>
      </c>
      <c r="EZ14" s="8">
        <f t="shared" si="15"/>
        <v>-4.4542300000000035E-2</v>
      </c>
      <c r="FA14" s="8">
        <f t="shared" si="65"/>
        <v>2.1308159797292153E-2</v>
      </c>
      <c r="FC14" s="1">
        <v>0.32371982999999999</v>
      </c>
      <c r="FD14" s="1">
        <v>0.53211361000000001</v>
      </c>
      <c r="FE14" s="8">
        <f t="shared" si="16"/>
        <v>-4.4542300000000035E-2</v>
      </c>
      <c r="FF14" s="8">
        <f t="shared" si="66"/>
        <v>2.3697348561143659E-2</v>
      </c>
      <c r="FH14">
        <v>0.32132518999999998</v>
      </c>
      <c r="FI14">
        <v>0.65982901999999999</v>
      </c>
      <c r="FJ14" s="8">
        <f t="shared" si="17"/>
        <v>-4.4383090000000014E-2</v>
      </c>
      <c r="FK14" s="8">
        <f t="shared" si="67"/>
        <v>2.9280042191828417E-2</v>
      </c>
      <c r="FM14">
        <v>0.32132518999999998</v>
      </c>
      <c r="FN14" s="1">
        <v>0.61157545999999996</v>
      </c>
      <c r="FO14" s="8">
        <f t="shared" si="18"/>
        <v>-4.4383090000000014E-2</v>
      </c>
      <c r="FP14" s="8">
        <f t="shared" si="19"/>
        <v>2.713878100160989E-2</v>
      </c>
      <c r="FR14" s="1">
        <v>0.32371982999999999</v>
      </c>
      <c r="FS14" s="1">
        <v>0.31325114999999998</v>
      </c>
      <c r="FW14" s="1">
        <v>0.32371982999999999</v>
      </c>
      <c r="FX14" s="1">
        <v>0.68927459000000002</v>
      </c>
      <c r="FY14" s="8">
        <f t="shared" si="20"/>
        <v>-4.4542300000000035E-2</v>
      </c>
      <c r="FZ14" s="8">
        <f t="shared" si="21"/>
        <v>3.0696415026049393E-2</v>
      </c>
      <c r="GC14" s="1">
        <v>0.32371982999999999</v>
      </c>
      <c r="GD14" s="1">
        <v>0.80910791000000004</v>
      </c>
      <c r="GH14" s="1">
        <v>0.32371982999999999</v>
      </c>
      <c r="GI14" s="1">
        <v>0.85441018999999996</v>
      </c>
      <c r="GJ14" s="8">
        <f t="shared" si="22"/>
        <v>-4.4542300000000035E-2</v>
      </c>
      <c r="GK14" s="8">
        <f t="shared" si="23"/>
        <v>3.8050626231159505E-2</v>
      </c>
      <c r="GL14" s="8"/>
      <c r="GM14" s="1">
        <v>0.32371982999999999</v>
      </c>
      <c r="GN14" s="1">
        <v>0.83986488000000004</v>
      </c>
      <c r="GO14" s="8">
        <f t="shared" si="24"/>
        <v>-4.4542300000000035E-2</v>
      </c>
      <c r="GP14" s="8">
        <f t="shared" si="25"/>
        <v>3.7402859899830589E-2</v>
      </c>
      <c r="GR14" s="1">
        <v>0.32371982999999999</v>
      </c>
      <c r="GS14" s="1">
        <v>0.94609085999999998</v>
      </c>
      <c r="GT14" s="8">
        <f t="shared" si="26"/>
        <v>-4.4542300000000035E-2</v>
      </c>
      <c r="GU14" s="8">
        <f t="shared" si="27"/>
        <v>4.213356782949447E-2</v>
      </c>
      <c r="GW14">
        <v>0.32371982999999999</v>
      </c>
      <c r="GX14">
        <v>0.93532778999999999</v>
      </c>
      <c r="GY14" s="8">
        <f t="shared" si="28"/>
        <v>-4.4542300000000035E-2</v>
      </c>
      <c r="GZ14" s="8">
        <f t="shared" si="29"/>
        <v>4.1654241203404253E-2</v>
      </c>
      <c r="HB14">
        <v>0.32371982999999999</v>
      </c>
      <c r="HC14">
        <v>0.93532778999999999</v>
      </c>
      <c r="HD14" s="8">
        <f t="shared" si="30"/>
        <v>-4.4542300000000035E-2</v>
      </c>
      <c r="HE14" s="8">
        <f t="shared" si="31"/>
        <v>4.1654241203404253E-2</v>
      </c>
      <c r="HH14">
        <v>0.27694808999999998</v>
      </c>
      <c r="HI14" s="1">
        <v>0.68217461000000001</v>
      </c>
      <c r="HJ14" s="1"/>
      <c r="HK14" t="s">
        <v>81</v>
      </c>
    </row>
    <row r="15" spans="2:219" x14ac:dyDescent="0.3">
      <c r="C15">
        <v>8</v>
      </c>
      <c r="D15" s="7">
        <v>0.88</v>
      </c>
      <c r="E15" s="7">
        <v>0.74441796031794638</v>
      </c>
      <c r="G15" s="7"/>
      <c r="J15" s="8">
        <v>0.74163407999999997</v>
      </c>
      <c r="K15" s="8">
        <v>0.33919759999999999</v>
      </c>
      <c r="L15" s="8">
        <f t="shared" si="32"/>
        <v>-9.8536280000000032E-2</v>
      </c>
      <c r="M15" s="8">
        <f t="shared" si="33"/>
        <v>3.342326968892801E-2</v>
      </c>
      <c r="N15" s="1"/>
      <c r="P15" s="8">
        <v>0.53530639999999996</v>
      </c>
      <c r="Q15" s="8">
        <v>0.49378821000000001</v>
      </c>
      <c r="R15" s="8">
        <f t="shared" si="34"/>
        <v>-6.4773760000000014E-2</v>
      </c>
      <c r="S15" s="8">
        <f t="shared" si="35"/>
        <v>3.198451900536961E-2</v>
      </c>
      <c r="V15">
        <v>0.36826213000000002</v>
      </c>
      <c r="W15">
        <v>0.62831161999999996</v>
      </c>
      <c r="X15" s="8">
        <f t="shared" si="36"/>
        <v>-4.4585439999999976E-2</v>
      </c>
      <c r="Y15" s="8">
        <f t="shared" si="37"/>
        <v>2.8013550034812783E-2</v>
      </c>
      <c r="AB15">
        <v>0.28065433000000001</v>
      </c>
      <c r="AC15">
        <v>0.72347885000000001</v>
      </c>
      <c r="AD15" s="8">
        <f t="shared" si="38"/>
        <v>-3.3964349999999977E-2</v>
      </c>
      <c r="AE15" s="8">
        <f t="shared" si="39"/>
        <v>2.4572488878997482E-2</v>
      </c>
      <c r="AH15">
        <v>0.28065433000000001</v>
      </c>
      <c r="AI15">
        <v>0.6344803</v>
      </c>
      <c r="AJ15" s="8">
        <f t="shared" si="40"/>
        <v>-3.3964349999999977E-2</v>
      </c>
      <c r="AK15" s="8">
        <f t="shared" si="41"/>
        <v>2.1549710977304987E-2</v>
      </c>
      <c r="AN15">
        <v>0.36826213000000002</v>
      </c>
      <c r="AO15">
        <v>0.58202611000000004</v>
      </c>
      <c r="AP15" s="8">
        <f t="shared" si="42"/>
        <v>-4.4585439999999976E-2</v>
      </c>
      <c r="AQ15" s="8">
        <f t="shared" si="43"/>
        <v>2.5949890205838388E-2</v>
      </c>
      <c r="AT15">
        <v>0.53530639999999996</v>
      </c>
      <c r="AU15">
        <v>0.44389890999999998</v>
      </c>
      <c r="AV15" s="8">
        <f t="shared" si="44"/>
        <v>-6.4773760000000014E-2</v>
      </c>
      <c r="AW15" s="8">
        <f t="shared" si="45"/>
        <v>2.8753001460601606E-2</v>
      </c>
      <c r="AZ15">
        <v>0.74163407999999997</v>
      </c>
      <c r="BA15">
        <v>0.29991051000000002</v>
      </c>
      <c r="BB15" s="8">
        <f t="shared" si="46"/>
        <v>-9.8536280000000032E-2</v>
      </c>
      <c r="BC15" s="8">
        <f t="shared" si="47"/>
        <v>2.955206598830281E-2</v>
      </c>
      <c r="BF15">
        <v>0.74163407999999997</v>
      </c>
      <c r="BG15">
        <v>0.29460386999999999</v>
      </c>
      <c r="BH15" s="8">
        <f t="shared" si="0"/>
        <v>-9.8536280000000032E-2</v>
      </c>
      <c r="BI15" s="8">
        <f t="shared" si="1"/>
        <v>2.9029169423403608E-2</v>
      </c>
      <c r="BL15">
        <v>0.53530639999999996</v>
      </c>
      <c r="BM15">
        <v>0.43879828999999998</v>
      </c>
      <c r="BN15" s="8">
        <f t="shared" si="48"/>
        <v>-6.4773760000000014E-2</v>
      </c>
      <c r="BO15" s="8">
        <f t="shared" si="49"/>
        <v>2.8422615124870404E-2</v>
      </c>
      <c r="BR15">
        <v>0.36826213000000002</v>
      </c>
      <c r="BS15">
        <v>0.56574073999999996</v>
      </c>
      <c r="BT15" s="8">
        <f t="shared" si="2"/>
        <v>-4.4585439999999976E-2</v>
      </c>
      <c r="BU15" s="8">
        <f t="shared" si="3"/>
        <v>2.5223799818825585E-2</v>
      </c>
      <c r="BX15">
        <v>0.28065433000000001</v>
      </c>
      <c r="BY15">
        <v>0.60129396999999996</v>
      </c>
      <c r="BZ15" s="8">
        <f t="shared" si="50"/>
        <v>-3.3964349999999977E-2</v>
      </c>
      <c r="CA15" s="8">
        <f t="shared" si="51"/>
        <v>2.0422558849969484E-2</v>
      </c>
      <c r="CC15">
        <v>0.28065433000000001</v>
      </c>
      <c r="CD15">
        <v>0.59599632000000002</v>
      </c>
      <c r="CE15" s="8">
        <f t="shared" si="52"/>
        <v>-3.3964349999999977E-2</v>
      </c>
      <c r="CF15" s="8">
        <f t="shared" si="53"/>
        <v>2.0242627611191989E-2</v>
      </c>
      <c r="CG15" s="8"/>
      <c r="CI15">
        <v>0.36826213000000002</v>
      </c>
      <c r="CJ15">
        <v>0.56437625000000002</v>
      </c>
      <c r="CK15" s="8">
        <f t="shared" si="4"/>
        <v>-4.4585439999999976E-2</v>
      </c>
      <c r="CL15" s="8">
        <f t="shared" si="5"/>
        <v>2.5162963431799988E-2</v>
      </c>
      <c r="CO15">
        <v>0.53530639999999996</v>
      </c>
      <c r="CP15">
        <v>0.45281916</v>
      </c>
      <c r="CQ15" s="8">
        <f t="shared" si="54"/>
        <v>-6.4773760000000014E-2</v>
      </c>
      <c r="CR15" s="8">
        <f t="shared" si="55"/>
        <v>2.9330799593241606E-2</v>
      </c>
      <c r="CU15">
        <v>0.74163407999999997</v>
      </c>
      <c r="CV15">
        <v>0.31053503999999998</v>
      </c>
      <c r="CW15" s="8">
        <f t="shared" si="6"/>
        <v>-9.8536280000000032E-2</v>
      </c>
      <c r="CX15" s="8">
        <f t="shared" si="7"/>
        <v>3.0598967651251207E-2</v>
      </c>
      <c r="DA15">
        <v>0.74163407999999997</v>
      </c>
      <c r="DB15">
        <v>0.89615871000000002</v>
      </c>
      <c r="DC15" s="8">
        <f t="shared" si="8"/>
        <v>-9.8536280000000032E-2</v>
      </c>
      <c r="DD15" s="8">
        <f t="shared" si="9"/>
        <v>8.8304145572998829E-2</v>
      </c>
      <c r="DG15">
        <v>0.53530639999999996</v>
      </c>
      <c r="DH15">
        <v>1.0603339199999999</v>
      </c>
      <c r="DI15" s="8">
        <f t="shared" si="56"/>
        <v>-6.4773760000000014E-2</v>
      </c>
      <c r="DJ15" s="8">
        <f t="shared" si="57"/>
        <v>6.8681814853939205E-2</v>
      </c>
      <c r="DM15">
        <v>0.36826213000000002</v>
      </c>
      <c r="DN15">
        <v>1.12018383</v>
      </c>
      <c r="DO15" s="8">
        <f t="shared" si="10"/>
        <v>-4.4585439999999976E-2</v>
      </c>
      <c r="DP15" s="8">
        <f t="shared" si="11"/>
        <v>4.9943888941435172E-2</v>
      </c>
      <c r="DS15">
        <v>0.28065433000000001</v>
      </c>
      <c r="DT15">
        <v>1.11260859</v>
      </c>
      <c r="DU15" s="8">
        <f t="shared" si="58"/>
        <v>-3.3964349999999977E-2</v>
      </c>
      <c r="DV15" s="8">
        <f t="shared" si="59"/>
        <v>3.7789027563766474E-2</v>
      </c>
      <c r="DY15" s="1">
        <v>0.36826213400000002</v>
      </c>
      <c r="DZ15" s="14">
        <f t="shared" si="60"/>
        <v>5.9052315314374174E-2</v>
      </c>
      <c r="EA15" s="14">
        <f t="shared" si="61"/>
        <v>5.9052315314374174E-2</v>
      </c>
      <c r="EB15" s="14">
        <f t="shared" si="68"/>
        <v>4.4542307000000003E-2</v>
      </c>
      <c r="EC15" s="14">
        <f t="shared" si="69"/>
        <v>-8.4019704272125101E-4</v>
      </c>
      <c r="ED15" s="7">
        <f t="shared" si="70"/>
        <v>1.5519356644113727</v>
      </c>
      <c r="EE15">
        <f t="shared" si="71"/>
        <v>0.9998221429796641</v>
      </c>
      <c r="EG15" s="1">
        <v>0.36826213000000002</v>
      </c>
      <c r="EH15" s="1">
        <v>0.29856522000000002</v>
      </c>
      <c r="EI15" s="8">
        <f t="shared" si="12"/>
        <v>-4.4585439999999976E-2</v>
      </c>
      <c r="EJ15" s="8">
        <f t="shared" si="62"/>
        <v>1.3303875838419911E-2</v>
      </c>
      <c r="EK15">
        <v>0</v>
      </c>
      <c r="EM15" s="1">
        <v>0.36826213000000002</v>
      </c>
      <c r="EN15" s="1">
        <v>0.34667428</v>
      </c>
      <c r="EO15" s="8">
        <f t="shared" si="13"/>
        <v>-4.4585439999999976E-2</v>
      </c>
      <c r="EP15" s="8">
        <f t="shared" si="63"/>
        <v>1.5445232135749443E-2</v>
      </c>
      <c r="EQ15">
        <v>1</v>
      </c>
      <c r="ES15" s="1">
        <v>0.36826213000000002</v>
      </c>
      <c r="ET15" s="1">
        <v>0.39680851</v>
      </c>
      <c r="EU15" s="8">
        <f t="shared" si="14"/>
        <v>-4.4585439999999976E-2</v>
      </c>
      <c r="EV15" s="8">
        <f t="shared" si="64"/>
        <v>1.7681534201031204E-2</v>
      </c>
      <c r="EX15" s="1">
        <v>0.36826213000000002</v>
      </c>
      <c r="EY15" s="1">
        <v>0.44625091</v>
      </c>
      <c r="EZ15" s="8">
        <f t="shared" si="15"/>
        <v>-4.4585439999999976E-2</v>
      </c>
      <c r="FA15" s="8">
        <f t="shared" si="65"/>
        <v>1.9884656020623896E-2</v>
      </c>
      <c r="FC15" s="1">
        <v>0.36826213000000002</v>
      </c>
      <c r="FD15" s="1">
        <v>0.49499863999999999</v>
      </c>
      <c r="FE15" s="8">
        <f t="shared" si="16"/>
        <v>-4.4585439999999976E-2</v>
      </c>
      <c r="FF15" s="8">
        <f t="shared" si="66"/>
        <v>2.2056823787937239E-2</v>
      </c>
      <c r="FH15">
        <v>0.36570828</v>
      </c>
      <c r="FI15">
        <v>0.60203359000000001</v>
      </c>
      <c r="FJ15" s="8">
        <f t="shared" si="17"/>
        <v>-4.4389740000000011E-2</v>
      </c>
      <c r="FK15" s="8">
        <f t="shared" si="67"/>
        <v>2.6708483851644149E-2</v>
      </c>
      <c r="FM15">
        <v>0.36570828</v>
      </c>
      <c r="FN15" s="1">
        <v>0.54953613999999995</v>
      </c>
      <c r="FO15" s="8">
        <f t="shared" si="18"/>
        <v>-4.4389740000000011E-2</v>
      </c>
      <c r="FP15" s="8">
        <f t="shared" si="19"/>
        <v>2.4379498693893237E-2</v>
      </c>
      <c r="FR15" s="1">
        <v>0.36826213000000002</v>
      </c>
      <c r="FS15" s="1">
        <v>0.29856522000000002</v>
      </c>
      <c r="FW15" s="1">
        <v>0.36826213000000002</v>
      </c>
      <c r="FX15" s="1">
        <v>0.65774637999999996</v>
      </c>
      <c r="FY15" s="8">
        <f t="shared" si="20"/>
        <v>-4.4585439999999976E-2</v>
      </c>
      <c r="FZ15" s="8">
        <f t="shared" si="21"/>
        <v>2.9308759314598535E-2</v>
      </c>
      <c r="GC15" s="1">
        <v>0.36826213000000002</v>
      </c>
      <c r="GD15" s="1">
        <v>0.78932641999999997</v>
      </c>
      <c r="GH15" s="1">
        <v>0.36826213000000002</v>
      </c>
      <c r="GI15" s="1">
        <v>0.82093112999999995</v>
      </c>
      <c r="GJ15" s="8">
        <f t="shared" si="22"/>
        <v>-4.4585439999999976E-2</v>
      </c>
      <c r="GK15" s="8">
        <f t="shared" si="23"/>
        <v>3.6580167728222847E-2</v>
      </c>
      <c r="GL15" s="8"/>
      <c r="GM15" s="1">
        <v>0.36826213000000002</v>
      </c>
      <c r="GN15" s="1">
        <v>0.81955842999999995</v>
      </c>
      <c r="GO15" s="8">
        <f t="shared" si="24"/>
        <v>-4.4585439999999976E-2</v>
      </c>
      <c r="GP15" s="8">
        <f t="shared" si="25"/>
        <v>3.6519001091454499E-2</v>
      </c>
      <c r="GR15" s="1">
        <v>0.36826213000000002</v>
      </c>
      <c r="GS15" s="1">
        <v>0.92674115000000001</v>
      </c>
      <c r="GT15" s="8">
        <f t="shared" si="26"/>
        <v>-4.4585439999999976E-2</v>
      </c>
      <c r="GU15" s="8">
        <f t="shared" si="27"/>
        <v>4.1294994755097333E-2</v>
      </c>
      <c r="GW15">
        <v>0.36826213000000002</v>
      </c>
      <c r="GX15">
        <v>0.90889626999999995</v>
      </c>
      <c r="GY15" s="8">
        <f t="shared" si="28"/>
        <v>-4.4585439999999976E-2</v>
      </c>
      <c r="GZ15" s="8">
        <f t="shared" si="29"/>
        <v>4.0499838280168662E-2</v>
      </c>
      <c r="HB15">
        <v>0.36826213000000002</v>
      </c>
      <c r="HC15">
        <v>0.90889626999999995</v>
      </c>
      <c r="HD15" s="8">
        <f t="shared" si="30"/>
        <v>-4.4585439999999976E-2</v>
      </c>
      <c r="HE15" s="8">
        <f t="shared" si="31"/>
        <v>4.0499838280168662E-2</v>
      </c>
      <c r="HH15">
        <v>0.32132518999999998</v>
      </c>
      <c r="HI15" s="1">
        <v>0.61157545999999996</v>
      </c>
      <c r="HJ15" s="1"/>
      <c r="HK15" t="s">
        <v>82</v>
      </c>
    </row>
    <row r="16" spans="2:219" x14ac:dyDescent="0.3">
      <c r="C16">
        <v>9</v>
      </c>
      <c r="D16" s="7">
        <v>0.99</v>
      </c>
      <c r="E16" s="7"/>
      <c r="G16" s="7"/>
      <c r="J16" s="8">
        <v>0.84017036</v>
      </c>
      <c r="K16" s="8">
        <v>0.256191</v>
      </c>
      <c r="L16" s="8">
        <f t="shared" si="32"/>
        <v>-8.8333850000000047E-2</v>
      </c>
      <c r="M16" s="8">
        <f t="shared" si="33"/>
        <v>2.2630337365350011E-2</v>
      </c>
      <c r="N16" s="1"/>
      <c r="P16" s="8">
        <v>0.60008015999999997</v>
      </c>
      <c r="Q16" s="8">
        <v>0.44021402999999998</v>
      </c>
      <c r="R16" s="8">
        <f t="shared" si="34"/>
        <v>-6.4741280000000012E-2</v>
      </c>
      <c r="S16" s="8">
        <f t="shared" si="35"/>
        <v>2.8500019776158403E-2</v>
      </c>
      <c r="V16">
        <v>0.41284757</v>
      </c>
      <c r="W16">
        <v>0.59767853999999998</v>
      </c>
      <c r="X16" s="8">
        <f t="shared" si="36"/>
        <v>-4.4571050000000001E-2</v>
      </c>
      <c r="Y16" s="8">
        <f t="shared" si="37"/>
        <v>2.6639160090267001E-2</v>
      </c>
      <c r="AB16">
        <v>0.31461867999999998</v>
      </c>
      <c r="AC16">
        <v>0.70933471999999997</v>
      </c>
      <c r="AD16" s="8">
        <f t="shared" si="38"/>
        <v>-3.4004150000000011E-2</v>
      </c>
      <c r="AE16" s="8">
        <f t="shared" si="39"/>
        <v>2.4120324219088007E-2</v>
      </c>
      <c r="AH16">
        <v>0.31461867999999998</v>
      </c>
      <c r="AI16">
        <v>0.62138753000000002</v>
      </c>
      <c r="AJ16" s="8">
        <f t="shared" si="40"/>
        <v>-3.4004150000000011E-2</v>
      </c>
      <c r="AK16" s="8">
        <f t="shared" si="41"/>
        <v>2.1129754778249507E-2</v>
      </c>
      <c r="AN16">
        <v>0.41284757</v>
      </c>
      <c r="AO16">
        <v>0.55280768999999996</v>
      </c>
      <c r="AP16" s="8">
        <f t="shared" si="42"/>
        <v>-4.4571050000000001E-2</v>
      </c>
      <c r="AQ16" s="8">
        <f t="shared" si="43"/>
        <v>2.46392191913745E-2</v>
      </c>
      <c r="AT16">
        <v>0.60008015999999997</v>
      </c>
      <c r="AU16">
        <v>0.39653871000000002</v>
      </c>
      <c r="AV16" s="8">
        <f t="shared" si="44"/>
        <v>-6.4741280000000012E-2</v>
      </c>
      <c r="AW16" s="8">
        <f t="shared" si="45"/>
        <v>2.5672423654948807E-2</v>
      </c>
      <c r="AZ16">
        <v>0.84017036</v>
      </c>
      <c r="BA16">
        <v>0.22383533999999999</v>
      </c>
      <c r="BB16" s="8">
        <f t="shared" si="46"/>
        <v>-8.8333850000000047E-2</v>
      </c>
      <c r="BC16" s="8">
        <f t="shared" si="47"/>
        <v>1.977223734825901E-2</v>
      </c>
      <c r="BF16">
        <v>0.84017036</v>
      </c>
      <c r="BG16">
        <v>0.21144843999999999</v>
      </c>
      <c r="BH16" s="8">
        <f t="shared" si="0"/>
        <v>-8.8333850000000047E-2</v>
      </c>
      <c r="BI16" s="8">
        <f t="shared" si="1"/>
        <v>1.8678054781694008E-2</v>
      </c>
      <c r="BL16">
        <v>0.60008015999999997</v>
      </c>
      <c r="BM16">
        <v>0.39056360000000001</v>
      </c>
      <c r="BN16" s="8">
        <f t="shared" si="48"/>
        <v>-6.4741280000000012E-2</v>
      </c>
      <c r="BO16" s="8">
        <f t="shared" si="49"/>
        <v>2.5285587385408006E-2</v>
      </c>
      <c r="BR16">
        <v>0.41284757</v>
      </c>
      <c r="BS16">
        <v>0.52842392000000005</v>
      </c>
      <c r="BT16" s="8">
        <f t="shared" si="2"/>
        <v>-4.4571050000000001E-2</v>
      </c>
      <c r="BU16" s="8">
        <f t="shared" si="3"/>
        <v>2.3552408959516002E-2</v>
      </c>
      <c r="BX16">
        <v>0.31461867999999998</v>
      </c>
      <c r="BY16">
        <v>0.57929902</v>
      </c>
      <c r="BZ16" s="8">
        <f t="shared" si="50"/>
        <v>-3.4004150000000011E-2</v>
      </c>
      <c r="CA16" s="8">
        <f t="shared" si="51"/>
        <v>1.9698570770933007E-2</v>
      </c>
      <c r="CC16">
        <v>0.31461867999999998</v>
      </c>
      <c r="CD16">
        <v>0.58298123000000002</v>
      </c>
      <c r="CE16" s="8">
        <f t="shared" si="52"/>
        <v>-3.4004150000000011E-2</v>
      </c>
      <c r="CF16" s="8">
        <f t="shared" si="53"/>
        <v>1.9823781192104508E-2</v>
      </c>
      <c r="CG16" s="8"/>
      <c r="CI16">
        <v>0.41284757</v>
      </c>
      <c r="CJ16">
        <v>0.5360781</v>
      </c>
      <c r="CK16" s="8">
        <f t="shared" si="4"/>
        <v>-4.4571050000000001E-2</v>
      </c>
      <c r="CL16" s="8">
        <f t="shared" si="5"/>
        <v>2.3893563799005001E-2</v>
      </c>
      <c r="CO16">
        <v>0.60008015999999997</v>
      </c>
      <c r="CP16">
        <v>0.40370422</v>
      </c>
      <c r="CQ16" s="8">
        <f t="shared" si="54"/>
        <v>-6.4741280000000012E-2</v>
      </c>
      <c r="CR16" s="8">
        <f t="shared" si="55"/>
        <v>2.6136327944201607E-2</v>
      </c>
      <c r="CU16">
        <v>0.84017036</v>
      </c>
      <c r="CV16">
        <v>0.23268655999999999</v>
      </c>
      <c r="CW16" s="8">
        <f t="shared" si="6"/>
        <v>-8.8333850000000047E-2</v>
      </c>
      <c r="CX16" s="8">
        <f t="shared" si="7"/>
        <v>2.0554099688056011E-2</v>
      </c>
      <c r="DA16">
        <v>0.84017036</v>
      </c>
      <c r="DB16">
        <v>0.80893386</v>
      </c>
      <c r="DC16" s="8">
        <f t="shared" si="8"/>
        <v>-8.8333850000000047E-2</v>
      </c>
      <c r="DD16" s="8">
        <f t="shared" si="9"/>
        <v>7.1456242249161042E-2</v>
      </c>
      <c r="DG16">
        <v>0.60008015999999997</v>
      </c>
      <c r="DH16">
        <v>1.0358482</v>
      </c>
      <c r="DI16" s="8">
        <f t="shared" si="56"/>
        <v>-6.4741280000000012E-2</v>
      </c>
      <c r="DJ16" s="8">
        <f t="shared" si="57"/>
        <v>6.706213835369601E-2</v>
      </c>
      <c r="DM16">
        <v>0.41284757</v>
      </c>
      <c r="DN16">
        <v>1.1195078199999999</v>
      </c>
      <c r="DO16" s="8">
        <f t="shared" si="10"/>
        <v>-4.4571050000000001E-2</v>
      </c>
      <c r="DP16" s="8">
        <f t="shared" si="11"/>
        <v>4.9897639020611E-2</v>
      </c>
      <c r="DS16">
        <v>0.31461867999999998</v>
      </c>
      <c r="DT16">
        <v>1.1219676300000001</v>
      </c>
      <c r="DU16" s="8">
        <f t="shared" si="58"/>
        <v>-3.4004150000000011E-2</v>
      </c>
      <c r="DV16" s="8">
        <f t="shared" si="59"/>
        <v>3.8151555585664514E-2</v>
      </c>
      <c r="DY16" s="1">
        <v>0.41284756900000003</v>
      </c>
      <c r="DZ16" s="14">
        <f t="shared" si="60"/>
        <v>5.7526732273967394E-2</v>
      </c>
      <c r="EA16" s="14">
        <f t="shared" si="61"/>
        <v>5.7526732273967394E-2</v>
      </c>
      <c r="EB16" s="14">
        <f t="shared" si="68"/>
        <v>4.4585435000000007E-2</v>
      </c>
      <c r="EC16" s="14">
        <f t="shared" si="69"/>
        <v>-1.5255830404067791E-3</v>
      </c>
      <c r="ED16" s="7">
        <f t="shared" si="70"/>
        <v>1.5365925992766278</v>
      </c>
      <c r="EE16">
        <f t="shared" si="71"/>
        <v>0.99941510953696477</v>
      </c>
      <c r="EG16" s="1">
        <v>0.41284757</v>
      </c>
      <c r="EH16" s="1">
        <v>0.28201506999999998</v>
      </c>
      <c r="EI16" s="8">
        <f t="shared" si="12"/>
        <v>-4.4571050000000001E-2</v>
      </c>
      <c r="EJ16" s="8">
        <f t="shared" si="62"/>
        <v>1.2555691270365149E-2</v>
      </c>
      <c r="EK16">
        <v>0</v>
      </c>
      <c r="EM16" s="1">
        <v>0.41284757</v>
      </c>
      <c r="EN16" s="1">
        <v>0.3239958</v>
      </c>
      <c r="EO16" s="8">
        <f t="shared" si="13"/>
        <v>-4.4571050000000001E-2</v>
      </c>
      <c r="EP16" s="8">
        <f t="shared" si="63"/>
        <v>1.4422533033166327E-2</v>
      </c>
      <c r="EQ16">
        <v>1</v>
      </c>
      <c r="ES16" s="1">
        <v>0.41284757</v>
      </c>
      <c r="ET16" s="1">
        <v>0.36943416000000001</v>
      </c>
      <c r="EU16" s="8">
        <f t="shared" si="14"/>
        <v>-4.4571050000000001E-2</v>
      </c>
      <c r="EV16" s="8">
        <f t="shared" si="64"/>
        <v>1.6447707059366306E-2</v>
      </c>
      <c r="EX16" s="1">
        <v>0.41284757</v>
      </c>
      <c r="EY16" s="1">
        <v>0.41432197999999998</v>
      </c>
      <c r="EZ16" s="8">
        <f t="shared" si="15"/>
        <v>-4.4571050000000001E-2</v>
      </c>
      <c r="FA16" s="8">
        <f t="shared" si="65"/>
        <v>1.8446173346007372E-2</v>
      </c>
      <c r="FC16" s="1">
        <v>0.41284757</v>
      </c>
      <c r="FD16" s="1">
        <v>0.45874390999999998</v>
      </c>
      <c r="FE16" s="8">
        <f t="shared" si="16"/>
        <v>-4.4571050000000001E-2</v>
      </c>
      <c r="FF16" s="8">
        <f t="shared" si="66"/>
        <v>2.0423897581502207E-2</v>
      </c>
      <c r="FH16">
        <v>0.41009802000000001</v>
      </c>
      <c r="FI16">
        <v>0.54758333000000003</v>
      </c>
      <c r="FJ16" s="8">
        <f t="shared" si="17"/>
        <v>-4.439208E-2</v>
      </c>
      <c r="FK16" s="8">
        <f t="shared" si="67"/>
        <v>2.4281256670302592E-2</v>
      </c>
      <c r="FM16">
        <v>0.41009802000000001</v>
      </c>
      <c r="FN16" s="1">
        <v>0.49325729000000001</v>
      </c>
      <c r="FO16" s="8">
        <f t="shared" si="18"/>
        <v>-4.439208E-2</v>
      </c>
      <c r="FP16" s="8">
        <f t="shared" si="19"/>
        <v>2.1872299989460744E-2</v>
      </c>
      <c r="FR16" s="1">
        <v>0.41284757</v>
      </c>
      <c r="FS16" s="1">
        <v>0.28201506999999998</v>
      </c>
      <c r="FW16" s="1">
        <v>0.41284757</v>
      </c>
      <c r="FX16" s="1">
        <v>0.62447794999999995</v>
      </c>
      <c r="FY16" s="8">
        <f t="shared" si="20"/>
        <v>-4.4571050000000001E-2</v>
      </c>
      <c r="FZ16" s="8">
        <f t="shared" si="21"/>
        <v>2.7802600567943137E-2</v>
      </c>
      <c r="GC16" s="1">
        <v>0.41284757</v>
      </c>
      <c r="GD16" s="1">
        <v>0.75764116999999997</v>
      </c>
      <c r="GH16" s="1">
        <v>0.41284757</v>
      </c>
      <c r="GI16" s="1">
        <v>0.78269403000000004</v>
      </c>
      <c r="GJ16" s="8">
        <f t="shared" si="22"/>
        <v>-4.4571050000000001E-2</v>
      </c>
      <c r="GK16" s="8">
        <f t="shared" si="23"/>
        <v>3.4846593835705021E-2</v>
      </c>
      <c r="GL16" s="8"/>
      <c r="GM16" s="1">
        <v>0.41284757</v>
      </c>
      <c r="GN16" s="1">
        <v>0.78741806999999997</v>
      </c>
      <c r="GO16" s="8">
        <f t="shared" si="24"/>
        <v>-4.4571050000000001E-2</v>
      </c>
      <c r="GP16" s="8">
        <f t="shared" si="25"/>
        <v>3.505691446782179E-2</v>
      </c>
      <c r="GR16" s="1">
        <v>0.41284757</v>
      </c>
      <c r="GS16" s="1">
        <v>0.89414461000000001</v>
      </c>
      <c r="GT16" s="8">
        <f t="shared" si="26"/>
        <v>-4.4571050000000001E-2</v>
      </c>
      <c r="GU16" s="8">
        <f t="shared" si="27"/>
        <v>3.9808523970797205E-2</v>
      </c>
      <c r="GW16">
        <v>0.41284757</v>
      </c>
      <c r="GX16">
        <v>0.86809798000000005</v>
      </c>
      <c r="GY16" s="8">
        <f t="shared" si="28"/>
        <v>-4.4571050000000001E-2</v>
      </c>
      <c r="GZ16" s="8">
        <f t="shared" si="29"/>
        <v>3.8648892874085135E-2</v>
      </c>
      <c r="HB16">
        <v>0.41284757</v>
      </c>
      <c r="HC16">
        <v>0.86809798000000005</v>
      </c>
      <c r="HD16" s="8">
        <f t="shared" si="30"/>
        <v>-4.4571050000000001E-2</v>
      </c>
      <c r="HE16" s="8">
        <f t="shared" si="31"/>
        <v>3.8648892874085135E-2</v>
      </c>
      <c r="HH16">
        <v>0.36570828</v>
      </c>
      <c r="HI16" s="1">
        <v>0.54953613999999995</v>
      </c>
      <c r="HJ16" s="1"/>
      <c r="HK16" t="s">
        <v>83</v>
      </c>
    </row>
    <row r="17" spans="3:219" x14ac:dyDescent="0.3">
      <c r="C17">
        <v>10</v>
      </c>
      <c r="D17" s="7">
        <v>1.1000000000000001</v>
      </c>
      <c r="E17" s="7">
        <v>0.86580509427676011</v>
      </c>
      <c r="F17" s="19">
        <v>0.86399999999999999</v>
      </c>
      <c r="G17" s="7"/>
      <c r="J17" s="8">
        <v>0.92850421000000005</v>
      </c>
      <c r="K17" s="8">
        <v>0.19126493999999999</v>
      </c>
      <c r="L17" s="8">
        <f t="shared" si="32"/>
        <v>-7.1495789999999948E-2</v>
      </c>
      <c r="M17" s="8">
        <f t="shared" si="33"/>
        <v>1.367463798460259E-2</v>
      </c>
      <c r="N17" s="1"/>
      <c r="P17" s="8">
        <v>0.66482143999999999</v>
      </c>
      <c r="Q17" s="8">
        <v>0.38646556999999998</v>
      </c>
      <c r="R17" s="8">
        <f t="shared" si="34"/>
        <v>-6.9142319999999979E-2</v>
      </c>
      <c r="S17" s="8">
        <f t="shared" si="35"/>
        <v>2.6721126109922392E-2</v>
      </c>
      <c r="V17">
        <v>0.45741862</v>
      </c>
      <c r="W17">
        <v>0.56378057000000004</v>
      </c>
      <c r="X17" s="8">
        <f t="shared" si="36"/>
        <v>-4.4585399999999997E-2</v>
      </c>
      <c r="Y17" s="8">
        <f t="shared" si="37"/>
        <v>2.5136382225677999E-2</v>
      </c>
      <c r="AB17">
        <v>0.34862282999999999</v>
      </c>
      <c r="AC17">
        <v>0.69104403000000003</v>
      </c>
      <c r="AD17" s="8">
        <f t="shared" si="38"/>
        <v>-3.3963730000000025E-2</v>
      </c>
      <c r="AE17" s="8">
        <f t="shared" si="39"/>
        <v>2.3470432853031919E-2</v>
      </c>
      <c r="AH17">
        <v>0.34862282999999999</v>
      </c>
      <c r="AI17">
        <v>0.60585301000000003</v>
      </c>
      <c r="AJ17" s="8">
        <f t="shared" si="40"/>
        <v>-3.3963730000000025E-2</v>
      </c>
      <c r="AK17" s="8">
        <f t="shared" si="41"/>
        <v>2.0577028051327315E-2</v>
      </c>
      <c r="AN17">
        <v>0.45741862</v>
      </c>
      <c r="AO17">
        <v>0.52140816999999995</v>
      </c>
      <c r="AP17" s="8">
        <f t="shared" si="42"/>
        <v>-4.4585399999999997E-2</v>
      </c>
      <c r="AQ17" s="8">
        <f t="shared" si="43"/>
        <v>2.3247191822717995E-2</v>
      </c>
      <c r="AT17">
        <v>0.66482143999999999</v>
      </c>
      <c r="AU17">
        <v>0.34835361999999997</v>
      </c>
      <c r="AV17" s="8">
        <f t="shared" si="44"/>
        <v>-6.9142319999999979E-2</v>
      </c>
      <c r="AW17" s="8">
        <f t="shared" si="45"/>
        <v>2.4085977467198393E-2</v>
      </c>
      <c r="AZ17">
        <v>0.92850421000000005</v>
      </c>
      <c r="BA17">
        <v>0.15070633999999999</v>
      </c>
      <c r="BB17" s="8">
        <f t="shared" si="46"/>
        <v>-7.1495789999999948E-2</v>
      </c>
      <c r="BC17" s="8">
        <f t="shared" si="47"/>
        <v>1.0774868836308592E-2</v>
      </c>
      <c r="BF17">
        <v>0.92850421000000005</v>
      </c>
      <c r="BG17">
        <v>0.14492110999999999</v>
      </c>
      <c r="BH17" s="8">
        <f t="shared" si="0"/>
        <v>-7.1495789999999948E-2</v>
      </c>
      <c r="BI17" s="8">
        <f t="shared" si="1"/>
        <v>1.0361249247126891E-2</v>
      </c>
      <c r="BL17">
        <v>0.66482143999999999</v>
      </c>
      <c r="BM17">
        <v>0.34219815999999997</v>
      </c>
      <c r="BN17" s="8">
        <f t="shared" si="48"/>
        <v>-6.9142319999999979E-2</v>
      </c>
      <c r="BO17" s="8">
        <f t="shared" si="49"/>
        <v>2.366037468213119E-2</v>
      </c>
      <c r="BR17">
        <v>0.45741862</v>
      </c>
      <c r="BS17">
        <v>0.49287553000000001</v>
      </c>
      <c r="BT17" s="8">
        <f t="shared" si="2"/>
        <v>-4.4585399999999997E-2</v>
      </c>
      <c r="BU17" s="8">
        <f t="shared" si="3"/>
        <v>2.1975052655261999E-2</v>
      </c>
      <c r="BX17">
        <v>0.34862282999999999</v>
      </c>
      <c r="BY17">
        <v>0.55862292999999996</v>
      </c>
      <c r="BZ17" s="8">
        <f t="shared" si="50"/>
        <v>-3.3963730000000025E-2</v>
      </c>
      <c r="CA17" s="8">
        <f t="shared" si="51"/>
        <v>1.8972918366328913E-2</v>
      </c>
      <c r="CC17">
        <v>0.34862282999999999</v>
      </c>
      <c r="CD17">
        <v>0.56794571000000005</v>
      </c>
      <c r="CE17" s="8">
        <f t="shared" si="52"/>
        <v>-3.3963730000000025E-2</v>
      </c>
      <c r="CF17" s="8">
        <f t="shared" si="53"/>
        <v>1.9289554749098315E-2</v>
      </c>
      <c r="CG17" s="8"/>
      <c r="CI17">
        <v>0.45741862</v>
      </c>
      <c r="CJ17">
        <v>0.50575130000000001</v>
      </c>
      <c r="CK17" s="8">
        <f t="shared" si="4"/>
        <v>-4.4585399999999997E-2</v>
      </c>
      <c r="CL17" s="8">
        <f t="shared" si="5"/>
        <v>2.2549124011019998E-2</v>
      </c>
      <c r="CO17">
        <v>0.66482143999999999</v>
      </c>
      <c r="CP17">
        <v>0.35318662000000001</v>
      </c>
      <c r="CQ17" s="8">
        <f t="shared" si="54"/>
        <v>-6.9142319999999979E-2</v>
      </c>
      <c r="CR17" s="8">
        <f t="shared" si="55"/>
        <v>2.4420142299758394E-2</v>
      </c>
      <c r="CU17">
        <v>0.92850421000000005</v>
      </c>
      <c r="CV17">
        <v>0.15843678999999999</v>
      </c>
      <c r="CW17" s="8">
        <f t="shared" si="6"/>
        <v>-7.1495789999999948E-2</v>
      </c>
      <c r="CX17" s="8">
        <f t="shared" si="7"/>
        <v>1.1327563466114091E-2</v>
      </c>
      <c r="DA17">
        <v>0.92850421000000005</v>
      </c>
      <c r="DB17">
        <v>0.68791912</v>
      </c>
      <c r="DC17" s="8">
        <f t="shared" si="8"/>
        <v>-7.1495789999999948E-2</v>
      </c>
      <c r="DD17" s="8">
        <f t="shared" si="9"/>
        <v>4.9183320940504767E-2</v>
      </c>
      <c r="DG17">
        <v>0.66482143999999999</v>
      </c>
      <c r="DH17">
        <v>1.00456283</v>
      </c>
      <c r="DI17" s="8">
        <f t="shared" si="56"/>
        <v>-6.9142319999999979E-2</v>
      </c>
      <c r="DJ17" s="8">
        <f t="shared" si="57"/>
        <v>6.9457804651965577E-2</v>
      </c>
      <c r="DM17">
        <v>0.45741862</v>
      </c>
      <c r="DN17">
        <v>1.11621229</v>
      </c>
      <c r="DO17" s="8">
        <f t="shared" si="10"/>
        <v>-4.4585399999999997E-2</v>
      </c>
      <c r="DP17" s="8">
        <f t="shared" si="11"/>
        <v>4.9766771434565996E-2</v>
      </c>
      <c r="DS17">
        <v>0.34862282999999999</v>
      </c>
      <c r="DT17">
        <v>1.12870234</v>
      </c>
      <c r="DU17" s="8">
        <f t="shared" si="58"/>
        <v>-3.3963730000000025E-2</v>
      </c>
      <c r="DV17" s="8">
        <f t="shared" si="59"/>
        <v>3.8334941526128229E-2</v>
      </c>
      <c r="DY17" s="1">
        <v>0.457418622</v>
      </c>
      <c r="DZ17" s="14">
        <f t="shared" si="60"/>
        <v>5.5420099779394875E-2</v>
      </c>
      <c r="EA17" s="14">
        <f t="shared" si="61"/>
        <v>5.5420099779394875E-2</v>
      </c>
      <c r="EB17" s="14">
        <f t="shared" si="68"/>
        <v>4.4571052999999972E-2</v>
      </c>
      <c r="EC17" s="14">
        <f t="shared" si="69"/>
        <v>-2.106632494572519E-3</v>
      </c>
      <c r="ED17" s="7">
        <f t="shared" si="70"/>
        <v>1.5235668862871452</v>
      </c>
      <c r="EE17">
        <f t="shared" si="71"/>
        <v>0.9988848972786567</v>
      </c>
      <c r="EG17" s="1">
        <v>0.45741862</v>
      </c>
      <c r="EH17" s="1">
        <v>0.26393876999999999</v>
      </c>
      <c r="EI17" s="8">
        <f t="shared" si="12"/>
        <v>-4.4585399999999997E-2</v>
      </c>
      <c r="EJ17" s="8">
        <f t="shared" si="62"/>
        <v>1.1747753755093945E-2</v>
      </c>
      <c r="EK17">
        <v>0</v>
      </c>
      <c r="EM17" s="1">
        <v>0.45741862</v>
      </c>
      <c r="EN17" s="1">
        <v>0.30037786999999999</v>
      </c>
      <c r="EO17" s="8">
        <f t="shared" si="13"/>
        <v>-4.4585399999999997E-2</v>
      </c>
      <c r="EP17" s="8">
        <f t="shared" si="63"/>
        <v>1.336759962244293E-2</v>
      </c>
      <c r="EQ17">
        <v>1</v>
      </c>
      <c r="ES17" s="1">
        <v>0.45741862</v>
      </c>
      <c r="ET17" s="1">
        <v>0.34170840000000002</v>
      </c>
      <c r="EU17" s="8">
        <f t="shared" si="14"/>
        <v>-4.4585399999999997E-2</v>
      </c>
      <c r="EV17" s="8">
        <f t="shared" si="64"/>
        <v>1.5209232577870786E-2</v>
      </c>
      <c r="EX17" s="1">
        <v>0.45741862</v>
      </c>
      <c r="EY17" s="1">
        <v>0.38255566000000002</v>
      </c>
      <c r="EZ17" s="8">
        <f t="shared" si="15"/>
        <v>-4.4585399999999997E-2</v>
      </c>
      <c r="FA17" s="8">
        <f t="shared" si="65"/>
        <v>1.7027319219898779E-2</v>
      </c>
      <c r="FC17" s="1">
        <v>0.45741862</v>
      </c>
      <c r="FD17" s="1">
        <v>0.42311227000000001</v>
      </c>
      <c r="FE17" s="8">
        <f t="shared" si="16"/>
        <v>-4.4585399999999997E-2</v>
      </c>
      <c r="FF17" s="8">
        <f t="shared" si="66"/>
        <v>1.8832469207607595E-2</v>
      </c>
      <c r="FH17">
        <v>0.45449010000000001</v>
      </c>
      <c r="FI17">
        <v>0.49655471000000001</v>
      </c>
      <c r="FJ17" s="8">
        <f t="shared" si="17"/>
        <v>-4.4395249999999997E-2</v>
      </c>
      <c r="FK17" s="8">
        <f t="shared" si="67"/>
        <v>2.2007088531122581E-2</v>
      </c>
      <c r="FM17">
        <v>0.45449010000000001</v>
      </c>
      <c r="FN17" s="1">
        <v>0.44250571</v>
      </c>
      <c r="FO17" s="8">
        <f t="shared" si="18"/>
        <v>-4.4395249999999997E-2</v>
      </c>
      <c r="FP17" s="8">
        <f t="shared" si="19"/>
        <v>1.9611660385815802E-2</v>
      </c>
      <c r="FR17" s="1">
        <v>0.45741862</v>
      </c>
      <c r="FS17" s="1">
        <v>0.26393876999999999</v>
      </c>
      <c r="FW17" s="1">
        <v>0.45741862</v>
      </c>
      <c r="FX17" s="1">
        <v>0.59167484000000004</v>
      </c>
      <c r="FY17" s="8">
        <f t="shared" si="20"/>
        <v>-4.4585399999999997E-2</v>
      </c>
      <c r="FZ17" s="8">
        <f t="shared" si="21"/>
        <v>2.6335086442225257E-2</v>
      </c>
      <c r="GC17" s="1">
        <v>0.45741862</v>
      </c>
      <c r="GD17" s="1">
        <v>0.72798868999999999</v>
      </c>
      <c r="GH17" s="1">
        <v>0.45741862</v>
      </c>
      <c r="GI17" s="1">
        <v>0.74238669000000002</v>
      </c>
      <c r="GJ17" s="8">
        <f t="shared" si="22"/>
        <v>-4.4585399999999997E-2</v>
      </c>
      <c r="GK17" s="8">
        <f t="shared" si="23"/>
        <v>3.3043179011477797E-2</v>
      </c>
      <c r="GL17" s="8"/>
      <c r="GM17" s="1">
        <v>0.45741862</v>
      </c>
      <c r="GN17" s="1">
        <v>0.75686781000000003</v>
      </c>
      <c r="GO17" s="8">
        <f t="shared" si="24"/>
        <v>-4.4585399999999997E-2</v>
      </c>
      <c r="GP17" s="8">
        <f t="shared" si="25"/>
        <v>3.3687724834957862E-2</v>
      </c>
      <c r="GR17" s="1">
        <v>0.45741862</v>
      </c>
      <c r="GS17" s="1">
        <v>0.86493633000000003</v>
      </c>
      <c r="GT17" s="8">
        <f t="shared" si="26"/>
        <v>-4.4585399999999997E-2</v>
      </c>
      <c r="GU17" s="8">
        <f t="shared" si="27"/>
        <v>3.8497788781370307E-2</v>
      </c>
      <c r="GW17">
        <v>0.45741862</v>
      </c>
      <c r="GX17">
        <v>0.83375593000000003</v>
      </c>
      <c r="GY17" s="8">
        <f t="shared" si="28"/>
        <v>-4.4585399999999997E-2</v>
      </c>
      <c r="GZ17" s="8">
        <f t="shared" si="29"/>
        <v>3.710996818500497E-2</v>
      </c>
      <c r="HB17">
        <v>0.45741862</v>
      </c>
      <c r="HC17">
        <v>0.83375593000000003</v>
      </c>
      <c r="HD17" s="8">
        <f t="shared" si="30"/>
        <v>-4.4585399999999997E-2</v>
      </c>
      <c r="HE17" s="8">
        <f t="shared" si="31"/>
        <v>3.710996818500497E-2</v>
      </c>
      <c r="HH17">
        <v>0.41009802000000001</v>
      </c>
      <c r="HI17" s="1">
        <v>0.49325729000000001</v>
      </c>
      <c r="HJ17" s="1"/>
      <c r="HK17" t="s">
        <v>84</v>
      </c>
    </row>
    <row r="18" spans="3:219" x14ac:dyDescent="0.3">
      <c r="C18">
        <v>11</v>
      </c>
      <c r="D18" s="7">
        <v>1.21</v>
      </c>
      <c r="E18" s="7"/>
      <c r="G18" s="7"/>
      <c r="J18" s="8">
        <v>1</v>
      </c>
      <c r="K18" s="8">
        <v>6.7642140000000003E-2</v>
      </c>
      <c r="L18" s="8">
        <f>J17-J18</f>
        <v>-7.1495789999999948E-2</v>
      </c>
      <c r="M18" s="8">
        <f t="shared" si="33"/>
        <v>4.8361282365905964E-3</v>
      </c>
      <c r="N18" s="1"/>
      <c r="P18" s="8">
        <v>0.73396375999999997</v>
      </c>
      <c r="Q18" s="8">
        <v>0.33032256999999998</v>
      </c>
      <c r="R18" s="8">
        <f>P18-P19</f>
        <v>-7.4648600000000065E-2</v>
      </c>
      <c r="S18" s="8">
        <f>-R18*Q18</f>
        <v>2.4658117398902019E-2</v>
      </c>
      <c r="V18">
        <v>0.50200402</v>
      </c>
      <c r="W18">
        <v>0.52631041999999995</v>
      </c>
      <c r="X18" s="8">
        <f>V18-V19</f>
        <v>-4.4568410000000003E-2</v>
      </c>
      <c r="Y18" s="8">
        <f>-X18*W18</f>
        <v>2.34568185858322E-2</v>
      </c>
      <c r="AB18">
        <v>0.38258656000000002</v>
      </c>
      <c r="AC18">
        <v>0.66716598000000005</v>
      </c>
      <c r="AD18" s="8">
        <f>AB18-AB19</f>
        <v>-3.3970959999999994E-2</v>
      </c>
      <c r="AE18" s="8">
        <f>-AD18*AC18</f>
        <v>2.2664268819940797E-2</v>
      </c>
      <c r="AH18">
        <v>0.38258656000000002</v>
      </c>
      <c r="AI18">
        <v>0.58782471000000003</v>
      </c>
      <c r="AJ18" s="8">
        <f>AH18-AH19</f>
        <v>-3.3970959999999994E-2</v>
      </c>
      <c r="AK18" s="8">
        <f>-AJ18*AI18</f>
        <v>1.9968969710421596E-2</v>
      </c>
      <c r="AN18">
        <v>0.50200402</v>
      </c>
      <c r="AO18">
        <v>0.48809351000000001</v>
      </c>
      <c r="AP18" s="8">
        <f>AN18-AN19</f>
        <v>-4.4568410000000003E-2</v>
      </c>
      <c r="AQ18" s="8">
        <f>-AP18*AO18</f>
        <v>2.1753551672019103E-2</v>
      </c>
      <c r="AT18">
        <v>0.73396375999999997</v>
      </c>
      <c r="AU18">
        <v>0.29737205</v>
      </c>
      <c r="AV18" s="8">
        <f>AT18-AT19</f>
        <v>-7.4648600000000065E-2</v>
      </c>
      <c r="AW18" s="8">
        <f>-AV18*AU18</f>
        <v>2.2198407211630019E-2</v>
      </c>
      <c r="AZ18">
        <v>1</v>
      </c>
      <c r="BA18">
        <v>7.6803949999999996E-2</v>
      </c>
      <c r="BB18" s="8">
        <f>AZ17-AZ18</f>
        <v>-7.1495789999999948E-2</v>
      </c>
      <c r="BC18" s="8">
        <f t="shared" si="47"/>
        <v>5.4911590803704956E-3</v>
      </c>
      <c r="BF18">
        <v>1</v>
      </c>
      <c r="BG18">
        <v>5.4095980000000002E-2</v>
      </c>
      <c r="BH18" s="8">
        <f>BF17-BF18</f>
        <v>-7.1495789999999948E-2</v>
      </c>
      <c r="BI18" s="8">
        <f t="shared" si="1"/>
        <v>3.8676348259241975E-3</v>
      </c>
      <c r="BL18">
        <v>0.73396375999999997</v>
      </c>
      <c r="BM18">
        <v>0.29188193000000001</v>
      </c>
      <c r="BN18" s="8">
        <f>BL18-BL19</f>
        <v>-7.4648600000000065E-2</v>
      </c>
      <c r="BO18" s="8">
        <f>-BN18*BM18</f>
        <v>2.1788577439798021E-2</v>
      </c>
      <c r="BR18">
        <v>0.50200402</v>
      </c>
      <c r="BS18">
        <v>0.45777287</v>
      </c>
      <c r="BT18" s="8">
        <f t="shared" si="2"/>
        <v>-4.4568410000000003E-2</v>
      </c>
      <c r="BU18" s="8">
        <f t="shared" si="3"/>
        <v>2.0402208957036701E-2</v>
      </c>
      <c r="BX18">
        <v>0.38258656000000002</v>
      </c>
      <c r="BY18">
        <v>0.53922289999999995</v>
      </c>
      <c r="BZ18" s="8">
        <f>BX18-BX19</f>
        <v>-3.3970959999999994E-2</v>
      </c>
      <c r="CA18" s="8">
        <f>-BZ18*BY18</f>
        <v>1.8317919566983996E-2</v>
      </c>
      <c r="CC18">
        <v>0.38258656000000002</v>
      </c>
      <c r="CD18">
        <v>0.55051415000000004</v>
      </c>
      <c r="CE18" s="8">
        <f>CC18-CC19</f>
        <v>-3.3970959999999994E-2</v>
      </c>
      <c r="CF18" s="8">
        <f>-CE18*CD18</f>
        <v>1.8701494169083999E-2</v>
      </c>
      <c r="CG18" s="8"/>
      <c r="CI18">
        <v>0.50200402</v>
      </c>
      <c r="CJ18">
        <v>0.47329032999999998</v>
      </c>
      <c r="CK18" s="8">
        <f t="shared" si="4"/>
        <v>-4.4568410000000003E-2</v>
      </c>
      <c r="CL18" s="8">
        <f t="shared" si="5"/>
        <v>2.1093797476475301E-2</v>
      </c>
      <c r="CO18">
        <v>0.73396375999999997</v>
      </c>
      <c r="CP18">
        <v>0.29914684000000002</v>
      </c>
      <c r="CQ18" s="8">
        <f>CO18-CO19</f>
        <v>-7.4648600000000065E-2</v>
      </c>
      <c r="CR18" s="8">
        <f>-CQ18*CP18</f>
        <v>2.233089280042402E-2</v>
      </c>
      <c r="CU18">
        <v>1</v>
      </c>
      <c r="CV18">
        <v>7.8126219999999996E-2</v>
      </c>
      <c r="CW18" s="8">
        <f>CU17-CU18</f>
        <v>-7.1495789999999948E-2</v>
      </c>
      <c r="CX18" s="8">
        <f t="shared" si="7"/>
        <v>5.5856958186137956E-3</v>
      </c>
      <c r="DA18">
        <v>1</v>
      </c>
      <c r="DB18">
        <v>0.44934554999999998</v>
      </c>
      <c r="DC18" s="8">
        <f>DA17-DA18</f>
        <v>-7.1495789999999948E-2</v>
      </c>
      <c r="DD18" s="8">
        <f t="shared" si="9"/>
        <v>3.2126315080234474E-2</v>
      </c>
      <c r="DG18">
        <v>0.73396375999999997</v>
      </c>
      <c r="DH18">
        <v>0.96133374999999999</v>
      </c>
      <c r="DI18" s="8">
        <f>DG18-DG19</f>
        <v>-7.4648600000000065E-2</v>
      </c>
      <c r="DJ18" s="8">
        <f>-DI18*DH18</f>
        <v>7.1762218570250058E-2</v>
      </c>
      <c r="DM18">
        <v>0.50200402</v>
      </c>
      <c r="DN18">
        <v>1.1104719300000001</v>
      </c>
      <c r="DO18" s="8">
        <f t="shared" si="10"/>
        <v>-4.4568410000000003E-2</v>
      </c>
      <c r="DP18" s="8">
        <f t="shared" si="11"/>
        <v>4.9491968269731311E-2</v>
      </c>
      <c r="DS18">
        <v>0.38258656000000002</v>
      </c>
      <c r="DT18">
        <v>1.13316938</v>
      </c>
      <c r="DU18" s="8">
        <f>DS18-DS19</f>
        <v>-3.3970959999999994E-2</v>
      </c>
      <c r="DV18" s="8">
        <f>-DU18*DT18</f>
        <v>3.8494851681204791E-2</v>
      </c>
      <c r="DY18" s="1">
        <v>0.50200401900000002</v>
      </c>
      <c r="DZ18" s="14">
        <f t="shared" si="60"/>
        <v>5.2813337809880657E-2</v>
      </c>
      <c r="EA18" s="14">
        <f t="shared" si="61"/>
        <v>5.2813337809880657E-2</v>
      </c>
      <c r="EB18" s="14">
        <f t="shared" si="68"/>
        <v>4.4585397000000027E-2</v>
      </c>
      <c r="EC18" s="14">
        <f t="shared" si="69"/>
        <v>-2.606761969514218E-3</v>
      </c>
      <c r="ED18" s="7">
        <f t="shared" si="70"/>
        <v>1.5123960894851083</v>
      </c>
      <c r="EE18">
        <f t="shared" si="71"/>
        <v>0.99829519075717399</v>
      </c>
      <c r="EG18" s="1">
        <v>0.50200402</v>
      </c>
      <c r="EH18" s="1">
        <v>0.244676</v>
      </c>
      <c r="EI18" s="8">
        <f t="shared" si="12"/>
        <v>-4.4568410000000003E-2</v>
      </c>
      <c r="EJ18" s="8">
        <f t="shared" si="62"/>
        <v>1.0879557343536241E-2</v>
      </c>
      <c r="EK18">
        <v>0</v>
      </c>
      <c r="EM18" s="1">
        <v>0.50200402</v>
      </c>
      <c r="EN18" s="1">
        <v>0.27595402000000002</v>
      </c>
      <c r="EO18" s="8">
        <f t="shared" si="13"/>
        <v>-4.4568410000000003E-2</v>
      </c>
      <c r="EP18" s="8">
        <f t="shared" si="63"/>
        <v>1.2268470656694673E-2</v>
      </c>
      <c r="EQ18">
        <v>1</v>
      </c>
      <c r="ES18" s="1">
        <v>0.50200402</v>
      </c>
      <c r="ET18" s="1">
        <v>0.31358279</v>
      </c>
      <c r="EU18" s="8">
        <f t="shared" si="14"/>
        <v>-4.4568410000000003E-2</v>
      </c>
      <c r="EV18" s="8">
        <f t="shared" si="64"/>
        <v>1.3943508745243027E-2</v>
      </c>
      <c r="EX18" s="1">
        <v>0.50200402</v>
      </c>
      <c r="EY18" s="1">
        <v>0.35082376999999998</v>
      </c>
      <c r="EZ18" s="8">
        <f t="shared" si="15"/>
        <v>-4.4568410000000003E-2</v>
      </c>
      <c r="FA18" s="8">
        <f t="shared" si="65"/>
        <v>1.5599434857487328E-2</v>
      </c>
      <c r="FC18" s="1">
        <v>0.50200402</v>
      </c>
      <c r="FD18" s="1">
        <v>0.38784807999999998</v>
      </c>
      <c r="FE18" s="8">
        <f t="shared" si="16"/>
        <v>-4.4568410000000003E-2</v>
      </c>
      <c r="FF18" s="8">
        <f t="shared" si="66"/>
        <v>1.7245726703642494E-2</v>
      </c>
      <c r="FH18">
        <v>0.49888535000000001</v>
      </c>
      <c r="FI18">
        <v>0.44927454999999999</v>
      </c>
      <c r="FJ18" s="8">
        <f t="shared" si="17"/>
        <v>-4.437842000000003E-2</v>
      </c>
      <c r="FK18" s="8">
        <f t="shared" si="67"/>
        <v>1.9891904558483064E-2</v>
      </c>
      <c r="FM18">
        <v>0.49888535000000001</v>
      </c>
      <c r="FN18" s="1">
        <v>0.39644644000000001</v>
      </c>
      <c r="FO18" s="8">
        <f t="shared" si="18"/>
        <v>-4.437842000000003E-2</v>
      </c>
      <c r="FP18" s="8">
        <f t="shared" si="19"/>
        <v>1.7552907786631544E-2</v>
      </c>
      <c r="FR18" s="1">
        <v>0.50200402</v>
      </c>
      <c r="FS18" s="1">
        <v>0.244676</v>
      </c>
      <c r="FW18" s="1">
        <v>0.50200402</v>
      </c>
      <c r="FX18" s="1">
        <v>0.55724850999999997</v>
      </c>
      <c r="FY18" s="8">
        <f t="shared" si="20"/>
        <v>-4.4568410000000003E-2</v>
      </c>
      <c r="FZ18" s="8">
        <f t="shared" si="21"/>
        <v>2.4778143827531629E-2</v>
      </c>
      <c r="GC18" s="1">
        <v>0.50200402</v>
      </c>
      <c r="GD18" s="1">
        <v>0.69604617000000002</v>
      </c>
      <c r="GH18" s="1">
        <v>0.50200402</v>
      </c>
      <c r="GI18" s="1">
        <v>0.69809056999999997</v>
      </c>
      <c r="GJ18" s="8">
        <f t="shared" si="22"/>
        <v>-4.4568410000000003E-2</v>
      </c>
      <c r="GK18" s="8">
        <f t="shared" si="23"/>
        <v>3.1040708476911916E-2</v>
      </c>
      <c r="GL18" s="8"/>
      <c r="GM18" s="1">
        <v>0.50200402</v>
      </c>
      <c r="GN18" s="1">
        <v>0.72335667000000003</v>
      </c>
      <c r="GO18" s="8">
        <f t="shared" si="24"/>
        <v>-4.4568410000000003E-2</v>
      </c>
      <c r="GP18" s="8">
        <f t="shared" si="25"/>
        <v>3.2164169641053571E-2</v>
      </c>
      <c r="GR18" s="1">
        <v>0.50200402</v>
      </c>
      <c r="GS18" s="1">
        <v>0.83167665999999996</v>
      </c>
      <c r="GT18" s="8">
        <f t="shared" si="26"/>
        <v>-4.4568410000000003E-2</v>
      </c>
      <c r="GU18" s="8">
        <f t="shared" si="27"/>
        <v>3.6980635263575888E-2</v>
      </c>
      <c r="GW18">
        <v>0.50200402</v>
      </c>
      <c r="GX18">
        <v>0.79642131999999999</v>
      </c>
      <c r="GY18" s="8">
        <f t="shared" si="28"/>
        <v>-4.4568410000000003E-2</v>
      </c>
      <c r="GZ18" s="8">
        <f t="shared" si="29"/>
        <v>3.5413000950460308E-2</v>
      </c>
      <c r="HB18">
        <v>0.50200402</v>
      </c>
      <c r="HC18">
        <v>0.79642131999999999</v>
      </c>
      <c r="HD18" s="8">
        <f t="shared" si="30"/>
        <v>-4.4568410000000003E-2</v>
      </c>
      <c r="HE18" s="8">
        <f t="shared" si="31"/>
        <v>3.5413000950460308E-2</v>
      </c>
      <c r="HH18">
        <v>0.45449010000000001</v>
      </c>
      <c r="HI18" s="1">
        <v>0.44250571</v>
      </c>
      <c r="HJ18" s="1"/>
      <c r="HK18" t="s">
        <v>85</v>
      </c>
    </row>
    <row r="19" spans="3:219" x14ac:dyDescent="0.3">
      <c r="C19">
        <v>12</v>
      </c>
      <c r="D19" s="7">
        <v>1.2906</v>
      </c>
      <c r="E19" s="7">
        <v>0.96785257335114006</v>
      </c>
      <c r="F19" s="19">
        <v>1.3520000000000001</v>
      </c>
      <c r="G19" s="21"/>
      <c r="J19" s="8"/>
      <c r="K19" s="8"/>
      <c r="L19" s="8"/>
      <c r="M19" s="8"/>
      <c r="N19" s="1"/>
      <c r="P19" s="8">
        <v>0.80861236000000003</v>
      </c>
      <c r="Q19" s="8">
        <v>0.26810705000000001</v>
      </c>
      <c r="R19" s="8">
        <f t="shared" ref="R19:R21" si="72">P19-P20</f>
        <v>-7.3024890000000009E-2</v>
      </c>
      <c r="S19" s="8">
        <f t="shared" ref="S19:S21" si="73">-R19*Q19</f>
        <v>1.9578487834474502E-2</v>
      </c>
      <c r="V19">
        <v>0.54657243</v>
      </c>
      <c r="W19">
        <v>0.48747564999999998</v>
      </c>
      <c r="X19" s="8">
        <f t="shared" ref="X19:X21" si="74">V19-V20</f>
        <v>-4.4593719999999948E-2</v>
      </c>
      <c r="Y19" s="8">
        <f t="shared" ref="Y19:Y21" si="75">-X19*W19</f>
        <v>2.1738352642917975E-2</v>
      </c>
      <c r="AB19">
        <v>0.41655752000000001</v>
      </c>
      <c r="AC19">
        <v>0.63939502000000004</v>
      </c>
      <c r="AD19" s="8">
        <f t="shared" ref="AD19:AD21" si="76">AB19-AB20</f>
        <v>-3.3983619999999992E-2</v>
      </c>
      <c r="AE19" s="8">
        <f t="shared" ref="AE19:AE21" si="77">-AD19*AC19</f>
        <v>2.1728957389572395E-2</v>
      </c>
      <c r="AH19">
        <v>0.41655752000000001</v>
      </c>
      <c r="AI19">
        <v>0.56738235999999997</v>
      </c>
      <c r="AJ19" s="8">
        <f t="shared" ref="AJ19:AJ21" si="78">AH19-AH20</f>
        <v>-3.3983619999999992E-2</v>
      </c>
      <c r="AK19" s="8">
        <f t="shared" ref="AK19:AK21" si="79">-AJ19*AI19</f>
        <v>1.9281706516943196E-2</v>
      </c>
      <c r="AN19">
        <v>0.54657243</v>
      </c>
      <c r="AO19">
        <v>0.45306713999999998</v>
      </c>
      <c r="AP19" s="8">
        <f t="shared" ref="AP19:AP21" si="80">AN19-AN20</f>
        <v>-4.4593719999999948E-2</v>
      </c>
      <c r="AQ19" s="8">
        <f t="shared" ref="AQ19:AQ21" si="81">-AP19*AO19</f>
        <v>2.0203949182360775E-2</v>
      </c>
      <c r="AT19">
        <v>0.80861236000000003</v>
      </c>
      <c r="AU19">
        <v>0.24041546</v>
      </c>
      <c r="AV19" s="8">
        <f t="shared" ref="AV19:AV21" si="82">AT19-AT20</f>
        <v>-7.3024890000000009E-2</v>
      </c>
      <c r="AW19" s="8">
        <f t="shared" ref="AW19:AW21" si="83">-AV19*AU19</f>
        <v>1.7556312520799401E-2</v>
      </c>
      <c r="BB19" s="8"/>
      <c r="BC19" s="8"/>
      <c r="BH19" s="8"/>
      <c r="BI19" s="8"/>
      <c r="BL19">
        <v>0.80861236000000003</v>
      </c>
      <c r="BM19">
        <v>0.23641175</v>
      </c>
      <c r="BN19" s="8">
        <f t="shared" ref="BN19:BN21" si="84">BL19-BL20</f>
        <v>-7.3024890000000009E-2</v>
      </c>
      <c r="BO19" s="8">
        <f t="shared" ref="BO19:BO21" si="85">-BN19*BM19</f>
        <v>1.7263942038457502E-2</v>
      </c>
      <c r="BR19">
        <v>0.54657243</v>
      </c>
      <c r="BS19">
        <v>0.42293037999999999</v>
      </c>
      <c r="BT19" s="8">
        <f t="shared" si="2"/>
        <v>-4.4593719999999948E-2</v>
      </c>
      <c r="BU19" s="8">
        <f t="shared" si="3"/>
        <v>1.8860038945213577E-2</v>
      </c>
      <c r="BX19">
        <v>0.41655752000000001</v>
      </c>
      <c r="BY19">
        <v>0.51946623000000003</v>
      </c>
      <c r="BZ19" s="8">
        <f t="shared" ref="BZ19:BZ21" si="86">BX19-BX20</f>
        <v>-3.3983619999999992E-2</v>
      </c>
      <c r="CA19" s="8">
        <f t="shared" ref="CA19:CA21" si="87">-BZ19*BY19</f>
        <v>1.7653342963152598E-2</v>
      </c>
      <c r="CC19">
        <v>0.41655752000000001</v>
      </c>
      <c r="CD19">
        <v>0.53079631999999999</v>
      </c>
      <c r="CE19" s="8">
        <f t="shared" ref="CE19:CE21" si="88">CC19-CC20</f>
        <v>-3.3983619999999992E-2</v>
      </c>
      <c r="CF19" s="8">
        <f t="shared" ref="CF19:CF21" si="89">-CE19*CD19</f>
        <v>1.8038380436278395E-2</v>
      </c>
      <c r="CG19" s="8"/>
      <c r="CI19">
        <v>0.54657243</v>
      </c>
      <c r="CJ19">
        <v>0.43879468999999999</v>
      </c>
      <c r="CK19" s="8">
        <f t="shared" si="4"/>
        <v>-4.4593719999999948E-2</v>
      </c>
      <c r="CL19" s="8">
        <f t="shared" si="5"/>
        <v>1.9567487543346775E-2</v>
      </c>
      <c r="CO19">
        <v>0.80861236000000003</v>
      </c>
      <c r="CP19">
        <v>0.24058821999999999</v>
      </c>
      <c r="CQ19" s="8">
        <f t="shared" ref="CQ19:CQ21" si="90">CO19-CO20</f>
        <v>-7.3024890000000009E-2</v>
      </c>
      <c r="CR19" s="8">
        <f t="shared" ref="CR19:CR21" si="91">-CQ19*CP19</f>
        <v>1.7568928300795802E-2</v>
      </c>
      <c r="CW19" s="8"/>
      <c r="CX19" s="8"/>
      <c r="DC19" s="8"/>
      <c r="DD19" s="8"/>
      <c r="DG19">
        <v>0.80861236000000003</v>
      </c>
      <c r="DH19">
        <v>0.90285590999999998</v>
      </c>
      <c r="DI19" s="8">
        <f t="shared" ref="DI19:DI21" si="92">DG19-DG20</f>
        <v>-7.3024890000000009E-2</v>
      </c>
      <c r="DJ19" s="8">
        <f t="shared" ref="DJ19:DJ21" si="93">-DI19*DH19</f>
        <v>6.5930953513599913E-2</v>
      </c>
      <c r="DM19">
        <v>0.54657243</v>
      </c>
      <c r="DN19">
        <v>1.1023140600000001</v>
      </c>
      <c r="DO19" s="8">
        <f t="shared" si="10"/>
        <v>-4.4593719999999948E-2</v>
      </c>
      <c r="DP19" s="8">
        <f t="shared" si="11"/>
        <v>4.9156284543703146E-2</v>
      </c>
      <c r="DS19">
        <v>0.41655752000000001</v>
      </c>
      <c r="DT19">
        <v>1.1356551800000001</v>
      </c>
      <c r="DU19" s="8">
        <f t="shared" ref="DU19:DU21" si="94">DS19-DS20</f>
        <v>-3.3983619999999992E-2</v>
      </c>
      <c r="DV19" s="8">
        <f t="shared" ref="DV19:DV21" si="95">-DU19*DT19</f>
        <v>3.8593674088151592E-2</v>
      </c>
      <c r="DY19" s="1">
        <v>0.54657242699999997</v>
      </c>
      <c r="DZ19" s="14">
        <f t="shared" si="60"/>
        <v>4.9774339676722755E-2</v>
      </c>
      <c r="EA19" s="14">
        <f t="shared" si="61"/>
        <v>4.9774339676722755E-2</v>
      </c>
      <c r="EB19" s="14">
        <f t="shared" si="68"/>
        <v>4.4568407999999948E-2</v>
      </c>
      <c r="EC19" s="14">
        <f t="shared" si="69"/>
        <v>-3.0389981331579025E-3</v>
      </c>
      <c r="ED19" s="7">
        <f t="shared" si="70"/>
        <v>1.5027144405318809</v>
      </c>
      <c r="EE19">
        <f t="shared" si="71"/>
        <v>0.9976833234328365</v>
      </c>
      <c r="EG19" s="1">
        <v>0.54657243</v>
      </c>
      <c r="EH19" s="1">
        <v>0.22441183000000001</v>
      </c>
      <c r="EI19" s="8">
        <f t="shared" si="12"/>
        <v>-4.4593719999999948E-2</v>
      </c>
      <c r="EJ19" s="8">
        <f t="shared" si="62"/>
        <v>9.9780323054410487E-3</v>
      </c>
      <c r="EK19">
        <v>0</v>
      </c>
      <c r="EM19" s="1">
        <v>0.54657243</v>
      </c>
      <c r="EN19" s="1">
        <v>0.2508457</v>
      </c>
      <c r="EO19" s="8">
        <f t="shared" si="13"/>
        <v>-4.4593719999999948E-2</v>
      </c>
      <c r="EP19" s="8">
        <f t="shared" si="63"/>
        <v>1.1151663828979032E-2</v>
      </c>
      <c r="EQ19">
        <v>1</v>
      </c>
      <c r="ES19" s="1">
        <v>0.54657243</v>
      </c>
      <c r="ET19" s="1">
        <v>0.28504056</v>
      </c>
      <c r="EU19" s="8">
        <f t="shared" si="14"/>
        <v>-4.4593719999999948E-2</v>
      </c>
      <c r="EV19" s="8">
        <f t="shared" si="64"/>
        <v>1.2673769988155292E-2</v>
      </c>
      <c r="EX19" s="1">
        <v>0.54657243</v>
      </c>
      <c r="EY19" s="1">
        <v>0.31897077000000001</v>
      </c>
      <c r="EZ19" s="8">
        <f t="shared" si="15"/>
        <v>-4.4593719999999948E-2</v>
      </c>
      <c r="FA19" s="8">
        <f t="shared" si="65"/>
        <v>1.4182410292502879E-2</v>
      </c>
      <c r="FC19" s="1">
        <v>0.54657243</v>
      </c>
      <c r="FD19" s="1">
        <v>0.35280051000000001</v>
      </c>
      <c r="FE19" s="8">
        <f t="shared" si="16"/>
        <v>-4.4593719999999948E-2</v>
      </c>
      <c r="FF19" s="8">
        <f t="shared" si="66"/>
        <v>1.5686583395162716E-2</v>
      </c>
      <c r="FH19">
        <v>0.54326377000000003</v>
      </c>
      <c r="FI19">
        <v>0.40367399999999998</v>
      </c>
      <c r="FJ19" s="8">
        <f t="shared" si="17"/>
        <v>-4.4394939999999994E-2</v>
      </c>
      <c r="FK19" s="8">
        <f t="shared" si="67"/>
        <v>1.7868566273747041E-2</v>
      </c>
      <c r="FM19">
        <v>0.54326377000000003</v>
      </c>
      <c r="FN19" s="1">
        <v>0.35368372999999997</v>
      </c>
      <c r="FO19" s="8">
        <f t="shared" si="18"/>
        <v>-4.4394939999999994E-2</v>
      </c>
      <c r="FP19" s="8">
        <f t="shared" si="19"/>
        <v>1.565575481564593E-2</v>
      </c>
      <c r="FR19" s="1">
        <v>0.54657243</v>
      </c>
      <c r="FS19" s="1">
        <v>0.22441183000000001</v>
      </c>
      <c r="FW19" s="1">
        <v>0.54657243</v>
      </c>
      <c r="FX19" s="1">
        <v>0.52145450999999998</v>
      </c>
      <c r="FY19" s="8">
        <f t="shared" si="20"/>
        <v>-4.4593719999999948E-2</v>
      </c>
      <c r="FZ19" s="8">
        <f t="shared" si="21"/>
        <v>2.3185453042283609E-2</v>
      </c>
      <c r="GC19" s="1">
        <v>0.54657243</v>
      </c>
      <c r="GD19" s="1">
        <v>0.66340580999999998</v>
      </c>
      <c r="GH19" s="1">
        <v>0.54657243</v>
      </c>
      <c r="GI19" s="1">
        <v>0.65031746999999995</v>
      </c>
      <c r="GJ19" s="8">
        <f t="shared" si="22"/>
        <v>-4.4593719999999948E-2</v>
      </c>
      <c r="GK19" s="8">
        <f t="shared" si="23"/>
        <v>2.8915092062894766E-2</v>
      </c>
      <c r="GL19" s="8"/>
      <c r="GM19" s="1">
        <v>0.54657243</v>
      </c>
      <c r="GN19" s="1">
        <v>0.68886771000000002</v>
      </c>
      <c r="GO19" s="8">
        <f t="shared" si="24"/>
        <v>-4.4593719999999948E-2</v>
      </c>
      <c r="GP19" s="8">
        <f t="shared" si="25"/>
        <v>3.0629152948644447E-2</v>
      </c>
      <c r="GR19" s="1">
        <v>0.54657243</v>
      </c>
      <c r="GS19" s="1">
        <v>0.79783104999999999</v>
      </c>
      <c r="GT19" s="8">
        <f t="shared" si="26"/>
        <v>-4.4593719999999948E-2</v>
      </c>
      <c r="GU19" s="8">
        <f t="shared" si="27"/>
        <v>3.5473994357534323E-2</v>
      </c>
      <c r="GW19">
        <v>0.54657243</v>
      </c>
      <c r="GX19">
        <v>0.76119250000000005</v>
      </c>
      <c r="GY19" s="8">
        <f t="shared" si="28"/>
        <v>-4.4593719999999948E-2</v>
      </c>
      <c r="GZ19" s="8">
        <f t="shared" si="29"/>
        <v>3.3844933021843972E-2</v>
      </c>
      <c r="HB19">
        <v>0.54657243</v>
      </c>
      <c r="HC19">
        <v>0.76119250000000005</v>
      </c>
      <c r="HD19" s="8">
        <f t="shared" si="30"/>
        <v>-4.4593719999999948E-2</v>
      </c>
      <c r="HE19" s="8">
        <f t="shared" si="31"/>
        <v>3.3844933021843972E-2</v>
      </c>
      <c r="HH19">
        <v>0.49888535000000001</v>
      </c>
      <c r="HI19" s="1">
        <v>0.39644644000000001</v>
      </c>
      <c r="HJ19" s="1"/>
      <c r="HK19" t="s">
        <v>86</v>
      </c>
    </row>
    <row r="20" spans="3:219" x14ac:dyDescent="0.3">
      <c r="C20">
        <v>13</v>
      </c>
      <c r="D20" s="7">
        <v>1.3687</v>
      </c>
      <c r="E20" s="7"/>
      <c r="G20" s="22"/>
      <c r="I20" t="s">
        <v>33</v>
      </c>
      <c r="J20" s="8">
        <v>0</v>
      </c>
      <c r="K20" s="8">
        <v>-0.76886642000000005</v>
      </c>
      <c r="L20" s="8">
        <f>J20-J21</f>
        <v>-5.1295830000000001E-2</v>
      </c>
      <c r="M20" s="8">
        <f>L20*K20</f>
        <v>3.9439641173028603E-2</v>
      </c>
      <c r="N20" s="1"/>
      <c r="P20" s="8">
        <v>0.88163725000000004</v>
      </c>
      <c r="Q20" s="8">
        <v>0.20450386000000001</v>
      </c>
      <c r="R20" s="8">
        <f t="shared" si="72"/>
        <v>-6.5463439999999928E-2</v>
      </c>
      <c r="S20" s="8">
        <f t="shared" si="73"/>
        <v>1.3387526168878386E-2</v>
      </c>
      <c r="V20">
        <v>0.59116614999999995</v>
      </c>
      <c r="W20">
        <v>0.44777694000000001</v>
      </c>
      <c r="X20" s="8">
        <f t="shared" si="74"/>
        <v>-4.4550840000000091E-2</v>
      </c>
      <c r="Y20" s="8">
        <f t="shared" si="75"/>
        <v>1.9948838809629641E-2</v>
      </c>
      <c r="AB20">
        <v>0.45054114000000001</v>
      </c>
      <c r="AC20">
        <v>0.60909636</v>
      </c>
      <c r="AD20" s="8">
        <f t="shared" si="76"/>
        <v>-3.3981019999999973E-2</v>
      </c>
      <c r="AE20" s="8">
        <f t="shared" si="77"/>
        <v>2.0697715591087185E-2</v>
      </c>
      <c r="AH20">
        <v>0.45054114000000001</v>
      </c>
      <c r="AI20">
        <v>0.54459310000000005</v>
      </c>
      <c r="AJ20" s="8">
        <f t="shared" si="78"/>
        <v>-3.3981019999999973E-2</v>
      </c>
      <c r="AK20" s="8">
        <f t="shared" si="79"/>
        <v>1.8505829022961988E-2</v>
      </c>
      <c r="AN20">
        <v>0.59116614999999995</v>
      </c>
      <c r="AO20">
        <v>0.41660559000000003</v>
      </c>
      <c r="AP20" s="8">
        <f t="shared" si="80"/>
        <v>-4.4550840000000091E-2</v>
      </c>
      <c r="AQ20" s="8">
        <f t="shared" si="81"/>
        <v>1.8560128983195638E-2</v>
      </c>
      <c r="AT20">
        <v>0.88163725000000004</v>
      </c>
      <c r="AU20">
        <v>0.18194658</v>
      </c>
      <c r="AV20" s="8">
        <f t="shared" si="82"/>
        <v>-6.5463439999999928E-2</v>
      </c>
      <c r="AW20" s="8">
        <f t="shared" si="83"/>
        <v>1.1910849023035186E-2</v>
      </c>
      <c r="AZ20">
        <v>0</v>
      </c>
      <c r="BA20">
        <v>-0.58939609000000004</v>
      </c>
      <c r="BB20" s="8">
        <f>AZ20-AZ21</f>
        <v>-5.1295830000000001E-2</v>
      </c>
      <c r="BC20" s="8">
        <f>BB20*BA20</f>
        <v>3.0233561635304704E-2</v>
      </c>
      <c r="BF20">
        <v>0</v>
      </c>
      <c r="BG20">
        <v>-0.87993052999999999</v>
      </c>
      <c r="BH20" s="8">
        <f t="shared" ref="BH20:BH30" si="96">BF20-BF21</f>
        <v>-5.1295830000000001E-2</v>
      </c>
      <c r="BI20" s="8">
        <f t="shared" ref="BI20:BI31" si="97">-BH20*BG20</f>
        <v>-4.51367668786899E-2</v>
      </c>
      <c r="BL20">
        <v>0.88163725000000004</v>
      </c>
      <c r="BM20">
        <v>0.17403278999999999</v>
      </c>
      <c r="BN20" s="8">
        <f t="shared" si="84"/>
        <v>-6.5463439999999928E-2</v>
      </c>
      <c r="BO20" s="8">
        <f t="shared" si="85"/>
        <v>1.1392785106197586E-2</v>
      </c>
      <c r="BR20">
        <v>0.59116614999999995</v>
      </c>
      <c r="BS20">
        <v>0.38815931999999997</v>
      </c>
      <c r="BT20" s="8">
        <f t="shared" si="2"/>
        <v>-4.4550840000000091E-2</v>
      </c>
      <c r="BU20" s="8">
        <f t="shared" si="3"/>
        <v>1.7292823759828834E-2</v>
      </c>
      <c r="BX20">
        <v>0.45054114000000001</v>
      </c>
      <c r="BY20">
        <v>0.49458807999999999</v>
      </c>
      <c r="BZ20" s="8">
        <f t="shared" si="86"/>
        <v>-3.3981019999999973E-2</v>
      </c>
      <c r="CA20" s="8">
        <f t="shared" si="87"/>
        <v>1.6806607438241587E-2</v>
      </c>
      <c r="CC20">
        <v>0.45054114000000001</v>
      </c>
      <c r="CD20">
        <v>0.50898202999999997</v>
      </c>
      <c r="CE20" s="8">
        <f t="shared" si="88"/>
        <v>-3.3981019999999973E-2</v>
      </c>
      <c r="CF20" s="8">
        <f t="shared" si="89"/>
        <v>1.7295728541070584E-2</v>
      </c>
      <c r="CG20" s="8"/>
      <c r="CI20">
        <v>0.59116614999999995</v>
      </c>
      <c r="CJ20">
        <v>0.40273700000000001</v>
      </c>
      <c r="CK20" s="8">
        <f t="shared" si="4"/>
        <v>-4.4550840000000091E-2</v>
      </c>
      <c r="CL20" s="8">
        <f t="shared" si="5"/>
        <v>1.7942271649080039E-2</v>
      </c>
      <c r="CO20">
        <v>0.88163725000000004</v>
      </c>
      <c r="CP20">
        <v>0.18085017</v>
      </c>
      <c r="CQ20" s="8">
        <f t="shared" si="90"/>
        <v>-6.5463439999999928E-2</v>
      </c>
      <c r="CR20" s="8">
        <f t="shared" si="91"/>
        <v>1.1839074252784788E-2</v>
      </c>
      <c r="CU20">
        <v>0</v>
      </c>
      <c r="CV20">
        <v>-0.63775444000000003</v>
      </c>
      <c r="CW20" s="8">
        <f t="shared" ref="CW20:CW30" si="98">CU20-CU21</f>
        <v>-5.1295830000000001E-2</v>
      </c>
      <c r="CX20" s="8">
        <f t="shared" ref="CX20:CX31" si="99">-CW20*CV20</f>
        <v>-3.2714143335985199E-2</v>
      </c>
      <c r="DA20">
        <v>0</v>
      </c>
      <c r="DB20">
        <v>-1.4132514300000001</v>
      </c>
      <c r="DC20" s="8">
        <f t="shared" ref="DC20:DC30" si="100">DA20-DA21</f>
        <v>-5.1295830000000001E-2</v>
      </c>
      <c r="DD20" s="8">
        <f t="shared" ref="DD20:DD31" si="101">-DC20*DB20</f>
        <v>-7.249390510053691E-2</v>
      </c>
      <c r="DG20">
        <v>0.88163725000000004</v>
      </c>
      <c r="DH20">
        <v>0.82009955999999995</v>
      </c>
      <c r="DI20" s="8">
        <f t="shared" si="92"/>
        <v>-6.5463439999999928E-2</v>
      </c>
      <c r="DJ20" s="8">
        <f t="shared" si="93"/>
        <v>5.368653834008634E-2</v>
      </c>
      <c r="DM20">
        <v>0.59116614999999995</v>
      </c>
      <c r="DN20">
        <v>1.0915809000000001</v>
      </c>
      <c r="DO20" s="8">
        <f t="shared" si="10"/>
        <v>-4.4550840000000091E-2</v>
      </c>
      <c r="DP20" s="8">
        <f t="shared" si="11"/>
        <v>4.8630846022956101E-2</v>
      </c>
      <c r="DS20">
        <v>0.45054114000000001</v>
      </c>
      <c r="DT20">
        <v>1.1364136300000001</v>
      </c>
      <c r="DU20" s="8">
        <f t="shared" si="94"/>
        <v>-3.3981019999999973E-2</v>
      </c>
      <c r="DV20" s="8">
        <f t="shared" si="95"/>
        <v>3.8616494289302569E-2</v>
      </c>
      <c r="DY20" s="1">
        <v>0.591166148</v>
      </c>
      <c r="DZ20" s="14">
        <f t="shared" si="60"/>
        <v>4.6352878718469832E-2</v>
      </c>
      <c r="EA20" s="14">
        <f t="shared" si="61"/>
        <v>4.6352878718469832E-2</v>
      </c>
      <c r="EB20" s="14">
        <f t="shared" si="68"/>
        <v>4.4593721000000031E-2</v>
      </c>
      <c r="EC20" s="14">
        <f t="shared" si="69"/>
        <v>-3.4214609582529226E-3</v>
      </c>
      <c r="ED20" s="7">
        <f t="shared" si="70"/>
        <v>1.4942211782865467</v>
      </c>
      <c r="EE20">
        <f t="shared" si="71"/>
        <v>0.99706955568561673</v>
      </c>
      <c r="EG20" s="1">
        <v>0.59116614999999995</v>
      </c>
      <c r="EH20" s="1">
        <v>0.20319366</v>
      </c>
      <c r="EI20" s="8">
        <f t="shared" si="12"/>
        <v>-4.4550840000000091E-2</v>
      </c>
      <c r="EJ20" s="8">
        <f t="shared" si="62"/>
        <v>9.0204285623828196E-3</v>
      </c>
      <c r="EK20">
        <v>0</v>
      </c>
      <c r="EM20" s="1">
        <v>0.59116614999999995</v>
      </c>
      <c r="EN20" s="1">
        <v>0.22510202000000001</v>
      </c>
      <c r="EO20" s="8">
        <f t="shared" si="13"/>
        <v>-4.4550840000000091E-2</v>
      </c>
      <c r="EP20" s="8">
        <f t="shared" si="63"/>
        <v>9.991490055009853E-3</v>
      </c>
      <c r="EQ20">
        <v>1</v>
      </c>
      <c r="ES20" s="1">
        <v>0.59116614999999995</v>
      </c>
      <c r="ET20" s="1">
        <v>0.25605909999999998</v>
      </c>
      <c r="EU20" s="8">
        <f t="shared" si="14"/>
        <v>-4.4550840000000091E-2</v>
      </c>
      <c r="EV20" s="8">
        <f t="shared" si="64"/>
        <v>1.1367297676994639E-2</v>
      </c>
      <c r="EX20" s="1">
        <v>0.59116614999999995</v>
      </c>
      <c r="EY20" s="1">
        <v>0.28685216000000002</v>
      </c>
      <c r="EZ20" s="8">
        <f t="shared" si="15"/>
        <v>-4.4550840000000091E-2</v>
      </c>
      <c r="FA20" s="8">
        <f t="shared" si="65"/>
        <v>1.2734301932674507E-2</v>
      </c>
      <c r="FC20" s="1">
        <v>0.59116614999999995</v>
      </c>
      <c r="FD20" s="1">
        <v>0.31772927000000001</v>
      </c>
      <c r="FE20" s="8">
        <f t="shared" si="16"/>
        <v>-4.4550840000000091E-2</v>
      </c>
      <c r="FF20" s="8">
        <f t="shared" si="66"/>
        <v>1.4105037441685151E-2</v>
      </c>
      <c r="FH20">
        <v>0.58765871000000003</v>
      </c>
      <c r="FI20">
        <v>0.36155844999999998</v>
      </c>
      <c r="FJ20" s="8">
        <f t="shared" si="17"/>
        <v>-4.4371029999999978E-2</v>
      </c>
      <c r="FK20" s="8">
        <f t="shared" si="67"/>
        <v>1.5985975665493632E-2</v>
      </c>
      <c r="FM20">
        <v>0.58765871000000003</v>
      </c>
      <c r="FN20" s="1">
        <v>0.31451511999999998</v>
      </c>
      <c r="FO20" s="8">
        <f t="shared" si="18"/>
        <v>-4.4371029999999978E-2</v>
      </c>
      <c r="FP20" s="8">
        <f t="shared" si="19"/>
        <v>1.3905997923018559E-2</v>
      </c>
      <c r="FR20" s="1">
        <v>0.59116614999999995</v>
      </c>
      <c r="FS20" s="1">
        <v>0.20319366</v>
      </c>
      <c r="FW20" s="1">
        <v>0.59116614999999995</v>
      </c>
      <c r="FX20" s="1">
        <v>0.48359670999999999</v>
      </c>
      <c r="FY20" s="8">
        <f t="shared" si="20"/>
        <v>-4.4550840000000091E-2</v>
      </c>
      <c r="FZ20" s="8">
        <f t="shared" si="21"/>
        <v>2.1468433491273108E-2</v>
      </c>
      <c r="GC20" s="1">
        <v>0.59116614999999995</v>
      </c>
      <c r="GD20" s="1">
        <v>0.62943943999999996</v>
      </c>
      <c r="GH20" s="1">
        <v>0.59116614999999995</v>
      </c>
      <c r="GI20" s="1">
        <v>0.60014166999999996</v>
      </c>
      <c r="GJ20" s="8">
        <f t="shared" si="22"/>
        <v>-4.4550840000000091E-2</v>
      </c>
      <c r="GK20" s="8">
        <f t="shared" si="23"/>
        <v>2.6642243963439234E-2</v>
      </c>
      <c r="GL20" s="8"/>
      <c r="GM20" s="1">
        <v>0.59116614999999995</v>
      </c>
      <c r="GN20" s="1">
        <v>0.65268645000000003</v>
      </c>
      <c r="GO20" s="8">
        <f t="shared" si="24"/>
        <v>-4.4550840000000091E-2</v>
      </c>
      <c r="GP20" s="8">
        <f t="shared" si="25"/>
        <v>2.8974877935956496E-2</v>
      </c>
      <c r="GR20" s="1">
        <v>0.59116614999999995</v>
      </c>
      <c r="GS20" s="1">
        <v>0.76240047</v>
      </c>
      <c r="GT20" s="8">
        <f t="shared" si="26"/>
        <v>-4.4550840000000091E-2</v>
      </c>
      <c r="GU20" s="8">
        <f t="shared" si="27"/>
        <v>3.3845440726654984E-2</v>
      </c>
      <c r="GW20">
        <v>0.59116614999999995</v>
      </c>
      <c r="GX20">
        <v>0.72540762999999997</v>
      </c>
      <c r="GY20" s="8">
        <f t="shared" si="28"/>
        <v>-4.4550840000000091E-2</v>
      </c>
      <c r="GZ20" s="8">
        <f t="shared" si="29"/>
        <v>3.2203208038195819E-2</v>
      </c>
      <c r="HB20">
        <v>0.59116614999999995</v>
      </c>
      <c r="HC20">
        <v>0.72540762999999997</v>
      </c>
      <c r="HD20" s="8">
        <f t="shared" si="30"/>
        <v>-4.4550840000000091E-2</v>
      </c>
      <c r="HE20" s="8">
        <f t="shared" si="31"/>
        <v>3.2203208038195819E-2</v>
      </c>
      <c r="HH20">
        <v>0.54326377000000003</v>
      </c>
      <c r="HI20" s="1">
        <v>0.35368372999999997</v>
      </c>
      <c r="HJ20" s="1"/>
      <c r="HK20" t="s">
        <v>87</v>
      </c>
    </row>
    <row r="21" spans="3:219" x14ac:dyDescent="0.3">
      <c r="C21">
        <v>14</v>
      </c>
      <c r="D21" s="7">
        <v>1.4171</v>
      </c>
      <c r="E21" s="7"/>
      <c r="G21" s="7"/>
      <c r="J21" s="8">
        <v>5.1295830000000001E-2</v>
      </c>
      <c r="K21" s="8">
        <v>-6.0640399999999997E-2</v>
      </c>
      <c r="L21" s="8">
        <f t="shared" ref="L21:L30" si="102">J21-J22</f>
        <v>-7.7573920000000005E-2</v>
      </c>
      <c r="M21" s="8">
        <f t="shared" ref="M21:M30" si="103">L21*K21</f>
        <v>4.7041135383679997E-3</v>
      </c>
      <c r="N21" s="1"/>
      <c r="P21" s="8">
        <v>0.94710068999999997</v>
      </c>
      <c r="Q21" s="8">
        <v>0.15881133</v>
      </c>
      <c r="R21" s="8">
        <f t="shared" si="72"/>
        <v>-5.2899310000000033E-2</v>
      </c>
      <c r="S21" s="8">
        <f t="shared" si="73"/>
        <v>8.4010097771823056E-3</v>
      </c>
      <c r="V21">
        <v>0.63571699000000004</v>
      </c>
      <c r="W21">
        <v>0.40744996</v>
      </c>
      <c r="X21" s="8">
        <f t="shared" si="74"/>
        <v>-4.4591559999999975E-2</v>
      </c>
      <c r="Y21" s="8">
        <f t="shared" si="75"/>
        <v>1.8168829338337588E-2</v>
      </c>
      <c r="AB21">
        <v>0.48452215999999998</v>
      </c>
      <c r="AC21">
        <v>0.57679975999999999</v>
      </c>
      <c r="AD21" s="8">
        <f t="shared" si="76"/>
        <v>-3.3997810000000073E-2</v>
      </c>
      <c r="AE21" s="8">
        <f t="shared" si="77"/>
        <v>1.9609928648525642E-2</v>
      </c>
      <c r="AH21">
        <v>0.48452215999999998</v>
      </c>
      <c r="AI21">
        <v>0.51959319000000004</v>
      </c>
      <c r="AJ21" s="8">
        <f t="shared" si="78"/>
        <v>-3.3997810000000073E-2</v>
      </c>
      <c r="AK21" s="8">
        <f t="shared" si="79"/>
        <v>1.7665030550913938E-2</v>
      </c>
      <c r="AN21">
        <v>0.63571699000000004</v>
      </c>
      <c r="AO21">
        <v>0.37910658000000003</v>
      </c>
      <c r="AP21" s="8">
        <f t="shared" si="80"/>
        <v>-4.4591559999999975E-2</v>
      </c>
      <c r="AQ21" s="8">
        <f t="shared" si="81"/>
        <v>1.6904953808464792E-2</v>
      </c>
      <c r="AT21">
        <v>0.94710068999999997</v>
      </c>
      <c r="AU21">
        <v>0.12597932000000001</v>
      </c>
      <c r="AV21" s="8">
        <f t="shared" si="82"/>
        <v>-5.2899310000000033E-2</v>
      </c>
      <c r="AW21" s="8">
        <f t="shared" si="83"/>
        <v>6.6642191022692043E-3</v>
      </c>
      <c r="AZ21">
        <v>5.1295830000000001E-2</v>
      </c>
      <c r="BA21">
        <v>-0.15443372</v>
      </c>
      <c r="BB21" s="8">
        <f t="shared" ref="BB21:BB30" si="104">AZ21-AZ22</f>
        <v>-7.7573920000000005E-2</v>
      </c>
      <c r="BC21" s="8">
        <f t="shared" ref="BC21:BC29" si="105">BB21*BA21</f>
        <v>1.19800290405824E-2</v>
      </c>
      <c r="BF21">
        <v>5.1295830000000001E-2</v>
      </c>
      <c r="BG21">
        <v>-0.15448633000000001</v>
      </c>
      <c r="BH21" s="8">
        <f t="shared" si="96"/>
        <v>-7.7573920000000005E-2</v>
      </c>
      <c r="BI21" s="8">
        <f t="shared" si="97"/>
        <v>-1.1984110204513601E-2</v>
      </c>
      <c r="BL21">
        <v>0.94710068999999997</v>
      </c>
      <c r="BM21">
        <v>0.12394713</v>
      </c>
      <c r="BN21" s="8">
        <f t="shared" si="84"/>
        <v>-5.2899310000000033E-2</v>
      </c>
      <c r="BO21" s="8">
        <f t="shared" si="85"/>
        <v>6.5567176534803038E-3</v>
      </c>
      <c r="BR21">
        <v>0.63571699000000004</v>
      </c>
      <c r="BS21">
        <v>0.35397536000000002</v>
      </c>
      <c r="BT21" s="8">
        <f t="shared" si="2"/>
        <v>-4.4591559999999975E-2</v>
      </c>
      <c r="BU21" s="8">
        <f t="shared" si="3"/>
        <v>1.5784313503961592E-2</v>
      </c>
      <c r="BX21">
        <v>0.48452215999999998</v>
      </c>
      <c r="BY21">
        <v>0.46634634000000003</v>
      </c>
      <c r="BZ21" s="8">
        <f t="shared" si="86"/>
        <v>-3.3997810000000073E-2</v>
      </c>
      <c r="CA21" s="8">
        <f t="shared" si="87"/>
        <v>1.5854754261515436E-2</v>
      </c>
      <c r="CC21">
        <v>0.48452215999999998</v>
      </c>
      <c r="CD21">
        <v>0.48521948999999998</v>
      </c>
      <c r="CE21" s="8">
        <f t="shared" si="88"/>
        <v>-3.3997810000000073E-2</v>
      </c>
      <c r="CF21" s="8">
        <f t="shared" si="89"/>
        <v>1.6496400029316936E-2</v>
      </c>
      <c r="CG21" s="8"/>
      <c r="CI21">
        <v>0.63571699000000004</v>
      </c>
      <c r="CJ21">
        <v>0.36566251</v>
      </c>
      <c r="CK21" s="8">
        <f t="shared" si="4"/>
        <v>-4.4591559999999975E-2</v>
      </c>
      <c r="CL21" s="8">
        <f t="shared" si="5"/>
        <v>1.6305461754415589E-2</v>
      </c>
      <c r="CO21">
        <v>0.94710068999999997</v>
      </c>
      <c r="CP21">
        <v>0.12402982</v>
      </c>
      <c r="CQ21" s="8">
        <f t="shared" si="90"/>
        <v>-5.2899310000000033E-2</v>
      </c>
      <c r="CR21" s="8">
        <f t="shared" si="91"/>
        <v>6.5610918974242042E-3</v>
      </c>
      <c r="CU21">
        <v>5.1295830000000001E-2</v>
      </c>
      <c r="CV21">
        <v>-0.20412290999999999</v>
      </c>
      <c r="CW21" s="8">
        <f t="shared" si="98"/>
        <v>-7.7573920000000005E-2</v>
      </c>
      <c r="CX21" s="8">
        <f t="shared" si="99"/>
        <v>-1.5834614290507198E-2</v>
      </c>
      <c r="DA21">
        <v>5.1295830000000001E-2</v>
      </c>
      <c r="DB21">
        <v>-0.78548958000000002</v>
      </c>
      <c r="DC21" s="8">
        <f t="shared" si="100"/>
        <v>-7.7573920000000005E-2</v>
      </c>
      <c r="DD21" s="8">
        <f t="shared" si="101"/>
        <v>-6.0933505839753606E-2</v>
      </c>
      <c r="DG21">
        <v>0.94710068999999997</v>
      </c>
      <c r="DH21">
        <v>0.70198627000000002</v>
      </c>
      <c r="DI21" s="8">
        <f t="shared" si="92"/>
        <v>-5.2899310000000033E-2</v>
      </c>
      <c r="DJ21" s="8">
        <f t="shared" si="93"/>
        <v>3.7134589312473723E-2</v>
      </c>
      <c r="DM21">
        <v>0.63571699000000004</v>
      </c>
      <c r="DN21">
        <v>1.07785099</v>
      </c>
      <c r="DO21" s="8">
        <f t="shared" si="10"/>
        <v>-4.4591559999999975E-2</v>
      </c>
      <c r="DP21" s="8">
        <f t="shared" si="11"/>
        <v>4.8063057091644372E-2</v>
      </c>
      <c r="DS21">
        <v>0.48452215999999998</v>
      </c>
      <c r="DT21">
        <v>1.1356679599999999</v>
      </c>
      <c r="DU21" s="8">
        <f t="shared" si="94"/>
        <v>-3.3997810000000073E-2</v>
      </c>
      <c r="DV21" s="8">
        <f t="shared" si="95"/>
        <v>3.8610223527167677E-2</v>
      </c>
      <c r="DY21" s="1">
        <v>0.63571699100000001</v>
      </c>
      <c r="DZ21" s="14">
        <f t="shared" si="60"/>
        <v>4.2595795220475678E-2</v>
      </c>
      <c r="EA21" s="14">
        <f t="shared" si="61"/>
        <v>4.2595795220475678E-2</v>
      </c>
      <c r="EB21" s="14">
        <f t="shared" si="68"/>
        <v>4.4550843000000007E-2</v>
      </c>
      <c r="EC21" s="14">
        <f t="shared" si="69"/>
        <v>-3.7570834979941542E-3</v>
      </c>
      <c r="ED21" s="7">
        <f t="shared" si="70"/>
        <v>1.4866629118738566</v>
      </c>
      <c r="EE21">
        <f t="shared" si="71"/>
        <v>0.99646287142903345</v>
      </c>
      <c r="EG21" s="1">
        <v>0.63571699000000004</v>
      </c>
      <c r="EH21" s="1">
        <v>0.18093284000000001</v>
      </c>
      <c r="EI21" s="8">
        <f t="shared" si="12"/>
        <v>-4.4591559999999975E-2</v>
      </c>
      <c r="EJ21" s="8">
        <f t="shared" si="62"/>
        <v>8.0347074533560891E-3</v>
      </c>
      <c r="EK21">
        <v>0</v>
      </c>
      <c r="EM21" s="1">
        <v>0.63571699000000004</v>
      </c>
      <c r="EN21" s="1">
        <v>0.19868943999999999</v>
      </c>
      <c r="EO21" s="8">
        <f t="shared" si="13"/>
        <v>-4.4591559999999975E-2</v>
      </c>
      <c r="EP21" s="8">
        <f t="shared" si="63"/>
        <v>8.8218832096129025E-3</v>
      </c>
      <c r="EQ21">
        <v>1</v>
      </c>
      <c r="ES21" s="1">
        <v>0.63571699000000004</v>
      </c>
      <c r="ET21" s="1">
        <v>0.22656198999999999</v>
      </c>
      <c r="EU21" s="8">
        <f t="shared" si="14"/>
        <v>-4.4591559999999975E-2</v>
      </c>
      <c r="EV21" s="8">
        <f t="shared" si="64"/>
        <v>1.0060966874229065E-2</v>
      </c>
      <c r="EX21" s="1">
        <v>0.63571699000000004</v>
      </c>
      <c r="EY21" s="1">
        <v>0.25434733999999998</v>
      </c>
      <c r="EZ21" s="8">
        <f t="shared" si="15"/>
        <v>-4.4591559999999975E-2</v>
      </c>
      <c r="FA21" s="8">
        <f t="shared" si="65"/>
        <v>1.1294834417230698E-2</v>
      </c>
      <c r="FC21" s="1">
        <v>0.63571699000000004</v>
      </c>
      <c r="FD21" s="1">
        <v>0.28237223</v>
      </c>
      <c r="FE21" s="8">
        <f t="shared" si="16"/>
        <v>-4.4591559999999975E-2</v>
      </c>
      <c r="FF21" s="8">
        <f t="shared" si="66"/>
        <v>1.2539339243234008E-2</v>
      </c>
      <c r="FH21">
        <v>0.63202974000000001</v>
      </c>
      <c r="FI21">
        <v>0.31976069000000001</v>
      </c>
      <c r="FJ21" s="8">
        <f t="shared" si="17"/>
        <v>-4.4383570000000039E-2</v>
      </c>
      <c r="FK21" s="8">
        <f t="shared" si="67"/>
        <v>1.4133421355419347E-2</v>
      </c>
      <c r="FM21">
        <v>0.63202974000000001</v>
      </c>
      <c r="FN21" s="1">
        <v>0.28032583</v>
      </c>
      <c r="FO21" s="8">
        <f t="shared" si="18"/>
        <v>-4.4383570000000039E-2</v>
      </c>
      <c r="FP21" s="8">
        <f t="shared" si="19"/>
        <v>1.2390400684329438E-2</v>
      </c>
      <c r="FR21" s="1">
        <v>0.63571699000000004</v>
      </c>
      <c r="FS21" s="1">
        <v>0.18093284000000001</v>
      </c>
      <c r="FW21" s="1">
        <v>0.63571699000000004</v>
      </c>
      <c r="FX21" s="1">
        <v>0.44381305999999998</v>
      </c>
      <c r="FY21" s="8">
        <f t="shared" si="20"/>
        <v>-4.4591559999999975E-2</v>
      </c>
      <c r="FZ21" s="8">
        <f t="shared" si="21"/>
        <v>1.9708462549301569E-2</v>
      </c>
      <c r="GC21" s="1">
        <v>0.63571699000000004</v>
      </c>
      <c r="GD21" s="1">
        <v>0.59459185999999997</v>
      </c>
      <c r="GH21" s="1">
        <v>0.63571699000000004</v>
      </c>
      <c r="GI21" s="1">
        <v>0.54875903999999998</v>
      </c>
      <c r="GJ21" s="8">
        <f t="shared" si="22"/>
        <v>-4.4591559999999975E-2</v>
      </c>
      <c r="GK21" s="8">
        <f t="shared" si="23"/>
        <v>2.4368811923720046E-2</v>
      </c>
      <c r="GL21" s="8"/>
      <c r="GM21" s="1">
        <v>0.63571699000000004</v>
      </c>
      <c r="GN21" s="1">
        <v>0.61528764999999996</v>
      </c>
      <c r="GO21" s="8">
        <f t="shared" si="24"/>
        <v>-4.4591559999999975E-2</v>
      </c>
      <c r="GP21" s="8">
        <f t="shared" si="25"/>
        <v>2.7323156301603136E-2</v>
      </c>
      <c r="GR21" s="1">
        <v>0.63571699000000004</v>
      </c>
      <c r="GS21" s="1">
        <v>0.72562852</v>
      </c>
      <c r="GT21" s="8">
        <f t="shared" si="26"/>
        <v>-4.4591559999999975E-2</v>
      </c>
      <c r="GU21" s="8">
        <f t="shared" si="27"/>
        <v>3.2223077236900426E-2</v>
      </c>
      <c r="GW21">
        <v>0.63571699000000004</v>
      </c>
      <c r="GX21">
        <v>0.69106825999999999</v>
      </c>
      <c r="GY21" s="8">
        <f t="shared" si="28"/>
        <v>-4.4591559999999975E-2</v>
      </c>
      <c r="GZ21" s="8">
        <f t="shared" si="29"/>
        <v>3.0688355410769117E-2</v>
      </c>
      <c r="HB21">
        <v>0.63571699000000004</v>
      </c>
      <c r="HC21">
        <v>0.69106825999999999</v>
      </c>
      <c r="HD21" s="8">
        <f t="shared" si="30"/>
        <v>-4.4591559999999975E-2</v>
      </c>
      <c r="HE21" s="8">
        <f t="shared" si="31"/>
        <v>3.0688355410769117E-2</v>
      </c>
      <c r="HH21">
        <v>0.58765871000000003</v>
      </c>
      <c r="HI21" s="1">
        <v>0.31451511999999998</v>
      </c>
      <c r="HJ21" s="1"/>
      <c r="HK21" t="s">
        <v>88</v>
      </c>
    </row>
    <row r="22" spans="3:219" x14ac:dyDescent="0.3">
      <c r="C22">
        <v>15</v>
      </c>
      <c r="D22" s="7">
        <v>1.4214</v>
      </c>
      <c r="E22" s="7"/>
      <c r="G22" s="7"/>
      <c r="J22" s="8">
        <v>0.12886975000000001</v>
      </c>
      <c r="K22" s="8">
        <v>-3.4179250000000001E-2</v>
      </c>
      <c r="L22" s="8">
        <f t="shared" si="102"/>
        <v>-0.10009387</v>
      </c>
      <c r="M22" s="8">
        <f t="shared" si="103"/>
        <v>3.4211334061975004E-3</v>
      </c>
      <c r="N22" s="1"/>
      <c r="P22" s="8">
        <v>1</v>
      </c>
      <c r="Q22" s="8">
        <v>5.3346560000000001E-2</v>
      </c>
      <c r="R22" s="8">
        <f>P22-P21</f>
        <v>5.2899310000000033E-2</v>
      </c>
      <c r="S22" s="8">
        <f>R22*Q22</f>
        <v>2.8219962148736018E-3</v>
      </c>
      <c r="V22">
        <v>0.68030855000000001</v>
      </c>
      <c r="W22">
        <v>0.36685361999999999</v>
      </c>
      <c r="X22" s="8">
        <f>V22-V23</f>
        <v>-4.4546120000000022E-2</v>
      </c>
      <c r="Y22" s="8">
        <f>-X22*W22</f>
        <v>1.6341905378954406E-2</v>
      </c>
      <c r="AB22">
        <v>0.51851997000000005</v>
      </c>
      <c r="AC22">
        <v>0.54268773999999997</v>
      </c>
      <c r="AD22" s="8">
        <f>AB22-AB23</f>
        <v>-3.397395999999997E-2</v>
      </c>
      <c r="AE22" s="8">
        <f>-AD22*AC22</f>
        <v>1.8437251571250382E-2</v>
      </c>
      <c r="AH22">
        <v>0.51851997000000005</v>
      </c>
      <c r="AI22">
        <v>0.49271031999999998</v>
      </c>
      <c r="AJ22" s="8">
        <f>AH22-AH23</f>
        <v>-3.397395999999997E-2</v>
      </c>
      <c r="AK22" s="8">
        <f>-AJ22*AI22</f>
        <v>1.6739320703267186E-2</v>
      </c>
      <c r="AN22">
        <v>0.68030855000000001</v>
      </c>
      <c r="AO22">
        <v>0.34089877000000002</v>
      </c>
      <c r="AP22" s="8">
        <f>AN22-AN23</f>
        <v>-4.4546120000000022E-2</v>
      </c>
      <c r="AQ22" s="8">
        <f>-AP22*AO22</f>
        <v>1.5185717516272408E-2</v>
      </c>
      <c r="AT22">
        <v>1</v>
      </c>
      <c r="AU22">
        <v>6.8350889999999997E-2</v>
      </c>
      <c r="AV22" s="8">
        <f>AT22-AT21</f>
        <v>5.2899310000000033E-2</v>
      </c>
      <c r="AW22" s="8">
        <f>AV22*AU22</f>
        <v>3.6157149188859022E-3</v>
      </c>
      <c r="AZ22">
        <v>0.12886975000000001</v>
      </c>
      <c r="BA22">
        <v>-2.9941479999999999E-2</v>
      </c>
      <c r="BB22" s="8">
        <f t="shared" si="104"/>
        <v>-0.10009387</v>
      </c>
      <c r="BC22" s="8">
        <f t="shared" si="105"/>
        <v>2.9969586067276001E-3</v>
      </c>
      <c r="BF22">
        <v>0.12886975000000001</v>
      </c>
      <c r="BG22">
        <v>-1.72602E-2</v>
      </c>
      <c r="BH22" s="8">
        <f t="shared" si="96"/>
        <v>-0.10009387</v>
      </c>
      <c r="BI22" s="8">
        <f t="shared" si="97"/>
        <v>-1.7276402149740001E-3</v>
      </c>
      <c r="BL22">
        <v>1</v>
      </c>
      <c r="BM22">
        <v>6.2549099999999996E-2</v>
      </c>
      <c r="BN22" s="8">
        <f>BL22-BL21</f>
        <v>5.2899310000000033E-2</v>
      </c>
      <c r="BO22" s="8">
        <f>BN22*BM22</f>
        <v>3.3088042311210019E-3</v>
      </c>
      <c r="BR22">
        <v>0.68030855000000001</v>
      </c>
      <c r="BS22">
        <v>0.32127844999999999</v>
      </c>
      <c r="BT22" s="8">
        <f t="shared" si="2"/>
        <v>-4.4546120000000022E-2</v>
      </c>
      <c r="BU22" s="8">
        <f t="shared" si="3"/>
        <v>1.4311708387114007E-2</v>
      </c>
      <c r="BX22">
        <v>0.51851997000000005</v>
      </c>
      <c r="BY22">
        <v>0.43947190000000003</v>
      </c>
      <c r="BZ22" s="8">
        <f>BX22-BX23</f>
        <v>-3.397395999999997E-2</v>
      </c>
      <c r="CA22" s="8">
        <f>-BZ22*BY22</f>
        <v>1.4930600751723987E-2</v>
      </c>
      <c r="CC22">
        <v>0.51851997000000005</v>
      </c>
      <c r="CD22">
        <v>0.45976197000000002</v>
      </c>
      <c r="CE22" s="8">
        <f>CC22-CC23</f>
        <v>-3.397395999999997E-2</v>
      </c>
      <c r="CF22" s="8">
        <f>-CE22*CD22</f>
        <v>1.5619934778301186E-2</v>
      </c>
      <c r="CG22" s="8"/>
      <c r="CI22">
        <v>0.68030855000000001</v>
      </c>
      <c r="CJ22">
        <v>0.32795372</v>
      </c>
      <c r="CK22" s="8">
        <f t="shared" si="4"/>
        <v>-4.4546120000000022E-2</v>
      </c>
      <c r="CL22" s="8">
        <f t="shared" si="5"/>
        <v>1.4609065765566408E-2</v>
      </c>
      <c r="CO22">
        <v>1</v>
      </c>
      <c r="CP22">
        <v>5.9851170000000002E-2</v>
      </c>
      <c r="CQ22" s="8">
        <f>CO22-CO21</f>
        <v>5.2899310000000033E-2</v>
      </c>
      <c r="CR22" s="8">
        <f>CQ22*CP22</f>
        <v>3.1660855956927021E-3</v>
      </c>
      <c r="CU22">
        <v>0.12886975000000001</v>
      </c>
      <c r="CV22">
        <v>-4.8075930000000003E-2</v>
      </c>
      <c r="CW22" s="8">
        <f t="shared" si="98"/>
        <v>-0.10009387</v>
      </c>
      <c r="CX22" s="8">
        <f t="shared" si="99"/>
        <v>-4.8121058875491007E-3</v>
      </c>
      <c r="DA22">
        <v>0.12886975000000001</v>
      </c>
      <c r="DB22">
        <v>-0.55097346999999997</v>
      </c>
      <c r="DC22" s="8">
        <f t="shared" si="100"/>
        <v>-0.10009387</v>
      </c>
      <c r="DD22" s="8">
        <f t="shared" si="101"/>
        <v>-5.5149066879628894E-2</v>
      </c>
      <c r="DG22">
        <v>1</v>
      </c>
      <c r="DH22">
        <v>0.46573933000000001</v>
      </c>
      <c r="DI22" s="8">
        <f>DG22-DG21</f>
        <v>5.2899310000000033E-2</v>
      </c>
      <c r="DJ22" s="8">
        <f>DI22*DH22</f>
        <v>2.4637289196862314E-2</v>
      </c>
      <c r="DM22">
        <v>0.68030855000000001</v>
      </c>
      <c r="DN22">
        <v>1.06032653</v>
      </c>
      <c r="DO22" s="8">
        <f t="shared" si="10"/>
        <v>-4.4546120000000022E-2</v>
      </c>
      <c r="DP22" s="8">
        <f t="shared" si="11"/>
        <v>4.7233432844563626E-2</v>
      </c>
      <c r="DS22">
        <v>0.51851997000000005</v>
      </c>
      <c r="DT22">
        <v>1.1336033299999999</v>
      </c>
      <c r="DU22" s="8">
        <f>DS22-DS23</f>
        <v>-3.397395999999997E-2</v>
      </c>
      <c r="DV22" s="8">
        <f>-DU22*DT22</f>
        <v>3.8512994189286762E-2</v>
      </c>
      <c r="DY22" s="1">
        <v>0.68030855000000001</v>
      </c>
      <c r="DZ22" s="14">
        <f t="shared" si="60"/>
        <v>3.8527503531741378E-2</v>
      </c>
      <c r="EA22" s="14">
        <f t="shared" si="61"/>
        <v>3.8527503531741378E-2</v>
      </c>
      <c r="EB22" s="14">
        <f t="shared" si="68"/>
        <v>4.4591559000000003E-2</v>
      </c>
      <c r="EC22" s="14">
        <f t="shared" si="69"/>
        <v>-4.0682916887343004E-3</v>
      </c>
      <c r="ED22" s="7">
        <f t="shared" si="70"/>
        <v>1.4798136383440332</v>
      </c>
      <c r="EE22">
        <f t="shared" si="71"/>
        <v>0.9958639295298507</v>
      </c>
      <c r="EG22" s="1">
        <v>0.68030855000000001</v>
      </c>
      <c r="EH22" s="1">
        <v>0.15741611999999999</v>
      </c>
      <c r="EI22" s="8">
        <f t="shared" si="12"/>
        <v>-4.4546120000000022E-2</v>
      </c>
      <c r="EJ22" s="8">
        <f t="shared" si="62"/>
        <v>6.9790925120987723E-3</v>
      </c>
      <c r="EK22">
        <v>0</v>
      </c>
      <c r="EM22" s="1">
        <v>0.68030855000000001</v>
      </c>
      <c r="EN22" s="1">
        <v>0.17148568</v>
      </c>
      <c r="EO22" s="8">
        <f t="shared" si="13"/>
        <v>-4.4546120000000022E-2</v>
      </c>
      <c r="EP22" s="8">
        <f t="shared" si="63"/>
        <v>7.6017128651519579E-3</v>
      </c>
      <c r="EQ22">
        <v>1</v>
      </c>
      <c r="ES22" s="1">
        <v>0.68030855000000001</v>
      </c>
      <c r="ET22" s="1">
        <v>0.19639727000000001</v>
      </c>
      <c r="EU22" s="8">
        <f t="shared" si="14"/>
        <v>-4.4546120000000022E-2</v>
      </c>
      <c r="EV22" s="8">
        <f t="shared" si="64"/>
        <v>8.7073338896527294E-3</v>
      </c>
      <c r="EX22" s="1">
        <v>0.68030855000000001</v>
      </c>
      <c r="EY22" s="1">
        <v>0.2212925</v>
      </c>
      <c r="EZ22" s="8">
        <f t="shared" si="15"/>
        <v>-4.4546120000000022E-2</v>
      </c>
      <c r="FA22" s="8">
        <f t="shared" si="65"/>
        <v>9.8110716344273867E-3</v>
      </c>
      <c r="FC22" s="1">
        <v>0.68030855000000001</v>
      </c>
      <c r="FD22" s="1">
        <v>0.24660070000000001</v>
      </c>
      <c r="FE22" s="8">
        <f t="shared" si="16"/>
        <v>-4.4546120000000022E-2</v>
      </c>
      <c r="FF22" s="8">
        <f t="shared" si="66"/>
        <v>1.0933118532259058E-2</v>
      </c>
      <c r="FH22">
        <v>0.67641331000000005</v>
      </c>
      <c r="FI22">
        <v>0.28200206</v>
      </c>
      <c r="FJ22" s="8">
        <f t="shared" si="17"/>
        <v>-4.4348100000000001E-2</v>
      </c>
      <c r="FK22" s="8">
        <f t="shared" si="67"/>
        <v>1.2447071028331199E-2</v>
      </c>
      <c r="FM22">
        <v>0.67641331000000005</v>
      </c>
      <c r="FN22" s="1">
        <v>0.24939337</v>
      </c>
      <c r="FO22" s="8">
        <f t="shared" si="18"/>
        <v>-4.4348100000000001E-2</v>
      </c>
      <c r="FP22" s="8">
        <f t="shared" si="19"/>
        <v>1.1007781256579769E-2</v>
      </c>
      <c r="FR22" s="1">
        <v>0.68030855000000001</v>
      </c>
      <c r="FS22" s="1">
        <v>0.15741611999999999</v>
      </c>
      <c r="FW22" s="1">
        <v>0.68030855000000001</v>
      </c>
      <c r="FX22" s="1">
        <v>0.40301224000000002</v>
      </c>
      <c r="FY22" s="8">
        <f t="shared" si="20"/>
        <v>-4.4546120000000022E-2</v>
      </c>
      <c r="FZ22" s="8">
        <f t="shared" si="21"/>
        <v>1.7867672678428065E-2</v>
      </c>
      <c r="GC22" s="1">
        <v>0.68030855000000001</v>
      </c>
      <c r="GD22" s="1">
        <v>0.55854037000000001</v>
      </c>
      <c r="GH22" s="1">
        <v>0.68030855000000001</v>
      </c>
      <c r="GI22" s="1">
        <v>0.49640982</v>
      </c>
      <c r="GJ22" s="8">
        <f t="shared" si="22"/>
        <v>-4.4546120000000022E-2</v>
      </c>
      <c r="GK22" s="8">
        <f t="shared" si="23"/>
        <v>2.2008483360498907E-2</v>
      </c>
      <c r="GL22" s="8"/>
      <c r="GM22" s="1">
        <v>0.68030855000000001</v>
      </c>
      <c r="GN22" s="1">
        <v>0.57662413999999995</v>
      </c>
      <c r="GO22" s="8">
        <f t="shared" si="24"/>
        <v>-4.4546120000000022E-2</v>
      </c>
      <c r="GP22" s="8">
        <f t="shared" si="25"/>
        <v>2.5564810120903718E-2</v>
      </c>
      <c r="GR22" s="1">
        <v>0.68030855000000001</v>
      </c>
      <c r="GS22" s="1">
        <v>0.68726960999999998</v>
      </c>
      <c r="GT22" s="8">
        <f t="shared" si="26"/>
        <v>-4.4546120000000022E-2</v>
      </c>
      <c r="GU22" s="8">
        <f t="shared" si="27"/>
        <v>3.047031135657545E-2</v>
      </c>
      <c r="GW22">
        <v>0.68030855000000001</v>
      </c>
      <c r="GX22">
        <v>0.65570691000000003</v>
      </c>
      <c r="GY22" s="8">
        <f t="shared" si="28"/>
        <v>-4.4546120000000022E-2</v>
      </c>
      <c r="GZ22" s="8">
        <f t="shared" si="29"/>
        <v>2.9070969261041527E-2</v>
      </c>
      <c r="HB22">
        <v>0.68030855000000001</v>
      </c>
      <c r="HC22">
        <v>0.65570691000000003</v>
      </c>
      <c r="HD22" s="8">
        <f t="shared" si="30"/>
        <v>-4.4546120000000022E-2</v>
      </c>
      <c r="HE22" s="8">
        <f t="shared" si="31"/>
        <v>2.9070969261041527E-2</v>
      </c>
      <c r="HH22">
        <v>0.63202974000000001</v>
      </c>
      <c r="HI22" s="1">
        <v>0.28032583</v>
      </c>
      <c r="HJ22" s="1"/>
      <c r="HK22" t="s">
        <v>89</v>
      </c>
    </row>
    <row r="23" spans="3:219" x14ac:dyDescent="0.3">
      <c r="C23">
        <v>16</v>
      </c>
      <c r="D23" s="7">
        <v>1.2941</v>
      </c>
      <c r="E23" s="7">
        <v>1.143</v>
      </c>
      <c r="G23" s="7"/>
      <c r="J23" s="8">
        <v>0.22896362000000001</v>
      </c>
      <c r="K23" s="8">
        <v>2.222294E-2</v>
      </c>
      <c r="L23" s="8">
        <f t="shared" si="102"/>
        <v>-0.12124652999999999</v>
      </c>
      <c r="M23" s="8">
        <f t="shared" si="103"/>
        <v>-2.6944543613981998E-3</v>
      </c>
      <c r="N23" s="1"/>
      <c r="P23" s="8"/>
      <c r="Q23" s="8"/>
      <c r="R23" s="8"/>
      <c r="S23" s="8"/>
      <c r="V23">
        <v>0.72485467000000003</v>
      </c>
      <c r="W23">
        <v>0.32623669</v>
      </c>
      <c r="X23" s="8">
        <f t="shared" ref="X23:X28" si="106">V23-V24</f>
        <v>-4.4573109999999971E-2</v>
      </c>
      <c r="Y23" s="8">
        <f t="shared" ref="Y23:Y28" si="107">-X23*W23</f>
        <v>1.4541383869405891E-2</v>
      </c>
      <c r="AB23">
        <v>0.55249393000000002</v>
      </c>
      <c r="AC23">
        <v>0.50759273000000005</v>
      </c>
      <c r="AD23" s="8">
        <f t="shared" ref="AD23:AD35" si="108">AB23-AB24</f>
        <v>-3.4017340000000007E-2</v>
      </c>
      <c r="AE23" s="8">
        <f t="shared" ref="AE23:AE35" si="109">-AD23*AC23</f>
        <v>1.7266954477938204E-2</v>
      </c>
      <c r="AH23">
        <v>0.55249393000000002</v>
      </c>
      <c r="AI23">
        <v>0.46435325999999999</v>
      </c>
      <c r="AJ23" s="8">
        <f t="shared" ref="AJ23:AJ35" si="110">AH23-AH24</f>
        <v>-3.4017340000000007E-2</v>
      </c>
      <c r="AK23" s="8">
        <f t="shared" ref="AK23:AK35" si="111">-AJ23*AI23</f>
        <v>1.5796062725528404E-2</v>
      </c>
      <c r="AN23">
        <v>0.72485467000000003</v>
      </c>
      <c r="AO23">
        <v>0.3022145</v>
      </c>
      <c r="AP23" s="8">
        <f t="shared" ref="AP23:AP28" si="112">AN23-AN24</f>
        <v>-4.4573109999999971E-2</v>
      </c>
      <c r="AQ23" s="8">
        <f t="shared" ref="AQ23:AQ28" si="113">-AP23*AO23</f>
        <v>1.3470640152094992E-2</v>
      </c>
      <c r="AV23" s="8"/>
      <c r="AW23" s="8"/>
      <c r="AZ23">
        <v>0.22896362000000001</v>
      </c>
      <c r="BA23">
        <v>2.6926240000000001E-2</v>
      </c>
      <c r="BB23" s="8">
        <f t="shared" si="104"/>
        <v>-0.12124652999999999</v>
      </c>
      <c r="BC23" s="8">
        <f t="shared" si="105"/>
        <v>-3.2647131659471998E-3</v>
      </c>
      <c r="BF23">
        <v>0.22896362000000001</v>
      </c>
      <c r="BG23">
        <v>5.6790199999999999E-2</v>
      </c>
      <c r="BH23" s="8">
        <f t="shared" si="96"/>
        <v>-0.12124652999999999</v>
      </c>
      <c r="BI23" s="8">
        <f t="shared" si="97"/>
        <v>6.8856146880059994E-3</v>
      </c>
      <c r="BN23" s="8"/>
      <c r="BO23" s="8"/>
      <c r="BR23">
        <v>0.72485467000000003</v>
      </c>
      <c r="BS23">
        <v>0.29602391</v>
      </c>
      <c r="BT23" s="8">
        <f t="shared" si="2"/>
        <v>-4.4573109999999971E-2</v>
      </c>
      <c r="BU23" s="8">
        <f t="shared" si="3"/>
        <v>1.3194706303060091E-2</v>
      </c>
      <c r="BX23">
        <v>0.55249393000000002</v>
      </c>
      <c r="BY23">
        <v>0.41327028999999998</v>
      </c>
      <c r="BZ23" s="8">
        <f t="shared" ref="BZ23:BZ35" si="114">BX23-BX24</f>
        <v>-3.4017340000000007E-2</v>
      </c>
      <c r="CA23" s="8">
        <f t="shared" ref="CA23:CA35" si="115">-BZ23*BY23</f>
        <v>1.4058355966828603E-2</v>
      </c>
      <c r="CC23">
        <v>0.55249393000000002</v>
      </c>
      <c r="CD23">
        <v>0.43297151</v>
      </c>
      <c r="CE23" s="8">
        <f t="shared" ref="CE23:CE35" si="116">CC23-CC24</f>
        <v>-3.4017340000000007E-2</v>
      </c>
      <c r="CF23" s="8">
        <f t="shared" ref="CF23:CF35" si="117">-CE23*CD23</f>
        <v>1.4728539065983403E-2</v>
      </c>
      <c r="CG23" s="8"/>
      <c r="CI23">
        <v>0.72485467000000003</v>
      </c>
      <c r="CJ23">
        <v>0.28982838</v>
      </c>
      <c r="CK23" s="8">
        <f t="shared" si="4"/>
        <v>-4.4573109999999971E-2</v>
      </c>
      <c r="CL23" s="8">
        <f t="shared" si="5"/>
        <v>1.2918552262861791E-2</v>
      </c>
      <c r="CQ23" s="8"/>
      <c r="CR23" s="8"/>
      <c r="CU23">
        <v>0.22896362000000001</v>
      </c>
      <c r="CV23">
        <v>1.2912750000000001E-2</v>
      </c>
      <c r="CW23" s="8">
        <f t="shared" si="98"/>
        <v>-0.12124652999999999</v>
      </c>
      <c r="CX23" s="8">
        <f t="shared" si="99"/>
        <v>1.5656261302575E-3</v>
      </c>
      <c r="DA23">
        <v>0.22896362000000001</v>
      </c>
      <c r="DB23">
        <v>-0.45200117000000001</v>
      </c>
      <c r="DC23" s="8">
        <f t="shared" si="100"/>
        <v>-0.12124652999999999</v>
      </c>
      <c r="DD23" s="8">
        <f t="shared" si="101"/>
        <v>-5.4803573418440096E-2</v>
      </c>
      <c r="DI23" s="8"/>
      <c r="DJ23" s="8"/>
      <c r="DM23">
        <v>0.72485467000000003</v>
      </c>
      <c r="DN23">
        <v>1.0376639299999999</v>
      </c>
      <c r="DO23" s="8">
        <f t="shared" si="10"/>
        <v>-4.4573109999999971E-2</v>
      </c>
      <c r="DP23" s="8">
        <f t="shared" si="11"/>
        <v>4.6251908494922264E-2</v>
      </c>
      <c r="DS23">
        <v>0.55249393000000002</v>
      </c>
      <c r="DT23">
        <v>1.13035496</v>
      </c>
      <c r="DU23" s="8">
        <f t="shared" ref="DU23:DU35" si="118">DS23-DS24</f>
        <v>-3.4017340000000007E-2</v>
      </c>
      <c r="DV23" s="8">
        <f t="shared" ref="DV23:DV35" si="119">-DU23*DT23</f>
        <v>3.8451668995006412E-2</v>
      </c>
      <c r="DY23" s="1">
        <v>0.72485467199999998</v>
      </c>
      <c r="DZ23" s="14">
        <f t="shared" si="60"/>
        <v>3.4178286734964779E-2</v>
      </c>
      <c r="EA23" s="14">
        <f t="shared" si="61"/>
        <v>3.4178286734964779E-2</v>
      </c>
      <c r="EB23" s="14">
        <f t="shared" si="68"/>
        <v>4.4546121999999966E-2</v>
      </c>
      <c r="EC23" s="14">
        <f t="shared" si="69"/>
        <v>-4.3492167967765991E-3</v>
      </c>
      <c r="ED23" s="7">
        <f t="shared" si="70"/>
        <v>1.4734707771249071</v>
      </c>
      <c r="EE23">
        <f t="shared" si="71"/>
        <v>0.99526760600048136</v>
      </c>
      <c r="EG23" s="1">
        <v>0.72485467000000003</v>
      </c>
      <c r="EH23" s="1">
        <v>0.13228897000000001</v>
      </c>
      <c r="EI23" s="8">
        <f t="shared" si="12"/>
        <v>-4.4573109999999971E-2</v>
      </c>
      <c r="EJ23" s="8">
        <f t="shared" si="62"/>
        <v>5.8650693915746318E-3</v>
      </c>
      <c r="EK23">
        <v>0</v>
      </c>
      <c r="EM23" s="1">
        <v>0.72485467000000003</v>
      </c>
      <c r="EN23" s="1">
        <v>0.14324049</v>
      </c>
      <c r="EO23" s="8">
        <f t="shared" si="13"/>
        <v>-4.4573109999999971E-2</v>
      </c>
      <c r="EP23" s="8">
        <f t="shared" si="63"/>
        <v>6.3496409404841586E-3</v>
      </c>
      <c r="EQ23">
        <v>1</v>
      </c>
      <c r="ES23" s="1">
        <v>0.72485467000000003</v>
      </c>
      <c r="ET23" s="1">
        <v>0.16530202999999999</v>
      </c>
      <c r="EU23" s="8">
        <f t="shared" si="14"/>
        <v>-4.4573109999999971E-2</v>
      </c>
      <c r="EV23" s="8">
        <f t="shared" si="64"/>
        <v>7.3287128663723925E-3</v>
      </c>
      <c r="EX23" s="1">
        <v>0.72485467000000003</v>
      </c>
      <c r="EY23" s="1">
        <v>0.18743035999999999</v>
      </c>
      <c r="EZ23" s="8">
        <f t="shared" si="15"/>
        <v>-4.4573109999999971E-2</v>
      </c>
      <c r="FA23" s="8">
        <f t="shared" si="65"/>
        <v>8.3097787176649278E-3</v>
      </c>
      <c r="FC23" s="1">
        <v>0.72485467000000003</v>
      </c>
      <c r="FD23" s="1">
        <v>0.2101643</v>
      </c>
      <c r="FE23" s="8">
        <f t="shared" si="16"/>
        <v>-4.4573109999999971E-2</v>
      </c>
      <c r="FF23" s="8">
        <f t="shared" si="66"/>
        <v>9.3176944618414397E-3</v>
      </c>
      <c r="FH23">
        <v>0.72076141000000005</v>
      </c>
      <c r="FI23">
        <v>0.24564013000000001</v>
      </c>
      <c r="FJ23" s="8">
        <f t="shared" si="17"/>
        <v>-4.4354339999999937E-2</v>
      </c>
      <c r="FK23" s="8">
        <f t="shared" si="67"/>
        <v>1.0837073586201843E-2</v>
      </c>
      <c r="FM23">
        <v>0.72076141000000005</v>
      </c>
      <c r="FN23" s="1">
        <v>0.22481351999999999</v>
      </c>
      <c r="FO23" s="8">
        <f t="shared" si="18"/>
        <v>-4.4354339999999937E-2</v>
      </c>
      <c r="FP23" s="8">
        <f t="shared" si="19"/>
        <v>9.9182517914033815E-3</v>
      </c>
      <c r="FR23" s="1">
        <v>0.72485467000000003</v>
      </c>
      <c r="FS23" s="1">
        <v>0.13228897000000001</v>
      </c>
      <c r="FW23" s="1">
        <v>0.72485467000000003</v>
      </c>
      <c r="FX23" s="1">
        <v>0.36184625999999998</v>
      </c>
      <c r="FY23" s="8">
        <f t="shared" si="20"/>
        <v>-4.4573109999999971E-2</v>
      </c>
      <c r="FZ23" s="8">
        <f t="shared" si="21"/>
        <v>1.6042557622013051E-2</v>
      </c>
      <c r="GC23" s="1">
        <v>0.72485467000000003</v>
      </c>
      <c r="GD23" s="1">
        <v>0.52273360000000002</v>
      </c>
      <c r="GH23" s="1">
        <v>0.72485467000000003</v>
      </c>
      <c r="GI23" s="1">
        <v>0.44353109000000002</v>
      </c>
      <c r="GJ23" s="8">
        <f t="shared" si="22"/>
        <v>-4.4573109999999971E-2</v>
      </c>
      <c r="GK23" s="8">
        <f t="shared" si="23"/>
        <v>1.9664077966369632E-2</v>
      </c>
      <c r="GL23" s="8"/>
      <c r="GM23" s="1">
        <v>0.72485467000000003</v>
      </c>
      <c r="GN23" s="1">
        <v>0.53777008000000004</v>
      </c>
      <c r="GO23" s="8">
        <f t="shared" si="24"/>
        <v>-4.4573109999999971E-2</v>
      </c>
      <c r="GP23" s="8">
        <f t="shared" si="25"/>
        <v>2.3842190591646766E-2</v>
      </c>
      <c r="GR23" s="1">
        <v>0.72485467000000003</v>
      </c>
      <c r="GS23" s="1">
        <v>0.64858136</v>
      </c>
      <c r="GT23" s="8">
        <f t="shared" si="26"/>
        <v>-4.4573109999999971E-2</v>
      </c>
      <c r="GU23" s="8">
        <f t="shared" si="27"/>
        <v>2.8755040442765917E-2</v>
      </c>
      <c r="GW23">
        <v>0.72485467000000003</v>
      </c>
      <c r="GX23">
        <v>0.62247613000000002</v>
      </c>
      <c r="GY23" s="8">
        <f t="shared" si="28"/>
        <v>-4.4573109999999971E-2</v>
      </c>
      <c r="GZ23" s="8">
        <f t="shared" si="29"/>
        <v>2.7597657590416127E-2</v>
      </c>
      <c r="HB23">
        <v>0.72485467000000003</v>
      </c>
      <c r="HC23">
        <v>0.62247613000000002</v>
      </c>
      <c r="HD23" s="8">
        <f t="shared" si="30"/>
        <v>-4.4573109999999971E-2</v>
      </c>
      <c r="HE23" s="8">
        <f t="shared" si="31"/>
        <v>2.7597657590416127E-2</v>
      </c>
      <c r="HH23">
        <v>0.67641331000000005</v>
      </c>
      <c r="HI23" s="1">
        <v>0.24939337</v>
      </c>
      <c r="HJ23" s="1"/>
      <c r="HK23" t="s">
        <v>90</v>
      </c>
    </row>
    <row r="24" spans="3:219" x14ac:dyDescent="0.3">
      <c r="C24">
        <v>17</v>
      </c>
      <c r="D24" s="7">
        <v>1.1200000000000001</v>
      </c>
      <c r="E24" s="7"/>
      <c r="G24" s="7"/>
      <c r="J24" s="8">
        <v>0.35021015</v>
      </c>
      <c r="K24" s="8">
        <v>3.0728289999999998E-2</v>
      </c>
      <c r="L24" s="8">
        <f t="shared" si="102"/>
        <v>-0.11002647999999998</v>
      </c>
      <c r="M24" s="8">
        <f t="shared" si="103"/>
        <v>-3.3809255851191991E-3</v>
      </c>
      <c r="N24" s="1"/>
      <c r="P24" s="8">
        <v>0</v>
      </c>
      <c r="Q24" s="8">
        <v>-0.88572629999999997</v>
      </c>
      <c r="R24" s="8">
        <f>P24-P25</f>
        <v>-3.7975479999999999E-2</v>
      </c>
      <c r="S24" s="8">
        <f>R24*Q24</f>
        <v>3.3635881391124001E-2</v>
      </c>
      <c r="V24">
        <v>0.76942778000000001</v>
      </c>
      <c r="W24">
        <v>0.28578086000000003</v>
      </c>
      <c r="X24" s="8">
        <f t="shared" si="106"/>
        <v>-4.7559169999999984E-2</v>
      </c>
      <c r="Y24" s="8">
        <f t="shared" si="107"/>
        <v>1.3591500503486197E-2</v>
      </c>
      <c r="AB24">
        <v>0.58651127000000003</v>
      </c>
      <c r="AC24">
        <v>0.47180976000000002</v>
      </c>
      <c r="AD24" s="8">
        <f t="shared" si="108"/>
        <v>-3.3933729999999995E-2</v>
      </c>
      <c r="AE24" s="8">
        <f t="shared" si="109"/>
        <v>1.6010265007204798E-2</v>
      </c>
      <c r="AH24">
        <v>0.58651127000000003</v>
      </c>
      <c r="AI24">
        <v>0.43487278000000001</v>
      </c>
      <c r="AJ24" s="8">
        <f t="shared" si="110"/>
        <v>-3.3933729999999995E-2</v>
      </c>
      <c r="AK24" s="8">
        <f t="shared" si="111"/>
        <v>1.4756855500869399E-2</v>
      </c>
      <c r="AN24">
        <v>0.76942778000000001</v>
      </c>
      <c r="AO24">
        <v>0.26316241000000001</v>
      </c>
      <c r="AP24" s="8">
        <f t="shared" si="112"/>
        <v>-4.7559169999999984E-2</v>
      </c>
      <c r="AQ24" s="8">
        <f t="shared" si="113"/>
        <v>1.2515785794799696E-2</v>
      </c>
      <c r="AT24">
        <v>0</v>
      </c>
      <c r="AU24">
        <v>-0.68638144999999995</v>
      </c>
      <c r="AV24" s="8">
        <f>AT24-AT25</f>
        <v>-3.7975479999999999E-2</v>
      </c>
      <c r="AW24" s="8">
        <f>AV24*AU24</f>
        <v>2.6065665026845996E-2</v>
      </c>
      <c r="AZ24">
        <v>0.35021015</v>
      </c>
      <c r="BA24">
        <v>4.264975E-2</v>
      </c>
      <c r="BB24" s="8">
        <f t="shared" si="104"/>
        <v>-0.11002647999999998</v>
      </c>
      <c r="BC24" s="8">
        <f t="shared" si="105"/>
        <v>-4.6926018653799997E-3</v>
      </c>
      <c r="BF24">
        <v>0.35021015</v>
      </c>
      <c r="BG24">
        <v>7.6550010000000002E-2</v>
      </c>
      <c r="BH24" s="8">
        <f t="shared" si="96"/>
        <v>-0.11002647999999998</v>
      </c>
      <c r="BI24" s="8">
        <f t="shared" si="97"/>
        <v>8.4225281442647983E-3</v>
      </c>
      <c r="BL24">
        <v>0</v>
      </c>
      <c r="BM24">
        <v>-1.0007781</v>
      </c>
      <c r="BN24" s="8">
        <f>BL24-BL25</f>
        <v>-3.7975479999999999E-2</v>
      </c>
      <c r="BO24" s="8">
        <f>-BN24*BM24</f>
        <v>-3.8005028720988002E-2</v>
      </c>
      <c r="BR24">
        <v>0.76942778000000001</v>
      </c>
      <c r="BS24">
        <v>0.26621918</v>
      </c>
      <c r="BT24" s="8">
        <f t="shared" si="2"/>
        <v>-4.7559169999999984E-2</v>
      </c>
      <c r="BU24" s="8">
        <f t="shared" si="3"/>
        <v>1.2661163238880595E-2</v>
      </c>
      <c r="BX24">
        <v>0.58651127000000003</v>
      </c>
      <c r="BY24">
        <v>0.38742832999999999</v>
      </c>
      <c r="BZ24" s="8">
        <f t="shared" si="114"/>
        <v>-3.3933729999999995E-2</v>
      </c>
      <c r="CA24" s="8">
        <f t="shared" si="115"/>
        <v>1.3146888344570899E-2</v>
      </c>
      <c r="CC24">
        <v>0.58651127000000003</v>
      </c>
      <c r="CD24">
        <v>0.40516933999999999</v>
      </c>
      <c r="CE24" s="8">
        <f t="shared" si="116"/>
        <v>-3.3933729999999995E-2</v>
      </c>
      <c r="CF24" s="8">
        <f t="shared" si="117"/>
        <v>1.3748906987838198E-2</v>
      </c>
      <c r="CG24" s="8"/>
      <c r="CI24">
        <v>0.76942778000000001</v>
      </c>
      <c r="CJ24">
        <v>0.25147233000000002</v>
      </c>
      <c r="CK24" s="8">
        <f t="shared" si="4"/>
        <v>-4.7559169999999984E-2</v>
      </c>
      <c r="CL24" s="8">
        <f t="shared" si="5"/>
        <v>1.1959815292766096E-2</v>
      </c>
      <c r="CO24">
        <v>0</v>
      </c>
      <c r="CP24">
        <v>-0.74322502000000001</v>
      </c>
      <c r="CQ24" s="8">
        <f>CO24-CO25</f>
        <v>-3.7975479999999999E-2</v>
      </c>
      <c r="CR24" s="8">
        <f>-CQ24*CP24</f>
        <v>-2.8224326882509601E-2</v>
      </c>
      <c r="CU24">
        <v>0.35021015</v>
      </c>
      <c r="CV24">
        <v>3.3055260000000003E-2</v>
      </c>
      <c r="CW24" s="8">
        <f t="shared" si="98"/>
        <v>-0.11002647999999998</v>
      </c>
      <c r="CX24" s="8">
        <f t="shared" si="99"/>
        <v>3.6369539032847999E-3</v>
      </c>
      <c r="DA24">
        <v>0.35021015</v>
      </c>
      <c r="DB24">
        <v>-0.40718362000000002</v>
      </c>
      <c r="DC24" s="8">
        <f t="shared" si="100"/>
        <v>-0.11002647999999998</v>
      </c>
      <c r="DD24" s="8">
        <f t="shared" si="101"/>
        <v>-4.4800980422257594E-2</v>
      </c>
      <c r="DG24">
        <v>0</v>
      </c>
      <c r="DH24">
        <v>-1.65355111</v>
      </c>
      <c r="DI24" s="8">
        <f>DG24-DG25</f>
        <v>-3.7975479999999999E-2</v>
      </c>
      <c r="DJ24" s="8">
        <f>-DI24*DH24</f>
        <v>-6.2794397106782793E-2</v>
      </c>
      <c r="DM24">
        <v>0.76942778000000001</v>
      </c>
      <c r="DN24">
        <v>1.0078288799999999</v>
      </c>
      <c r="DO24" s="8">
        <f t="shared" si="10"/>
        <v>-4.7559169999999984E-2</v>
      </c>
      <c r="DP24" s="8">
        <f t="shared" si="11"/>
        <v>4.7931505034829583E-2</v>
      </c>
      <c r="DS24">
        <v>0.58651127000000003</v>
      </c>
      <c r="DT24">
        <v>1.1259911899999999</v>
      </c>
      <c r="DU24" s="8">
        <f t="shared" si="118"/>
        <v>-3.3933729999999995E-2</v>
      </c>
      <c r="DV24" s="8">
        <f t="shared" si="119"/>
        <v>3.8209081023838694E-2</v>
      </c>
      <c r="DY24" s="1">
        <v>0.76942777500000004</v>
      </c>
      <c r="DZ24" s="14">
        <f t="shared" si="60"/>
        <v>2.9555306027599593E-2</v>
      </c>
      <c r="EA24" s="14">
        <f t="shared" si="61"/>
        <v>2.9555306027599593E-2</v>
      </c>
      <c r="EB24" s="14">
        <f t="shared" si="68"/>
        <v>4.4573103000000058E-2</v>
      </c>
      <c r="EC24" s="14">
        <f t="shared" si="69"/>
        <v>-4.622980707365186E-3</v>
      </c>
      <c r="ED24" s="7">
        <f t="shared" si="70"/>
        <v>1.4674490202645945</v>
      </c>
      <c r="EE24">
        <f t="shared" si="71"/>
        <v>0.99466441861709776</v>
      </c>
      <c r="EG24" s="1">
        <v>0.76942778000000001</v>
      </c>
      <c r="EH24" s="1">
        <v>0.10539129999999999</v>
      </c>
      <c r="EI24" s="8">
        <f t="shared" si="12"/>
        <v>-4.7559169999999984E-2</v>
      </c>
      <c r="EJ24" s="8">
        <f t="shared" si="62"/>
        <v>4.9823461760432966E-3</v>
      </c>
      <c r="EK24">
        <v>0</v>
      </c>
      <c r="EM24" s="1">
        <v>0.76942778000000001</v>
      </c>
      <c r="EN24" s="1">
        <v>0.11382858999999999</v>
      </c>
      <c r="EO24" s="8">
        <f t="shared" si="13"/>
        <v>-4.7559169999999984E-2</v>
      </c>
      <c r="EP24" s="8">
        <f t="shared" si="63"/>
        <v>5.3803972713212462E-3</v>
      </c>
      <c r="EQ24">
        <v>1</v>
      </c>
      <c r="ES24" s="1">
        <v>0.76942778000000001</v>
      </c>
      <c r="ET24" s="1">
        <v>0.13309666000000001</v>
      </c>
      <c r="EU24" s="8">
        <f t="shared" si="14"/>
        <v>-4.7559169999999984E-2</v>
      </c>
      <c r="EV24" s="8">
        <f t="shared" si="64"/>
        <v>6.2921098325491275E-3</v>
      </c>
      <c r="EX24" s="1">
        <v>0.76942778000000001</v>
      </c>
      <c r="EY24" s="1">
        <v>0.15254156999999999</v>
      </c>
      <c r="EZ24" s="8">
        <f t="shared" si="15"/>
        <v>-4.7559169999999984E-2</v>
      </c>
      <c r="FA24" s="8">
        <f t="shared" si="65"/>
        <v>7.2113628731891605E-3</v>
      </c>
      <c r="FC24" s="1">
        <v>0.76942778000000001</v>
      </c>
      <c r="FD24" s="1">
        <v>0.17282133999999999</v>
      </c>
      <c r="FE24" s="8">
        <f t="shared" si="16"/>
        <v>-4.7559169999999984E-2</v>
      </c>
      <c r="FF24" s="8">
        <f t="shared" si="66"/>
        <v>8.1700837022380245E-3</v>
      </c>
      <c r="FH24">
        <v>0.76511574999999998</v>
      </c>
      <c r="FI24">
        <v>0.20408419</v>
      </c>
      <c r="FJ24" s="8">
        <f t="shared" si="17"/>
        <v>-5.4786420000000002E-2</v>
      </c>
      <c r="FK24" s="8">
        <f t="shared" si="67"/>
        <v>1.1114173076335646E-2</v>
      </c>
      <c r="FM24">
        <v>0.76511574999999998</v>
      </c>
      <c r="FN24" s="1">
        <v>0.19013603000000001</v>
      </c>
      <c r="FO24" s="8">
        <f t="shared" si="18"/>
        <v>-5.4786420000000002E-2</v>
      </c>
      <c r="FP24" s="8">
        <f t="shared" si="19"/>
        <v>1.0354573499629476E-2</v>
      </c>
      <c r="FR24" s="1">
        <v>0.76942778000000001</v>
      </c>
      <c r="FS24" s="1">
        <v>0.10539129999999999</v>
      </c>
      <c r="FW24" s="1">
        <v>0.76942778000000001</v>
      </c>
      <c r="FX24" s="1">
        <v>0.31953833999999998</v>
      </c>
      <c r="FY24" s="8">
        <f t="shared" si="20"/>
        <v>-4.7559169999999984E-2</v>
      </c>
      <c r="FZ24" s="8">
        <f t="shared" si="21"/>
        <v>1.5106091550234438E-2</v>
      </c>
      <c r="GC24" s="1">
        <v>0.76942778000000001</v>
      </c>
      <c r="GD24" s="1">
        <v>0.48401145000000001</v>
      </c>
      <c r="GH24" s="1">
        <v>0.76942778000000001</v>
      </c>
      <c r="GI24" s="1">
        <v>0.39055751999999999</v>
      </c>
      <c r="GJ24" s="8">
        <f t="shared" si="22"/>
        <v>-4.7559169999999984E-2</v>
      </c>
      <c r="GK24" s="8">
        <f t="shared" si="23"/>
        <v>1.8463504732335149E-2</v>
      </c>
      <c r="GL24" s="8"/>
      <c r="GM24" s="1">
        <v>0.76942778000000001</v>
      </c>
      <c r="GN24" s="1">
        <v>0.49656851000000002</v>
      </c>
      <c r="GO24" s="8">
        <f t="shared" si="24"/>
        <v>-4.7559169999999984E-2</v>
      </c>
      <c r="GP24" s="8">
        <f t="shared" si="25"/>
        <v>2.3475146591246315E-2</v>
      </c>
      <c r="GR24" s="1">
        <v>0.76942778000000001</v>
      </c>
      <c r="GS24" s="1">
        <v>0.60810167000000004</v>
      </c>
      <c r="GT24" s="8">
        <f t="shared" si="26"/>
        <v>-4.7559169999999984E-2</v>
      </c>
      <c r="GU24" s="8">
        <f t="shared" si="27"/>
        <v>2.874784759434643E-2</v>
      </c>
      <c r="GW24">
        <v>0.76942778000000001</v>
      </c>
      <c r="GX24">
        <v>0.58758555000000001</v>
      </c>
      <c r="GY24" s="8">
        <f t="shared" si="28"/>
        <v>-4.7559169999999984E-2</v>
      </c>
      <c r="GZ24" s="8">
        <f t="shared" si="29"/>
        <v>2.777795338078947E-2</v>
      </c>
      <c r="HB24">
        <v>0.76942778000000001</v>
      </c>
      <c r="HC24">
        <v>0.58758555000000001</v>
      </c>
      <c r="HD24" s="8">
        <f t="shared" si="30"/>
        <v>-4.7559169999999984E-2</v>
      </c>
      <c r="HE24" s="8">
        <f t="shared" si="31"/>
        <v>2.777795338078947E-2</v>
      </c>
      <c r="HH24">
        <v>0.72076141000000005</v>
      </c>
      <c r="HI24" s="1">
        <v>0.22481351999999999</v>
      </c>
      <c r="HJ24" s="1"/>
      <c r="HK24" t="s">
        <v>91</v>
      </c>
    </row>
    <row r="25" spans="3:219" x14ac:dyDescent="0.3">
      <c r="C25">
        <v>18</v>
      </c>
      <c r="D25" s="7">
        <v>0.97950000000000004</v>
      </c>
      <c r="E25" s="7">
        <v>1.220330367684286</v>
      </c>
      <c r="G25" s="7"/>
      <c r="J25" s="8">
        <v>0.46023662999999998</v>
      </c>
      <c r="K25" s="8">
        <v>3.8404800000000003E-2</v>
      </c>
      <c r="L25" s="8">
        <f t="shared" si="102"/>
        <v>-8.7365670000000006E-2</v>
      </c>
      <c r="M25" s="8">
        <f t="shared" si="103"/>
        <v>-3.3552610832160005E-3</v>
      </c>
      <c r="N25" s="1"/>
      <c r="P25" s="8">
        <v>3.7975479999999999E-2</v>
      </c>
      <c r="Q25" s="8">
        <v>-0.12403889999999999</v>
      </c>
      <c r="R25" s="8">
        <f t="shared" ref="R25:R34" si="120">P25-P26</f>
        <v>-5.7532530000000005E-2</v>
      </c>
      <c r="S25" s="8">
        <f t="shared" ref="S25:S38" si="121">R25*Q25</f>
        <v>7.1362717354170003E-3</v>
      </c>
      <c r="V25">
        <v>0.81698694999999999</v>
      </c>
      <c r="W25">
        <v>0.24253089999999999</v>
      </c>
      <c r="X25" s="8">
        <f t="shared" si="106"/>
        <v>-5.1333570000000051E-2</v>
      </c>
      <c r="Y25" s="8">
        <f t="shared" si="107"/>
        <v>1.2449976932313011E-2</v>
      </c>
      <c r="AB25">
        <v>0.62044500000000002</v>
      </c>
      <c r="AC25">
        <v>0.43576262999999998</v>
      </c>
      <c r="AD25" s="8">
        <f t="shared" si="108"/>
        <v>-3.4012519999999991E-2</v>
      </c>
      <c r="AE25" s="8">
        <f t="shared" si="109"/>
        <v>1.4821385168127595E-2</v>
      </c>
      <c r="AH25">
        <v>0.62044500000000002</v>
      </c>
      <c r="AI25">
        <v>0.40455244000000001</v>
      </c>
      <c r="AJ25" s="8">
        <f t="shared" si="110"/>
        <v>-3.4012519999999991E-2</v>
      </c>
      <c r="AK25" s="8">
        <f t="shared" si="111"/>
        <v>1.3759847956548797E-2</v>
      </c>
      <c r="AN25">
        <v>0.81698694999999999</v>
      </c>
      <c r="AO25">
        <v>0.22137129999999999</v>
      </c>
      <c r="AP25" s="8">
        <f t="shared" si="112"/>
        <v>-5.1333570000000051E-2</v>
      </c>
      <c r="AQ25" s="8">
        <f t="shared" si="113"/>
        <v>1.136377912454101E-2</v>
      </c>
      <c r="AT25">
        <v>3.7975479999999999E-2</v>
      </c>
      <c r="AU25">
        <v>-0.23495489999999999</v>
      </c>
      <c r="AV25" s="8">
        <f t="shared" ref="AV25:AV34" si="122">AT25-AT26</f>
        <v>-5.7532530000000005E-2</v>
      </c>
      <c r="AW25" s="8">
        <f t="shared" ref="AW25:AW38" si="123">AV25*AU25</f>
        <v>1.3517549832897002E-2</v>
      </c>
      <c r="AZ25">
        <v>0.46023662999999998</v>
      </c>
      <c r="BA25">
        <v>4.5577840000000001E-2</v>
      </c>
      <c r="BB25" s="8">
        <f t="shared" si="104"/>
        <v>-8.7365670000000006E-2</v>
      </c>
      <c r="BC25" s="8">
        <f t="shared" si="105"/>
        <v>-3.9819385287528002E-3</v>
      </c>
      <c r="BF25">
        <v>0.46023662999999998</v>
      </c>
      <c r="BG25">
        <v>0.11455487</v>
      </c>
      <c r="BH25" s="8">
        <f t="shared" si="96"/>
        <v>-8.7365670000000006E-2</v>
      </c>
      <c r="BI25" s="8">
        <f t="shared" si="97"/>
        <v>1.0008162969312902E-2</v>
      </c>
      <c r="BL25">
        <v>3.7975479999999999E-2</v>
      </c>
      <c r="BM25">
        <v>-0.23251769</v>
      </c>
      <c r="BN25" s="8">
        <f t="shared" ref="BN25:BN34" si="124">BL25-BL26</f>
        <v>-5.7532530000000005E-2</v>
      </c>
      <c r="BO25" s="8">
        <f t="shared" ref="BO25:BO34" si="125">-BN25*BM25</f>
        <v>-1.33773309754557E-2</v>
      </c>
      <c r="BR25">
        <v>0.81698694999999999</v>
      </c>
      <c r="BS25">
        <v>0.22410031</v>
      </c>
      <c r="BT25" s="8">
        <f t="shared" si="2"/>
        <v>-5.1333570000000051E-2</v>
      </c>
      <c r="BU25" s="8">
        <f t="shared" si="3"/>
        <v>1.150386895040671E-2</v>
      </c>
      <c r="BX25">
        <v>0.62044500000000002</v>
      </c>
      <c r="BY25">
        <v>0.36190639000000002</v>
      </c>
      <c r="BZ25" s="8">
        <f t="shared" si="114"/>
        <v>-3.4012519999999991E-2</v>
      </c>
      <c r="CA25" s="8">
        <f t="shared" si="115"/>
        <v>1.2309348328002798E-2</v>
      </c>
      <c r="CC25">
        <v>0.62044500000000002</v>
      </c>
      <c r="CD25">
        <v>0.37661614999999998</v>
      </c>
      <c r="CE25" s="8">
        <f t="shared" si="116"/>
        <v>-3.4012519999999991E-2</v>
      </c>
      <c r="CF25" s="8">
        <f t="shared" si="117"/>
        <v>1.2809664334197996E-2</v>
      </c>
      <c r="CG25" s="8"/>
      <c r="CI25">
        <v>0.81698694999999999</v>
      </c>
      <c r="CJ25">
        <v>0.21041288999999999</v>
      </c>
      <c r="CK25" s="8">
        <f t="shared" si="4"/>
        <v>-5.1333570000000051E-2</v>
      </c>
      <c r="CL25" s="8">
        <f t="shared" si="5"/>
        <v>1.080124481771731E-2</v>
      </c>
      <c r="CO25">
        <v>3.7975479999999999E-2</v>
      </c>
      <c r="CP25">
        <v>-0.28277680999999999</v>
      </c>
      <c r="CQ25" s="8">
        <f t="shared" ref="CQ25:CQ34" si="126">CO25-CO26</f>
        <v>-5.7532530000000005E-2</v>
      </c>
      <c r="CR25" s="8">
        <f t="shared" ref="CR25:CR34" si="127">-CQ25*CP25</f>
        <v>-1.6268865304629301E-2</v>
      </c>
      <c r="CU25">
        <v>0.46023662999999998</v>
      </c>
      <c r="CV25">
        <v>4.2089069999999999E-2</v>
      </c>
      <c r="CW25" s="8">
        <f t="shared" si="98"/>
        <v>-8.7365670000000006E-2</v>
      </c>
      <c r="CX25" s="8">
        <f t="shared" si="99"/>
        <v>3.6771398002269002E-3</v>
      </c>
      <c r="DA25">
        <v>0.46023662999999998</v>
      </c>
      <c r="DB25">
        <v>-0.37308013000000001</v>
      </c>
      <c r="DC25" s="8">
        <f t="shared" si="100"/>
        <v>-8.7365670000000006E-2</v>
      </c>
      <c r="DD25" s="8">
        <f t="shared" si="101"/>
        <v>-3.2594395521137104E-2</v>
      </c>
      <c r="DG25">
        <v>3.7975479999999999E-2</v>
      </c>
      <c r="DH25">
        <v>-0.94000216999999997</v>
      </c>
      <c r="DI25" s="8">
        <f t="shared" ref="DI25:DI34" si="128">DG25-DG26</f>
        <v>-5.7532530000000005E-2</v>
      </c>
      <c r="DJ25" s="8">
        <f t="shared" ref="DJ25:DJ34" si="129">-DI25*DH25</f>
        <v>-5.4080703045590102E-2</v>
      </c>
      <c r="DM25">
        <v>0.81698694999999999</v>
      </c>
      <c r="DN25">
        <v>0.96610454000000001</v>
      </c>
      <c r="DO25" s="8">
        <f t="shared" si="10"/>
        <v>-5.1333570000000051E-2</v>
      </c>
      <c r="DP25" s="8">
        <f t="shared" si="11"/>
        <v>4.9593595031407853E-2</v>
      </c>
      <c r="DS25">
        <v>0.62044500000000002</v>
      </c>
      <c r="DT25">
        <v>1.1204893899999999</v>
      </c>
      <c r="DU25" s="8">
        <f t="shared" si="118"/>
        <v>-3.4012519999999991E-2</v>
      </c>
      <c r="DV25" s="8">
        <f t="shared" si="119"/>
        <v>3.8110667787162787E-2</v>
      </c>
      <c r="DY25" s="1">
        <v>0.81698695099999996</v>
      </c>
      <c r="DZ25" s="14">
        <f t="shared" si="60"/>
        <v>2.4330434096358041E-2</v>
      </c>
      <c r="EA25" s="14">
        <f t="shared" si="61"/>
        <v>2.4330434096358041E-2</v>
      </c>
      <c r="EB25" s="14">
        <f t="shared" si="68"/>
        <v>4.7559175999999925E-2</v>
      </c>
      <c r="EC25" s="14">
        <f t="shared" si="69"/>
        <v>-5.2248719312415516E-3</v>
      </c>
      <c r="ED25" s="7">
        <f t="shared" si="70"/>
        <v>1.4613746950818907</v>
      </c>
      <c r="EE25">
        <f t="shared" si="71"/>
        <v>0.9940194239969008</v>
      </c>
      <c r="EG25" s="1">
        <v>0.81698694999999999</v>
      </c>
      <c r="EH25" s="1">
        <v>7.2735820000000007E-2</v>
      </c>
      <c r="EI25" s="8">
        <f t="shared" si="12"/>
        <v>-5.1333570000000051E-2</v>
      </c>
      <c r="EJ25" s="8">
        <f t="shared" si="62"/>
        <v>3.7087061818547574E-3</v>
      </c>
      <c r="EK25">
        <v>0</v>
      </c>
      <c r="EM25" s="1">
        <v>0.81698694999999999</v>
      </c>
      <c r="EN25" s="1">
        <v>7.9843629999999999E-2</v>
      </c>
      <c r="EO25" s="8">
        <f t="shared" si="13"/>
        <v>-5.1333570000000051E-2</v>
      </c>
      <c r="EP25" s="8">
        <f t="shared" si="63"/>
        <v>4.0705042464047169E-3</v>
      </c>
      <c r="EQ25">
        <v>1</v>
      </c>
      <c r="ES25" s="1">
        <v>0.81698694999999999</v>
      </c>
      <c r="ET25" s="1">
        <v>9.7021040000000003E-2</v>
      </c>
      <c r="EU25" s="8">
        <f t="shared" si="14"/>
        <v>-5.1333570000000051E-2</v>
      </c>
      <c r="EV25" s="8">
        <f t="shared" si="64"/>
        <v>4.9469784051101324E-3</v>
      </c>
      <c r="EX25" s="1">
        <v>0.81698694999999999</v>
      </c>
      <c r="EY25" s="1">
        <v>0.11457409</v>
      </c>
      <c r="EZ25" s="8">
        <f t="shared" si="15"/>
        <v>-5.1333570000000051E-2</v>
      </c>
      <c r="FA25" s="8">
        <f t="shared" si="65"/>
        <v>5.841985913727009E-3</v>
      </c>
      <c r="FC25" s="1">
        <v>0.81698694999999999</v>
      </c>
      <c r="FD25" s="1">
        <v>0.13329448999999999</v>
      </c>
      <c r="FE25" s="8">
        <f t="shared" si="16"/>
        <v>-5.1333570000000051E-2</v>
      </c>
      <c r="FF25" s="8">
        <f t="shared" si="66"/>
        <v>6.796515101777598E-3</v>
      </c>
      <c r="FH25">
        <v>0.81990216999999999</v>
      </c>
      <c r="FI25">
        <v>0.18866635000000001</v>
      </c>
      <c r="FJ25" s="8">
        <f t="shared" si="17"/>
        <v>-6.1856750000000016E-2</v>
      </c>
      <c r="FK25" s="8">
        <f t="shared" si="67"/>
        <v>1.1591887727628182E-2</v>
      </c>
      <c r="FM25">
        <v>0.81990216999999999</v>
      </c>
      <c r="FN25" s="1">
        <v>0.20531708000000001</v>
      </c>
      <c r="FO25" s="8">
        <f t="shared" si="18"/>
        <v>-6.1856750000000016E-2</v>
      </c>
      <c r="FP25" s="8">
        <f t="shared" si="19"/>
        <v>1.2614928628896745E-2</v>
      </c>
      <c r="FR25" s="1">
        <v>0.81698694999999999</v>
      </c>
      <c r="FS25" s="1">
        <v>7.2735820000000007E-2</v>
      </c>
      <c r="FW25" s="1">
        <v>0.81698694999999999</v>
      </c>
      <c r="FX25" s="1">
        <v>0.27705814000000001</v>
      </c>
      <c r="FY25" s="8">
        <f t="shared" si="20"/>
        <v>-5.1333570000000051E-2</v>
      </c>
      <c r="FZ25" s="8">
        <f t="shared" si="21"/>
        <v>1.4126839245796372E-2</v>
      </c>
      <c r="GC25" s="1">
        <v>0.81698694999999999</v>
      </c>
      <c r="GD25" s="1">
        <v>0.44728830000000003</v>
      </c>
      <c r="GH25" s="1">
        <v>0.81698694999999999</v>
      </c>
      <c r="GI25" s="1">
        <v>0.33549833000000001</v>
      </c>
      <c r="GJ25" s="8">
        <f t="shared" si="22"/>
        <v>-5.1333570000000051E-2</v>
      </c>
      <c r="GK25" s="8">
        <f t="shared" si="23"/>
        <v>1.7106629587360769E-2</v>
      </c>
      <c r="GL25" s="8"/>
      <c r="GM25" s="1">
        <v>0.81698694999999999</v>
      </c>
      <c r="GN25" s="1">
        <v>0.45636341000000002</v>
      </c>
      <c r="GO25" s="8">
        <f t="shared" si="24"/>
        <v>-5.1333570000000051E-2</v>
      </c>
      <c r="GP25" s="8">
        <f t="shared" si="25"/>
        <v>2.3269385013316917E-2</v>
      </c>
      <c r="GR25" s="1">
        <v>0.81698694999999999</v>
      </c>
      <c r="GS25" s="1">
        <v>0.56763967999999998</v>
      </c>
      <c r="GT25" s="8">
        <f t="shared" si="26"/>
        <v>-5.1333570000000051E-2</v>
      </c>
      <c r="GU25" s="8">
        <f t="shared" si="27"/>
        <v>2.8943219314528326E-2</v>
      </c>
      <c r="GW25">
        <v>0.81698694999999999</v>
      </c>
      <c r="GX25">
        <v>0.55614399000000003</v>
      </c>
      <c r="GY25" s="8">
        <f t="shared" si="28"/>
        <v>-5.1333570000000051E-2</v>
      </c>
      <c r="GZ25" s="8">
        <f t="shared" si="29"/>
        <v>2.8357068824059042E-2</v>
      </c>
      <c r="HB25">
        <v>0.81698694999999999</v>
      </c>
      <c r="HC25">
        <v>0.55614399000000003</v>
      </c>
      <c r="HD25" s="8">
        <f t="shared" si="30"/>
        <v>-5.1333570000000051E-2</v>
      </c>
      <c r="HE25" s="8">
        <f t="shared" si="31"/>
        <v>2.8357068824059042E-2</v>
      </c>
      <c r="HH25">
        <v>0.76511574999999998</v>
      </c>
      <c r="HI25" s="1">
        <v>0.19013603000000001</v>
      </c>
      <c r="HJ25" s="1"/>
      <c r="HK25" t="s">
        <v>92</v>
      </c>
    </row>
    <row r="26" spans="3:219" x14ac:dyDescent="0.3">
      <c r="C26">
        <v>19</v>
      </c>
      <c r="D26" s="7">
        <v>0.89829999999999999</v>
      </c>
      <c r="E26" s="7"/>
      <c r="J26" s="8">
        <v>0.54760229999999999</v>
      </c>
      <c r="K26" s="8">
        <v>4.1225129999999999E-2</v>
      </c>
      <c r="L26" s="8">
        <f t="shared" si="102"/>
        <v>-9.3306349999999982E-2</v>
      </c>
      <c r="M26" s="8">
        <f t="shared" si="103"/>
        <v>-3.846566408575499E-3</v>
      </c>
      <c r="N26" s="1"/>
      <c r="P26" s="8">
        <v>9.5508010000000004E-2</v>
      </c>
      <c r="Q26" s="8">
        <v>-9.0859410000000002E-2</v>
      </c>
      <c r="R26" s="8">
        <f t="shared" si="120"/>
        <v>-7.4251270000000008E-2</v>
      </c>
      <c r="S26" s="8">
        <f t="shared" si="121"/>
        <v>6.746426583950701E-3</v>
      </c>
      <c r="V26">
        <v>0.86832052000000004</v>
      </c>
      <c r="W26">
        <v>0.19663430000000001</v>
      </c>
      <c r="X26" s="8">
        <f t="shared" si="106"/>
        <v>-5.0256140000000005E-2</v>
      </c>
      <c r="Y26" s="8">
        <f t="shared" si="107"/>
        <v>9.882080909602001E-3</v>
      </c>
      <c r="AB26">
        <v>0.65445752000000001</v>
      </c>
      <c r="AC26">
        <v>0.39970685</v>
      </c>
      <c r="AD26" s="8">
        <f t="shared" si="108"/>
        <v>-3.394558999999997E-2</v>
      </c>
      <c r="AE26" s="8">
        <f t="shared" si="109"/>
        <v>1.3568284850291488E-2</v>
      </c>
      <c r="AH26">
        <v>0.65445752000000001</v>
      </c>
      <c r="AI26">
        <v>0.37362464000000001</v>
      </c>
      <c r="AJ26" s="8">
        <f t="shared" si="110"/>
        <v>-3.394558999999997E-2</v>
      </c>
      <c r="AK26" s="8">
        <f t="shared" si="111"/>
        <v>1.2682908843337589E-2</v>
      </c>
      <c r="AN26">
        <v>0.86832052000000004</v>
      </c>
      <c r="AO26">
        <v>0.17644867</v>
      </c>
      <c r="AP26" s="8">
        <f t="shared" si="112"/>
        <v>-5.0256140000000005E-2</v>
      </c>
      <c r="AQ26" s="8">
        <f t="shared" si="113"/>
        <v>8.8676290623338015E-3</v>
      </c>
      <c r="AT26">
        <v>9.5508010000000004E-2</v>
      </c>
      <c r="AU26">
        <v>-9.2634259999999996E-2</v>
      </c>
      <c r="AV26" s="8">
        <f t="shared" si="122"/>
        <v>-7.4251270000000008E-2</v>
      </c>
      <c r="AW26" s="8">
        <f t="shared" si="123"/>
        <v>6.8782114505102007E-3</v>
      </c>
      <c r="AZ26">
        <v>0.54760229999999999</v>
      </c>
      <c r="BA26">
        <v>4.1044030000000002E-2</v>
      </c>
      <c r="BB26" s="8">
        <f t="shared" si="104"/>
        <v>-9.3306349999999982E-2</v>
      </c>
      <c r="BC26" s="8">
        <f t="shared" si="105"/>
        <v>-3.8296686285904996E-3</v>
      </c>
      <c r="BF26">
        <v>0.54760229999999999</v>
      </c>
      <c r="BG26">
        <v>0.11574342</v>
      </c>
      <c r="BH26" s="8">
        <f t="shared" si="96"/>
        <v>-9.3306349999999982E-2</v>
      </c>
      <c r="BI26" s="8">
        <f t="shared" si="97"/>
        <v>1.0799596056716997E-2</v>
      </c>
      <c r="BL26">
        <v>9.5508010000000004E-2</v>
      </c>
      <c r="BM26">
        <v>-8.5608799999999999E-2</v>
      </c>
      <c r="BN26" s="8">
        <f t="shared" si="124"/>
        <v>-7.4251270000000008E-2</v>
      </c>
      <c r="BO26" s="8">
        <f t="shared" si="125"/>
        <v>-6.3565621231760003E-3</v>
      </c>
      <c r="BR26">
        <v>0.86832052000000004</v>
      </c>
      <c r="BS26">
        <v>0.18162724999999999</v>
      </c>
      <c r="BT26" s="8">
        <f t="shared" si="2"/>
        <v>-5.0256140000000005E-2</v>
      </c>
      <c r="BU26" s="8">
        <f t="shared" si="3"/>
        <v>9.1278845038150012E-3</v>
      </c>
      <c r="BX26">
        <v>0.65445752000000001</v>
      </c>
      <c r="BY26">
        <v>0.33666560000000001</v>
      </c>
      <c r="BZ26" s="8">
        <f t="shared" si="114"/>
        <v>-3.394558999999997E-2</v>
      </c>
      <c r="CA26" s="8">
        <f t="shared" si="115"/>
        <v>1.142831242470399E-2</v>
      </c>
      <c r="CC26">
        <v>0.65445752000000001</v>
      </c>
      <c r="CD26">
        <v>0.34751323000000001</v>
      </c>
      <c r="CE26" s="8">
        <f t="shared" si="116"/>
        <v>-3.394558999999997E-2</v>
      </c>
      <c r="CF26" s="8">
        <f t="shared" si="117"/>
        <v>1.179654162515569E-2</v>
      </c>
      <c r="CG26" s="8"/>
      <c r="CI26">
        <v>0.86832052000000004</v>
      </c>
      <c r="CJ26">
        <v>0.16669590000000001</v>
      </c>
      <c r="CK26" s="8">
        <f t="shared" si="4"/>
        <v>-5.0256140000000005E-2</v>
      </c>
      <c r="CL26" s="8">
        <f t="shared" si="5"/>
        <v>8.3774924878260004E-3</v>
      </c>
      <c r="CO26">
        <v>9.5508010000000004E-2</v>
      </c>
      <c r="CP26">
        <v>-0.10796988</v>
      </c>
      <c r="CQ26" s="8">
        <f t="shared" si="126"/>
        <v>-7.4251270000000008E-2</v>
      </c>
      <c r="CR26" s="8">
        <f t="shared" si="127"/>
        <v>-8.0169007117476005E-3</v>
      </c>
      <c r="CU26">
        <v>0.54760229999999999</v>
      </c>
      <c r="CV26">
        <v>4.8335320000000001E-2</v>
      </c>
      <c r="CW26" s="8">
        <f t="shared" si="98"/>
        <v>-9.3306349999999982E-2</v>
      </c>
      <c r="CX26" s="8">
        <f t="shared" si="99"/>
        <v>4.5099922852819994E-3</v>
      </c>
      <c r="DA26">
        <v>0.54760229999999999</v>
      </c>
      <c r="DB26">
        <v>-0.34013496999999998</v>
      </c>
      <c r="DC26" s="8">
        <f t="shared" si="100"/>
        <v>-9.3306349999999982E-2</v>
      </c>
      <c r="DD26" s="8">
        <f t="shared" si="101"/>
        <v>-3.1736752558059494E-2</v>
      </c>
      <c r="DG26">
        <v>9.5508010000000004E-2</v>
      </c>
      <c r="DH26">
        <v>-0.66362589999999999</v>
      </c>
      <c r="DI26" s="8">
        <f t="shared" si="128"/>
        <v>-7.4251270000000008E-2</v>
      </c>
      <c r="DJ26" s="8">
        <f t="shared" si="129"/>
        <v>-4.9275065879893006E-2</v>
      </c>
      <c r="DM26">
        <v>0.86832052000000004</v>
      </c>
      <c r="DN26">
        <v>0.90765792000000001</v>
      </c>
      <c r="DO26" s="8">
        <f t="shared" si="10"/>
        <v>-5.0256140000000005E-2</v>
      </c>
      <c r="DP26" s="8">
        <f t="shared" si="11"/>
        <v>4.5615383499628806E-2</v>
      </c>
      <c r="DS26">
        <v>0.65445752000000001</v>
      </c>
      <c r="DT26">
        <v>1.1137005</v>
      </c>
      <c r="DU26" s="8">
        <f t="shared" si="118"/>
        <v>-3.394558999999997E-2</v>
      </c>
      <c r="DV26" s="8">
        <f t="shared" si="119"/>
        <v>3.7805220555794966E-2</v>
      </c>
      <c r="DY26" s="1">
        <v>0.86832052299999996</v>
      </c>
      <c r="DZ26" s="14">
        <f t="shared" si="60"/>
        <v>1.8350048679812436E-2</v>
      </c>
      <c r="EA26" s="14">
        <f t="shared" si="61"/>
        <v>1.8350048679812436E-2</v>
      </c>
      <c r="EB26" s="14">
        <f t="shared" si="68"/>
        <v>5.1333571999999994E-2</v>
      </c>
      <c r="EC26" s="14">
        <f t="shared" si="69"/>
        <v>-5.9803854165456048E-3</v>
      </c>
      <c r="ED26" s="7">
        <f t="shared" si="70"/>
        <v>1.4548186650550252</v>
      </c>
      <c r="EE26">
        <f t="shared" si="71"/>
        <v>0.99328212613057343</v>
      </c>
      <c r="EG26" s="1">
        <v>0.86832052000000004</v>
      </c>
      <c r="EH26" s="1">
        <v>3.4703499999999998E-2</v>
      </c>
      <c r="EI26" s="8">
        <f t="shared" si="12"/>
        <v>-5.0256140000000005E-2</v>
      </c>
      <c r="EJ26" s="8">
        <f t="shared" si="62"/>
        <v>1.7308946975271521E-3</v>
      </c>
      <c r="EK26">
        <v>0</v>
      </c>
      <c r="EM26" s="1">
        <v>0.86832052000000004</v>
      </c>
      <c r="EN26" s="1">
        <v>4.0518199999999997E-2</v>
      </c>
      <c r="EO26" s="8">
        <f t="shared" si="13"/>
        <v>-5.0256140000000005E-2</v>
      </c>
      <c r="EP26" s="8">
        <f t="shared" si="63"/>
        <v>2.0206047222246395E-3</v>
      </c>
      <c r="EQ26">
        <v>1</v>
      </c>
      <c r="ES26" s="1">
        <v>0.86832052000000004</v>
      </c>
      <c r="ET26" s="1">
        <v>5.492499E-2</v>
      </c>
      <c r="EU26" s="8">
        <f t="shared" si="14"/>
        <v>-5.0256140000000005E-2</v>
      </c>
      <c r="EV26" s="8">
        <f t="shared" si="64"/>
        <v>2.7394750948097988E-3</v>
      </c>
      <c r="EX26" s="1">
        <v>0.86832052000000004</v>
      </c>
      <c r="EY26" s="1">
        <v>6.9978180000000001E-2</v>
      </c>
      <c r="EZ26" s="8">
        <f t="shared" si="15"/>
        <v>-5.0256140000000005E-2</v>
      </c>
      <c r="FA26" s="8">
        <f t="shared" si="65"/>
        <v>3.4902779461610674E-3</v>
      </c>
      <c r="FC26" s="1">
        <v>0.86832052000000004</v>
      </c>
      <c r="FD26" s="1">
        <v>8.664463E-2</v>
      </c>
      <c r="FE26" s="8">
        <f t="shared" si="16"/>
        <v>-5.0256140000000005E-2</v>
      </c>
      <c r="FF26" s="8">
        <f t="shared" si="66"/>
        <v>4.3215448192891782E-3</v>
      </c>
      <c r="FH26">
        <v>0.88175892</v>
      </c>
      <c r="FI26">
        <v>0.11697680000000001</v>
      </c>
      <c r="FJ26" s="8">
        <f t="shared" si="17"/>
        <v>-5.1058469999999967E-2</v>
      </c>
      <c r="FK26" s="8">
        <f t="shared" si="67"/>
        <v>5.9275574867968103E-3</v>
      </c>
      <c r="FM26">
        <v>0.88175892</v>
      </c>
      <c r="FN26" s="1">
        <v>0.14450455000000001</v>
      </c>
      <c r="FO26" s="8">
        <f t="shared" si="18"/>
        <v>-5.1058469999999967E-2</v>
      </c>
      <c r="FP26" s="8">
        <f t="shared" si="19"/>
        <v>7.322469303560228E-3</v>
      </c>
      <c r="FR26" s="1">
        <v>0.86832052000000004</v>
      </c>
      <c r="FS26" s="1">
        <v>3.4703499999999998E-2</v>
      </c>
      <c r="FW26" s="1">
        <v>0.86832052000000004</v>
      </c>
      <c r="FX26" s="1">
        <v>0.22721874</v>
      </c>
      <c r="FY26" s="8">
        <f t="shared" si="20"/>
        <v>-5.0256140000000005E-2</v>
      </c>
      <c r="FZ26" s="8">
        <f t="shared" si="21"/>
        <v>1.1332912018810802E-2</v>
      </c>
      <c r="GC26" s="1">
        <v>0.86832052000000004</v>
      </c>
      <c r="GD26" s="1">
        <v>0.40042172999999998</v>
      </c>
      <c r="GH26" s="1">
        <v>0.86832052000000004</v>
      </c>
      <c r="GI26" s="1">
        <v>0.27451889000000002</v>
      </c>
      <c r="GJ26" s="8">
        <f t="shared" si="22"/>
        <v>-5.0256140000000005E-2</v>
      </c>
      <c r="GK26" s="8">
        <f t="shared" si="23"/>
        <v>1.3692085555406215E-2</v>
      </c>
      <c r="GL26" s="8"/>
      <c r="GM26" s="1">
        <v>0.86832052000000004</v>
      </c>
      <c r="GN26" s="1">
        <v>0.40649420000000003</v>
      </c>
      <c r="GO26" s="8">
        <f t="shared" si="24"/>
        <v>-5.0256140000000005E-2</v>
      </c>
      <c r="GP26" s="8">
        <f t="shared" si="25"/>
        <v>2.0274573324175996E-2</v>
      </c>
      <c r="GR26" s="1">
        <v>0.86832052000000004</v>
      </c>
      <c r="GS26" s="1">
        <v>0.51694640999999997</v>
      </c>
      <c r="GT26" s="8">
        <f t="shared" si="26"/>
        <v>-5.0256140000000005E-2</v>
      </c>
      <c r="GU26" s="8">
        <f t="shared" si="27"/>
        <v>2.5783560735219709E-2</v>
      </c>
      <c r="GW26">
        <v>0.86832052000000004</v>
      </c>
      <c r="GX26">
        <v>0.51584456999999995</v>
      </c>
      <c r="GY26" s="8">
        <f t="shared" si="28"/>
        <v>-5.0256140000000005E-2</v>
      </c>
      <c r="GZ26" s="8">
        <f t="shared" si="29"/>
        <v>2.5728604635301158E-2</v>
      </c>
      <c r="HB26">
        <v>0.86832052000000004</v>
      </c>
      <c r="HC26">
        <v>0.51584456999999995</v>
      </c>
      <c r="HD26" s="8">
        <f t="shared" si="30"/>
        <v>-5.0256140000000005E-2</v>
      </c>
      <c r="HE26" s="8">
        <f t="shared" si="31"/>
        <v>2.5728604635301158E-2</v>
      </c>
      <c r="HH26">
        <v>0.81990216999999999</v>
      </c>
      <c r="HI26" s="1">
        <v>0.20531708000000001</v>
      </c>
      <c r="HJ26" s="1"/>
      <c r="HK26" t="s">
        <v>93</v>
      </c>
    </row>
    <row r="27" spans="3:219" x14ac:dyDescent="0.3">
      <c r="C27">
        <v>20</v>
      </c>
      <c r="D27" s="7">
        <v>0.86680000000000001</v>
      </c>
      <c r="E27" s="7">
        <v>1.2906221746860163</v>
      </c>
      <c r="F27">
        <v>1.385</v>
      </c>
      <c r="J27" s="8">
        <v>0.64090864999999997</v>
      </c>
      <c r="K27" s="8">
        <v>4.3461960000000001E-2</v>
      </c>
      <c r="L27" s="8">
        <f t="shared" si="102"/>
        <v>-0.10072543</v>
      </c>
      <c r="M27" s="8">
        <f t="shared" si="103"/>
        <v>-4.3777246096428002E-3</v>
      </c>
      <c r="N27" s="1"/>
      <c r="P27" s="8">
        <v>0.16975928000000001</v>
      </c>
      <c r="Q27" s="8">
        <v>-1.0063809999999999E-2</v>
      </c>
      <c r="R27" s="8">
        <f t="shared" si="120"/>
        <v>-8.997252E-2</v>
      </c>
      <c r="S27" s="8">
        <f t="shared" si="121"/>
        <v>9.0546634650119997E-4</v>
      </c>
      <c r="V27">
        <v>0.91857666000000004</v>
      </c>
      <c r="W27">
        <v>0.14829199000000001</v>
      </c>
      <c r="X27" s="8">
        <f t="shared" si="106"/>
        <v>-4.5076049999999923E-2</v>
      </c>
      <c r="Y27" s="8">
        <f t="shared" si="107"/>
        <v>6.6844171558394895E-3</v>
      </c>
      <c r="AB27">
        <v>0.68840310999999998</v>
      </c>
      <c r="AC27">
        <v>0.36387120000000001</v>
      </c>
      <c r="AD27" s="8">
        <f t="shared" si="108"/>
        <v>-3.3987560000000028E-2</v>
      </c>
      <c r="AE27" s="8">
        <f t="shared" si="109"/>
        <v>1.236709424227201E-2</v>
      </c>
      <c r="AH27">
        <v>0.68840310999999998</v>
      </c>
      <c r="AI27">
        <v>0.34227360000000001</v>
      </c>
      <c r="AJ27" s="8">
        <f t="shared" si="110"/>
        <v>-3.3987560000000028E-2</v>
      </c>
      <c r="AK27" s="8">
        <f t="shared" si="111"/>
        <v>1.1633044516416009E-2</v>
      </c>
      <c r="AN27">
        <v>0.91857666000000004</v>
      </c>
      <c r="AO27">
        <v>0.13104615999999999</v>
      </c>
      <c r="AP27" s="8">
        <f t="shared" si="112"/>
        <v>-4.5076049999999923E-2</v>
      </c>
      <c r="AQ27" s="8">
        <f t="shared" si="113"/>
        <v>5.9070432604679899E-3</v>
      </c>
      <c r="AT27">
        <v>0.16975928000000001</v>
      </c>
      <c r="AU27">
        <v>-1.404861E-2</v>
      </c>
      <c r="AV27" s="8">
        <f t="shared" si="122"/>
        <v>-8.997252E-2</v>
      </c>
      <c r="AW27" s="8">
        <f t="shared" si="123"/>
        <v>1.2639888441972E-3</v>
      </c>
      <c r="AZ27">
        <v>0.64090864999999997</v>
      </c>
      <c r="BA27">
        <v>3.6660650000000003E-2</v>
      </c>
      <c r="BB27" s="8">
        <f t="shared" si="104"/>
        <v>-0.10072543</v>
      </c>
      <c r="BC27" s="8">
        <f t="shared" si="105"/>
        <v>-3.6926597353295005E-3</v>
      </c>
      <c r="BF27">
        <v>0.64090864999999997</v>
      </c>
      <c r="BG27">
        <v>8.8073509999999994E-2</v>
      </c>
      <c r="BH27" s="8">
        <f t="shared" si="96"/>
        <v>-0.10072543</v>
      </c>
      <c r="BI27" s="8">
        <f t="shared" si="97"/>
        <v>8.8712421663592993E-3</v>
      </c>
      <c r="BL27">
        <v>0.16975928000000001</v>
      </c>
      <c r="BM27">
        <v>1.213616E-2</v>
      </c>
      <c r="BN27" s="8">
        <f t="shared" si="124"/>
        <v>-8.997252E-2</v>
      </c>
      <c r="BO27" s="8">
        <f t="shared" si="125"/>
        <v>1.0919208983232E-3</v>
      </c>
      <c r="BR27">
        <v>0.91857666000000004</v>
      </c>
      <c r="BS27">
        <v>0.13598731999999999</v>
      </c>
      <c r="BT27" s="8">
        <f t="shared" si="2"/>
        <v>-4.5076049999999923E-2</v>
      </c>
      <c r="BU27" s="8">
        <f t="shared" si="3"/>
        <v>6.129771235685989E-3</v>
      </c>
      <c r="BX27">
        <v>0.68840310999999998</v>
      </c>
      <c r="BY27">
        <v>0.31387633999999998</v>
      </c>
      <c r="BZ27" s="8">
        <f t="shared" si="114"/>
        <v>-3.3987560000000028E-2</v>
      </c>
      <c r="CA27" s="8">
        <f t="shared" si="115"/>
        <v>1.0667890938330407E-2</v>
      </c>
      <c r="CC27">
        <v>0.68840310999999998</v>
      </c>
      <c r="CD27">
        <v>0.31803114999999998</v>
      </c>
      <c r="CE27" s="8">
        <f t="shared" si="116"/>
        <v>-3.3987560000000028E-2</v>
      </c>
      <c r="CF27" s="8">
        <f t="shared" si="117"/>
        <v>1.0809102792494009E-2</v>
      </c>
      <c r="CG27" s="8"/>
      <c r="CI27">
        <v>0.91857666000000004</v>
      </c>
      <c r="CJ27">
        <v>0.12225435</v>
      </c>
      <c r="CK27" s="8">
        <f t="shared" si="4"/>
        <v>-4.5076049999999923E-2</v>
      </c>
      <c r="CL27" s="8">
        <f t="shared" si="5"/>
        <v>5.5107431933174907E-3</v>
      </c>
      <c r="CO27">
        <v>0.16975928000000001</v>
      </c>
      <c r="CP27">
        <v>-2.4866840000000001E-2</v>
      </c>
      <c r="CQ27" s="8">
        <f t="shared" si="126"/>
        <v>-8.997252E-2</v>
      </c>
      <c r="CR27" s="8">
        <f t="shared" si="127"/>
        <v>-2.2373322592368003E-3</v>
      </c>
      <c r="CU27">
        <v>0.64090864999999997</v>
      </c>
      <c r="CV27">
        <v>5.1167520000000001E-2</v>
      </c>
      <c r="CW27" s="8">
        <f t="shared" si="98"/>
        <v>-0.10072543</v>
      </c>
      <c r="CX27" s="8">
        <f t="shared" si="99"/>
        <v>5.1538704540336003E-3</v>
      </c>
      <c r="DA27">
        <v>0.64090864999999997</v>
      </c>
      <c r="DB27">
        <v>-0.30354933000000001</v>
      </c>
      <c r="DC27" s="8">
        <f t="shared" si="100"/>
        <v>-0.10072543</v>
      </c>
      <c r="DD27" s="8">
        <f t="shared" si="101"/>
        <v>-3.0575136790461904E-2</v>
      </c>
      <c r="DG27">
        <v>0.16975928000000001</v>
      </c>
      <c r="DH27">
        <v>-0.53320177999999996</v>
      </c>
      <c r="DI27" s="8">
        <f t="shared" si="128"/>
        <v>-8.997252E-2</v>
      </c>
      <c r="DJ27" s="8">
        <f t="shared" si="129"/>
        <v>-4.7973507815085595E-2</v>
      </c>
      <c r="DM27">
        <v>0.91857666000000004</v>
      </c>
      <c r="DN27">
        <v>0.82289102000000003</v>
      </c>
      <c r="DO27" s="8">
        <f t="shared" si="10"/>
        <v>-4.5076049999999923E-2</v>
      </c>
      <c r="DP27" s="8">
        <f t="shared" si="11"/>
        <v>3.7092676762070939E-2</v>
      </c>
      <c r="DS27">
        <v>0.68840310999999998</v>
      </c>
      <c r="DT27">
        <v>1.1052961400000001</v>
      </c>
      <c r="DU27" s="8">
        <f t="shared" si="118"/>
        <v>-3.3987560000000028E-2</v>
      </c>
      <c r="DV27" s="8">
        <f t="shared" si="119"/>
        <v>3.7566318876018433E-2</v>
      </c>
      <c r="DY27" s="1">
        <v>0.91857666199999999</v>
      </c>
      <c r="DZ27" s="14">
        <f t="shared" si="60"/>
        <v>1.2138871339052334E-2</v>
      </c>
      <c r="EA27" s="14">
        <f t="shared" si="61"/>
        <v>1.2138871339052334E-2</v>
      </c>
      <c r="EB27" s="14">
        <f t="shared" si="68"/>
        <v>5.0256139000000033E-2</v>
      </c>
      <c r="EC27" s="14">
        <f t="shared" si="69"/>
        <v>-6.2111773407601024E-3</v>
      </c>
      <c r="ED27" s="7">
        <f t="shared" si="70"/>
        <v>1.4478294660556796</v>
      </c>
      <c r="EE27">
        <f t="shared" si="71"/>
        <v>0.9924490974491248</v>
      </c>
      <c r="EG27" s="1">
        <v>0.91857666000000004</v>
      </c>
      <c r="EH27" s="1">
        <v>-9.6163299999999993E-3</v>
      </c>
      <c r="EI27" s="8">
        <f t="shared" si="12"/>
        <v>-4.5076049999999923E-2</v>
      </c>
      <c r="EJ27" s="8">
        <f t="shared" si="62"/>
        <v>-4.2981123696555888E-4</v>
      </c>
      <c r="EK27">
        <v>0</v>
      </c>
      <c r="EM27" s="1">
        <v>0.91857666000000004</v>
      </c>
      <c r="EN27" s="1">
        <v>-4.4555799999999998E-3</v>
      </c>
      <c r="EO27" s="8">
        <f t="shared" si="13"/>
        <v>-4.5076049999999923E-2</v>
      </c>
      <c r="EP27" s="8">
        <f t="shared" si="63"/>
        <v>-1.991161574671755E-4</v>
      </c>
      <c r="EQ27">
        <v>1</v>
      </c>
      <c r="ES27" s="1">
        <v>0.91857666000000004</v>
      </c>
      <c r="ET27" s="1">
        <v>7.2649999999999998E-3</v>
      </c>
      <c r="EU27" s="8">
        <f t="shared" si="14"/>
        <v>-4.5076049999999923E-2</v>
      </c>
      <c r="EV27" s="8">
        <f t="shared" si="64"/>
        <v>3.247162520997912E-4</v>
      </c>
      <c r="EX27" s="1">
        <v>0.91857666000000004</v>
      </c>
      <c r="EY27" s="1">
        <v>2.012574E-2</v>
      </c>
      <c r="EZ27" s="8">
        <f t="shared" si="15"/>
        <v>-4.5076049999999923E-2</v>
      </c>
      <c r="FA27" s="8">
        <f t="shared" si="65"/>
        <v>8.9953955451271199E-4</v>
      </c>
      <c r="FC27" s="1">
        <v>0.91857666000000004</v>
      </c>
      <c r="FD27" s="1">
        <v>3.5417839999999999E-2</v>
      </c>
      <c r="FE27" s="8">
        <f t="shared" si="16"/>
        <v>-4.5076049999999923E-2</v>
      </c>
      <c r="FF27" s="8">
        <f t="shared" si="66"/>
        <v>1.5830348606015235E-3</v>
      </c>
      <c r="FH27">
        <v>0.93281738999999997</v>
      </c>
      <c r="FI27">
        <v>6.7794999999999994E-2</v>
      </c>
      <c r="FJ27" s="8">
        <f t="shared" si="17"/>
        <v>-3.9666370000000062E-2</v>
      </c>
      <c r="FK27" s="8">
        <f t="shared" si="67"/>
        <v>2.6665066968366855E-3</v>
      </c>
      <c r="FM27">
        <v>0.93281738999999997</v>
      </c>
      <c r="FN27" s="1">
        <v>0.12707238000000001</v>
      </c>
      <c r="FO27" s="8">
        <f t="shared" si="18"/>
        <v>-3.9666370000000062E-2</v>
      </c>
      <c r="FP27" s="8">
        <f t="shared" si="19"/>
        <v>4.9979991482111694E-3</v>
      </c>
      <c r="FR27" s="1">
        <v>0.91857666000000004</v>
      </c>
      <c r="FS27" s="1">
        <v>-9.6163299999999993E-3</v>
      </c>
      <c r="FW27" s="1">
        <v>0.91857666000000004</v>
      </c>
      <c r="FX27" s="1">
        <v>0.17749653000000001</v>
      </c>
      <c r="FY27" s="8">
        <f t="shared" si="20"/>
        <v>-4.5076049999999923E-2</v>
      </c>
      <c r="FZ27" s="8">
        <f t="shared" si="21"/>
        <v>7.9333803141525341E-3</v>
      </c>
      <c r="GC27" s="1">
        <v>0.91857666000000004</v>
      </c>
      <c r="GD27" s="1">
        <v>0.35561104999999998</v>
      </c>
      <c r="GH27" s="1">
        <v>0.91857666000000004</v>
      </c>
      <c r="GI27" s="1">
        <v>0.21481705000000001</v>
      </c>
      <c r="GJ27" s="8">
        <f t="shared" si="22"/>
        <v>-4.5076049999999923E-2</v>
      </c>
      <c r="GK27" s="8">
        <f t="shared" si="23"/>
        <v>9.6014573108236002E-3</v>
      </c>
      <c r="GL27" s="8"/>
      <c r="GM27" s="1">
        <v>0.91857666000000004</v>
      </c>
      <c r="GN27" s="1">
        <v>0.35883715999999999</v>
      </c>
      <c r="GO27" s="8">
        <f t="shared" si="24"/>
        <v>-4.5076049999999923E-2</v>
      </c>
      <c r="GP27" s="8">
        <f t="shared" si="25"/>
        <v>1.603857642248219E-2</v>
      </c>
      <c r="GR27" s="1">
        <v>0.91857666000000004</v>
      </c>
      <c r="GS27" s="1">
        <v>0.46986586000000002</v>
      </c>
      <c r="GT27" s="8">
        <f t="shared" si="26"/>
        <v>-4.5076049999999923E-2</v>
      </c>
      <c r="GU27" s="8">
        <f t="shared" si="27"/>
        <v>2.1001112326062658E-2</v>
      </c>
      <c r="GW27">
        <v>0.91857666000000004</v>
      </c>
      <c r="GX27">
        <v>0.48171582000000002</v>
      </c>
      <c r="GY27" s="8">
        <f t="shared" si="28"/>
        <v>-4.5076049999999923E-2</v>
      </c>
      <c r="GZ27" s="8">
        <f t="shared" si="29"/>
        <v>2.1530757831738152E-2</v>
      </c>
      <c r="HB27">
        <v>0.91857666000000004</v>
      </c>
      <c r="HC27">
        <v>0.48171582000000002</v>
      </c>
      <c r="HD27" s="8">
        <f t="shared" si="30"/>
        <v>-4.5076049999999923E-2</v>
      </c>
      <c r="HE27" s="8">
        <f t="shared" si="31"/>
        <v>2.1530757831738152E-2</v>
      </c>
      <c r="HH27">
        <v>0.88175892</v>
      </c>
      <c r="HI27" s="1">
        <v>0.14450455000000001</v>
      </c>
      <c r="HJ27" s="1"/>
      <c r="HK27" t="s">
        <v>94</v>
      </c>
    </row>
    <row r="28" spans="3:219" x14ac:dyDescent="0.3">
      <c r="J28" s="8">
        <v>0.74163407999999997</v>
      </c>
      <c r="K28" s="8">
        <v>4.3517199999999999E-2</v>
      </c>
      <c r="L28" s="8">
        <f t="shared" si="102"/>
        <v>-9.8536280000000032E-2</v>
      </c>
      <c r="M28" s="8">
        <f t="shared" si="103"/>
        <v>-4.2880230040160013E-3</v>
      </c>
      <c r="N28" s="1"/>
      <c r="P28" s="8">
        <v>0.25973180000000001</v>
      </c>
      <c r="Q28" s="8">
        <v>1.7145090000000002E-2</v>
      </c>
      <c r="R28" s="8">
        <f t="shared" si="120"/>
        <v>-8.131455999999998E-2</v>
      </c>
      <c r="S28" s="8">
        <f t="shared" si="121"/>
        <v>-1.3941454495103999E-3</v>
      </c>
      <c r="V28">
        <v>0.96365270999999997</v>
      </c>
      <c r="W28">
        <v>0.11824098</v>
      </c>
      <c r="X28" s="8">
        <f t="shared" si="106"/>
        <v>-3.6347290000000032E-2</v>
      </c>
      <c r="Y28" s="8">
        <f t="shared" si="107"/>
        <v>4.2977391899442037E-3</v>
      </c>
      <c r="AB28">
        <v>0.72239067000000001</v>
      </c>
      <c r="AC28">
        <v>0.32832382999999998</v>
      </c>
      <c r="AD28" s="8">
        <f t="shared" si="108"/>
        <v>-3.3974639999999945E-2</v>
      </c>
      <c r="AE28" s="8">
        <f t="shared" si="109"/>
        <v>1.1154683927671181E-2</v>
      </c>
      <c r="AH28">
        <v>0.72239067000000001</v>
      </c>
      <c r="AI28">
        <v>0.31064248</v>
      </c>
      <c r="AJ28" s="8">
        <f t="shared" si="110"/>
        <v>-3.3974639999999945E-2</v>
      </c>
      <c r="AK28" s="8">
        <f t="shared" si="111"/>
        <v>1.0553966426707183E-2</v>
      </c>
      <c r="AN28">
        <v>0.96365270999999997</v>
      </c>
      <c r="AO28">
        <v>8.8107710000000006E-2</v>
      </c>
      <c r="AP28" s="8">
        <f t="shared" si="112"/>
        <v>-3.6347290000000032E-2</v>
      </c>
      <c r="AQ28" s="8">
        <f t="shared" si="113"/>
        <v>3.2024764866059032E-3</v>
      </c>
      <c r="AT28">
        <v>0.25973180000000001</v>
      </c>
      <c r="AU28">
        <v>2.3446040000000001E-2</v>
      </c>
      <c r="AV28" s="8">
        <f t="shared" si="122"/>
        <v>-8.131455999999998E-2</v>
      </c>
      <c r="AW28" s="8">
        <f t="shared" si="123"/>
        <v>-1.9065044263423996E-3</v>
      </c>
      <c r="AZ28">
        <v>0.74163407999999997</v>
      </c>
      <c r="BA28">
        <v>3.2685890000000002E-2</v>
      </c>
      <c r="BB28" s="8">
        <f t="shared" si="104"/>
        <v>-9.8536280000000032E-2</v>
      </c>
      <c r="BC28" s="8">
        <f t="shared" si="105"/>
        <v>-3.2207460090892012E-3</v>
      </c>
      <c r="BF28">
        <v>0.74163407999999997</v>
      </c>
      <c r="BG28">
        <v>8.0410460000000003E-2</v>
      </c>
      <c r="BH28" s="8">
        <f t="shared" si="96"/>
        <v>-9.8536280000000032E-2</v>
      </c>
      <c r="BI28" s="8">
        <f t="shared" si="97"/>
        <v>7.9233476014888022E-3</v>
      </c>
      <c r="BL28">
        <v>0.25973180000000001</v>
      </c>
      <c r="BM28">
        <v>3.8251790000000001E-2</v>
      </c>
      <c r="BN28" s="8">
        <f t="shared" si="124"/>
        <v>-8.131455999999998E-2</v>
      </c>
      <c r="BO28" s="8">
        <f t="shared" si="125"/>
        <v>3.1104274730623994E-3</v>
      </c>
      <c r="BR28">
        <v>0.96365270999999997</v>
      </c>
      <c r="BS28">
        <v>9.8727590000000004E-2</v>
      </c>
      <c r="BT28" s="8">
        <f t="shared" si="2"/>
        <v>-3.6347290000000032E-2</v>
      </c>
      <c r="BU28" s="8">
        <f t="shared" si="3"/>
        <v>3.5884803447311033E-3</v>
      </c>
      <c r="BX28">
        <v>0.72239067000000001</v>
      </c>
      <c r="BY28">
        <v>0.28928691000000001</v>
      </c>
      <c r="BZ28" s="8">
        <f t="shared" si="114"/>
        <v>-3.3974639999999945E-2</v>
      </c>
      <c r="CA28" s="8">
        <f t="shared" si="115"/>
        <v>9.8284186239623837E-3</v>
      </c>
      <c r="CC28">
        <v>0.72239067000000001</v>
      </c>
      <c r="CD28">
        <v>0.28823161000000003</v>
      </c>
      <c r="CE28" s="8">
        <f t="shared" si="116"/>
        <v>-3.3974639999999945E-2</v>
      </c>
      <c r="CF28" s="8">
        <f t="shared" si="117"/>
        <v>9.7925651863703857E-3</v>
      </c>
      <c r="CG28" s="8"/>
      <c r="CI28">
        <v>0.96365270999999997</v>
      </c>
      <c r="CJ28">
        <v>8.0258679999999999E-2</v>
      </c>
      <c r="CK28" s="8">
        <f t="shared" si="4"/>
        <v>-3.6347290000000032E-2</v>
      </c>
      <c r="CL28" s="8">
        <f t="shared" si="5"/>
        <v>2.9171855169772025E-3</v>
      </c>
      <c r="CO28">
        <v>0.25973180000000001</v>
      </c>
      <c r="CP28">
        <v>1.262428E-2</v>
      </c>
      <c r="CQ28" s="8">
        <f t="shared" si="126"/>
        <v>-8.131455999999998E-2</v>
      </c>
      <c r="CR28" s="8">
        <f t="shared" si="127"/>
        <v>1.0265377735167998E-3</v>
      </c>
      <c r="CU28">
        <v>0.74163407999999997</v>
      </c>
      <c r="CV28">
        <v>5.0706679999999997E-2</v>
      </c>
      <c r="CW28" s="8">
        <f t="shared" si="98"/>
        <v>-9.8536280000000032E-2</v>
      </c>
      <c r="CX28" s="8">
        <f t="shared" si="99"/>
        <v>4.9964476183504015E-3</v>
      </c>
      <c r="DA28">
        <v>0.74163407999999997</v>
      </c>
      <c r="DB28">
        <v>-0.26058511000000001</v>
      </c>
      <c r="DC28" s="8">
        <f t="shared" si="100"/>
        <v>-9.8536280000000032E-2</v>
      </c>
      <c r="DD28" s="8">
        <f t="shared" si="101"/>
        <v>-2.5677087362790809E-2</v>
      </c>
      <c r="DG28">
        <v>0.25973180000000001</v>
      </c>
      <c r="DH28">
        <v>-0.46642339999999999</v>
      </c>
      <c r="DI28" s="8">
        <f t="shared" si="128"/>
        <v>-8.131455999999998E-2</v>
      </c>
      <c r="DJ28" s="8">
        <f t="shared" si="129"/>
        <v>-3.7927013544703993E-2</v>
      </c>
      <c r="DM28">
        <v>0.96365270999999997</v>
      </c>
      <c r="DN28">
        <v>0.70096643999999997</v>
      </c>
      <c r="DO28" s="8">
        <f t="shared" si="10"/>
        <v>-3.6347290000000032E-2</v>
      </c>
      <c r="DP28" s="8">
        <f t="shared" si="11"/>
        <v>2.547823047494762E-2</v>
      </c>
      <c r="DS28">
        <v>0.72239067000000001</v>
      </c>
      <c r="DT28">
        <v>1.0946897600000001</v>
      </c>
      <c r="DU28" s="8">
        <f t="shared" si="118"/>
        <v>-3.3974639999999945E-2</v>
      </c>
      <c r="DV28" s="8">
        <f t="shared" si="119"/>
        <v>3.7191690507686344E-2</v>
      </c>
      <c r="DY28" s="1">
        <v>0.96365270999999997</v>
      </c>
      <c r="DZ28" s="14">
        <f t="shared" si="60"/>
        <v>6.2479519489863798E-3</v>
      </c>
      <c r="EA28" s="14">
        <f t="shared" si="61"/>
        <v>6.2479519489863798E-3</v>
      </c>
      <c r="EB28" s="14">
        <f t="shared" si="68"/>
        <v>4.507604799999998E-2</v>
      </c>
      <c r="EC28" s="14">
        <f t="shared" si="69"/>
        <v>-5.890919390065954E-3</v>
      </c>
      <c r="ED28" s="7">
        <f t="shared" si="70"/>
        <v>1.4408443619900533</v>
      </c>
      <c r="EE28">
        <f t="shared" si="71"/>
        <v>0.99156811957217028</v>
      </c>
      <c r="EG28" s="1">
        <v>0.96365270999999997</v>
      </c>
      <c r="EH28" s="1">
        <v>-5.5650739999999997E-2</v>
      </c>
      <c r="EI28" s="8">
        <f t="shared" si="12"/>
        <v>-3.6347290000000032E-2</v>
      </c>
      <c r="EJ28" s="8">
        <f t="shared" si="62"/>
        <v>-2.0039720229140835E-3</v>
      </c>
      <c r="EK28">
        <v>0</v>
      </c>
      <c r="EM28" s="1">
        <v>0.96365270999999997</v>
      </c>
      <c r="EN28" s="1">
        <v>-5.0232239999999997E-2</v>
      </c>
      <c r="EO28" s="8">
        <f t="shared" si="13"/>
        <v>-3.6347290000000032E-2</v>
      </c>
      <c r="EP28" s="8">
        <f t="shared" si="63"/>
        <v>-1.8085774240015344E-3</v>
      </c>
      <c r="EQ28">
        <v>1</v>
      </c>
      <c r="ES28" s="1">
        <v>0.96365270999999997</v>
      </c>
      <c r="ET28" s="1">
        <v>-4.0399829999999998E-2</v>
      </c>
      <c r="EU28" s="8">
        <f t="shared" si="14"/>
        <v>-3.6347290000000032E-2</v>
      </c>
      <c r="EV28" s="8">
        <f t="shared" si="64"/>
        <v>-1.4547898024444073E-3</v>
      </c>
      <c r="EX28" s="1">
        <v>0.96365270999999997</v>
      </c>
      <c r="EY28" s="1">
        <v>-2.8535959999999999E-2</v>
      </c>
      <c r="EZ28" s="8">
        <f t="shared" si="15"/>
        <v>-3.6347290000000032E-2</v>
      </c>
      <c r="FA28" s="8">
        <f t="shared" si="65"/>
        <v>-1.0275742153113394E-3</v>
      </c>
      <c r="FC28" s="1">
        <v>0.96365270999999997</v>
      </c>
      <c r="FD28" s="1">
        <v>-1.299644E-2</v>
      </c>
      <c r="FE28" s="8">
        <f t="shared" si="16"/>
        <v>-3.6347290000000032E-2</v>
      </c>
      <c r="FF28" s="8">
        <f t="shared" si="66"/>
        <v>-4.6799920643429921E-4</v>
      </c>
      <c r="FH28">
        <v>0.97248376000000003</v>
      </c>
      <c r="FI28">
        <v>2.8693059999999999E-2</v>
      </c>
      <c r="FJ28" s="8">
        <f t="shared" si="17"/>
        <v>-2.751623999999997E-2</v>
      </c>
      <c r="FK28" s="8">
        <f t="shared" si="67"/>
        <v>7.8219426915060323E-4</v>
      </c>
      <c r="FM28">
        <v>0.97248376000000003</v>
      </c>
      <c r="FN28" s="1">
        <v>0.10243037000000001</v>
      </c>
      <c r="FO28" s="8">
        <f t="shared" si="18"/>
        <v>-2.751623999999997E-2</v>
      </c>
      <c r="FP28" s="8">
        <f t="shared" si="19"/>
        <v>2.7923284724939018E-3</v>
      </c>
      <c r="FR28" s="1">
        <v>0.96365270999999997</v>
      </c>
      <c r="FS28" s="1">
        <v>-5.5650739999999997E-2</v>
      </c>
      <c r="FW28" s="1">
        <v>0.96365270999999997</v>
      </c>
      <c r="FX28" s="1">
        <v>0.13408442000000001</v>
      </c>
      <c r="FY28" s="8">
        <f t="shared" si="20"/>
        <v>-3.6347290000000032E-2</v>
      </c>
      <c r="FZ28" s="8">
        <f t="shared" si="21"/>
        <v>4.8283531609581761E-3</v>
      </c>
      <c r="GC28" s="1">
        <v>0.96365270999999997</v>
      </c>
      <c r="GD28" s="1">
        <v>0.31513017999999998</v>
      </c>
      <c r="GH28" s="1">
        <v>0.96365270999999997</v>
      </c>
      <c r="GI28" s="1">
        <v>0.16284731999999999</v>
      </c>
      <c r="GJ28" s="8">
        <f t="shared" si="22"/>
        <v>-3.6347290000000032E-2</v>
      </c>
      <c r="GK28" s="8">
        <f t="shared" si="23"/>
        <v>5.8640994403046046E-3</v>
      </c>
      <c r="GL28" s="8"/>
      <c r="GM28" s="1">
        <v>0.96365270999999997</v>
      </c>
      <c r="GN28" s="1">
        <v>0.31591897000000002</v>
      </c>
      <c r="GO28" s="8">
        <f t="shared" si="24"/>
        <v>-3.6347290000000032E-2</v>
      </c>
      <c r="GP28" s="8">
        <f t="shared" si="25"/>
        <v>1.1376178958048603E-2</v>
      </c>
      <c r="GR28" s="1">
        <v>0.96365270999999997</v>
      </c>
      <c r="GS28" s="1">
        <v>0.42428294999999999</v>
      </c>
      <c r="GT28" s="8">
        <f t="shared" si="26"/>
        <v>-3.6347290000000032E-2</v>
      </c>
      <c r="GU28" s="8">
        <f t="shared" si="27"/>
        <v>1.5278344216077898E-2</v>
      </c>
      <c r="GW28">
        <v>0.96365270999999997</v>
      </c>
      <c r="GX28">
        <v>0.44811188000000002</v>
      </c>
      <c r="GY28" s="8">
        <f t="shared" si="28"/>
        <v>-3.6347290000000032E-2</v>
      </c>
      <c r="GZ28" s="8">
        <f t="shared" si="29"/>
        <v>1.6136419222016328E-2</v>
      </c>
      <c r="HB28">
        <v>0.96365270999999997</v>
      </c>
      <c r="HC28">
        <v>0.44811188000000002</v>
      </c>
      <c r="HD28" s="8">
        <f t="shared" si="30"/>
        <v>-3.6347290000000032E-2</v>
      </c>
      <c r="HE28" s="8">
        <f t="shared" si="31"/>
        <v>1.6136419222016328E-2</v>
      </c>
      <c r="HH28">
        <v>0.93281738999999997</v>
      </c>
      <c r="HI28" s="1">
        <v>0.12707238000000001</v>
      </c>
      <c r="HJ28" s="1"/>
      <c r="HK28" t="s">
        <v>95</v>
      </c>
    </row>
    <row r="29" spans="3:219" x14ac:dyDescent="0.3">
      <c r="J29" s="8">
        <v>0.84017036</v>
      </c>
      <c r="K29" s="8">
        <v>4.5352749999999997E-2</v>
      </c>
      <c r="L29" s="8">
        <f t="shared" si="102"/>
        <v>-8.8333850000000047E-2</v>
      </c>
      <c r="M29" s="8">
        <f t="shared" si="103"/>
        <v>-4.0061830155875017E-3</v>
      </c>
      <c r="N29" s="1"/>
      <c r="P29" s="8">
        <v>0.34104635999999999</v>
      </c>
      <c r="Q29" s="8">
        <v>2.773198E-2</v>
      </c>
      <c r="R29" s="8">
        <f t="shared" si="120"/>
        <v>-6.4737150000000021E-2</v>
      </c>
      <c r="S29" s="8">
        <f t="shared" si="121"/>
        <v>-1.7952893490570006E-3</v>
      </c>
      <c r="V29">
        <v>1</v>
      </c>
      <c r="W29">
        <v>3.2954650000000002E-2</v>
      </c>
      <c r="X29" s="8">
        <f>V29-V28</f>
        <v>3.6347290000000032E-2</v>
      </c>
      <c r="Y29" s="8">
        <f>X29*W29</f>
        <v>1.1978122203985012E-3</v>
      </c>
      <c r="AB29">
        <v>0.75636530999999996</v>
      </c>
      <c r="AC29">
        <v>0.29329044999999998</v>
      </c>
      <c r="AD29" s="8">
        <f t="shared" si="108"/>
        <v>-3.3963390000000038E-2</v>
      </c>
      <c r="AE29" s="8">
        <f t="shared" si="109"/>
        <v>9.9611379366255099E-3</v>
      </c>
      <c r="AH29">
        <v>0.75636530999999996</v>
      </c>
      <c r="AI29">
        <v>0.27883644000000002</v>
      </c>
      <c r="AJ29" s="8">
        <f t="shared" si="110"/>
        <v>-3.3963390000000038E-2</v>
      </c>
      <c r="AK29" s="8">
        <f t="shared" si="111"/>
        <v>9.4702307579316112E-3</v>
      </c>
      <c r="AN29">
        <v>1</v>
      </c>
      <c r="AO29">
        <v>4.3030369999999998E-2</v>
      </c>
      <c r="AP29" s="8">
        <f>AN29-AN28</f>
        <v>3.6347290000000032E-2</v>
      </c>
      <c r="AQ29" s="8">
        <f>AP29*AO29</f>
        <v>1.5640373371973012E-3</v>
      </c>
      <c r="AT29">
        <v>0.34104635999999999</v>
      </c>
      <c r="AU29">
        <v>3.8393679999999999E-2</v>
      </c>
      <c r="AV29" s="8">
        <f t="shared" si="122"/>
        <v>-6.4737150000000021E-2</v>
      </c>
      <c r="AW29" s="8">
        <f t="shared" si="123"/>
        <v>-2.4854974212120007E-3</v>
      </c>
      <c r="AZ29">
        <v>0.84017036</v>
      </c>
      <c r="BA29">
        <v>3.1697009999999998E-2</v>
      </c>
      <c r="BB29" s="8">
        <f t="shared" si="104"/>
        <v>-8.8333850000000047E-2</v>
      </c>
      <c r="BC29" s="8">
        <f t="shared" si="105"/>
        <v>-2.7999189267885012E-3</v>
      </c>
      <c r="BF29">
        <v>0.84017036</v>
      </c>
      <c r="BG29">
        <v>2.5385709999999999E-2</v>
      </c>
      <c r="BH29" s="8">
        <f t="shared" si="96"/>
        <v>-8.8333850000000047E-2</v>
      </c>
      <c r="BI29" s="8">
        <f t="shared" si="97"/>
        <v>2.2424174992835013E-3</v>
      </c>
      <c r="BL29">
        <v>0.34104635999999999</v>
      </c>
      <c r="BM29">
        <v>9.5270450000000007E-2</v>
      </c>
      <c r="BN29" s="8">
        <f t="shared" si="124"/>
        <v>-6.4737150000000021E-2</v>
      </c>
      <c r="BO29" s="8">
        <f t="shared" si="125"/>
        <v>6.1675374122175022E-3</v>
      </c>
      <c r="BR29">
        <v>1</v>
      </c>
      <c r="BS29">
        <v>6.1227049999999998E-2</v>
      </c>
      <c r="BT29" s="8">
        <f>BR29-BR28</f>
        <v>3.6347290000000032E-2</v>
      </c>
      <c r="BU29" s="8">
        <f>BT29*BS29</f>
        <v>2.2254373421945017E-3</v>
      </c>
      <c r="BX29">
        <v>0.75636530999999996</v>
      </c>
      <c r="BY29">
        <v>0.26149802</v>
      </c>
      <c r="BZ29" s="8">
        <f t="shared" si="114"/>
        <v>-3.3963390000000038E-2</v>
      </c>
      <c r="CA29" s="8">
        <f t="shared" si="115"/>
        <v>8.8813592374878091E-3</v>
      </c>
      <c r="CC29">
        <v>0.75636530999999996</v>
      </c>
      <c r="CD29">
        <v>0.25818824000000001</v>
      </c>
      <c r="CE29" s="8">
        <f t="shared" si="116"/>
        <v>-3.3963390000000038E-2</v>
      </c>
      <c r="CF29" s="8">
        <f t="shared" si="117"/>
        <v>8.7689478885336104E-3</v>
      </c>
      <c r="CG29" s="8"/>
      <c r="CI29">
        <v>1</v>
      </c>
      <c r="CJ29">
        <v>3.180554E-2</v>
      </c>
      <c r="CK29" s="8">
        <f>CI29-CI28</f>
        <v>3.6347290000000032E-2</v>
      </c>
      <c r="CL29" s="8">
        <f>CK29*CJ29</f>
        <v>1.156045185986601E-3</v>
      </c>
      <c r="CO29">
        <v>0.34104635999999999</v>
      </c>
      <c r="CP29">
        <v>2.7587070000000002E-2</v>
      </c>
      <c r="CQ29" s="8">
        <f t="shared" si="126"/>
        <v>-6.4737150000000021E-2</v>
      </c>
      <c r="CR29" s="8">
        <f t="shared" si="127"/>
        <v>1.7859082886505008E-3</v>
      </c>
      <c r="CU29">
        <v>0.84017036</v>
      </c>
      <c r="CV29">
        <v>5.19383E-2</v>
      </c>
      <c r="CW29" s="8">
        <f t="shared" si="98"/>
        <v>-8.8333850000000047E-2</v>
      </c>
      <c r="CX29" s="8">
        <f t="shared" si="99"/>
        <v>4.5879100014550025E-3</v>
      </c>
      <c r="DA29">
        <v>0.84017036</v>
      </c>
      <c r="DB29">
        <v>-0.20471814999999999</v>
      </c>
      <c r="DC29" s="8">
        <f t="shared" si="100"/>
        <v>-8.8333850000000047E-2</v>
      </c>
      <c r="DD29" s="8">
        <f t="shared" si="101"/>
        <v>-1.8083542354377508E-2</v>
      </c>
      <c r="DG29">
        <v>0.34104635999999999</v>
      </c>
      <c r="DH29">
        <v>-0.42555499000000002</v>
      </c>
      <c r="DI29" s="8">
        <f t="shared" si="128"/>
        <v>-6.4737150000000021E-2</v>
      </c>
      <c r="DJ29" s="8">
        <f t="shared" si="129"/>
        <v>-2.7549217220878511E-2</v>
      </c>
      <c r="DM29">
        <v>1</v>
      </c>
      <c r="DN29">
        <v>0.46126391999999999</v>
      </c>
      <c r="DO29" s="8">
        <f>DM29-DM28</f>
        <v>3.6347290000000032E-2</v>
      </c>
      <c r="DP29" s="8">
        <f>DO29*DN29</f>
        <v>1.6765693466776813E-2</v>
      </c>
      <c r="DS29">
        <v>0.75636530999999996</v>
      </c>
      <c r="DT29">
        <v>1.0809199300000001</v>
      </c>
      <c r="DU29" s="8">
        <f t="shared" si="118"/>
        <v>-3.3963390000000038E-2</v>
      </c>
      <c r="DV29" s="8">
        <f t="shared" si="119"/>
        <v>3.6711705141362745E-2</v>
      </c>
      <c r="DY29" s="1">
        <v>1</v>
      </c>
      <c r="DZ29" s="14">
        <f t="shared" si="60"/>
        <v>1.2599999999999777E-3</v>
      </c>
      <c r="EA29" s="14">
        <f t="shared" si="61"/>
        <v>1.2599999999999777E-3</v>
      </c>
      <c r="EB29" s="14">
        <f t="shared" si="68"/>
        <v>3.6347290000000032E-2</v>
      </c>
      <c r="EC29" s="14">
        <f t="shared" si="69"/>
        <v>-4.9879519489864025E-3</v>
      </c>
      <c r="ED29" s="7">
        <f t="shared" si="70"/>
        <v>1.4344178036925648</v>
      </c>
      <c r="EE29">
        <f t="shared" si="71"/>
        <v>0.99071485389263281</v>
      </c>
      <c r="EG29" s="1">
        <v>1</v>
      </c>
      <c r="EH29" s="1">
        <v>-0.17390649</v>
      </c>
      <c r="EI29" s="8">
        <f>EG29-EG28</f>
        <v>3.6347290000000032E-2</v>
      </c>
      <c r="EJ29" s="8">
        <f t="shared" si="62"/>
        <v>6.2623388648447966E-3</v>
      </c>
      <c r="EK29">
        <v>0</v>
      </c>
      <c r="EM29" s="1">
        <v>1</v>
      </c>
      <c r="EN29" s="1">
        <v>-0.16397259</v>
      </c>
      <c r="EO29" s="8">
        <f>EM29-EM28</f>
        <v>3.6347290000000032E-2</v>
      </c>
      <c r="EP29" s="8">
        <f t="shared" si="63"/>
        <v>5.9037217564721148E-3</v>
      </c>
      <c r="EQ29">
        <v>1</v>
      </c>
      <c r="ES29" s="1">
        <v>1</v>
      </c>
      <c r="ET29" s="1">
        <v>-0.15115820999999999</v>
      </c>
      <c r="EU29" s="8">
        <f>ES29-ES28</f>
        <v>3.6347290000000032E-2</v>
      </c>
      <c r="EV29" s="8">
        <f t="shared" si="64"/>
        <v>5.4431777285791419E-3</v>
      </c>
      <c r="EX29" s="1">
        <v>1</v>
      </c>
      <c r="EY29" s="1">
        <v>-0.13366204000000001</v>
      </c>
      <c r="EZ29" s="8">
        <f>EX29-EX28</f>
        <v>3.6347290000000032E-2</v>
      </c>
      <c r="FA29" s="8">
        <f t="shared" si="65"/>
        <v>4.8131440514177469E-3</v>
      </c>
      <c r="FC29" s="1">
        <v>1</v>
      </c>
      <c r="FD29" s="1">
        <v>-0.10901524</v>
      </c>
      <c r="FE29" s="8">
        <f>FC29-FC28</f>
        <v>3.6347290000000032E-2</v>
      </c>
      <c r="FF29" s="8">
        <f t="shared" si="66"/>
        <v>3.9256175793806383E-3</v>
      </c>
      <c r="FH29">
        <v>1</v>
      </c>
      <c r="FI29">
        <v>-7.9377760000000006E-2</v>
      </c>
      <c r="FJ29" s="8">
        <f>FH29-FH28</f>
        <v>2.751623999999997E-2</v>
      </c>
      <c r="FK29" s="8">
        <f t="shared" si="67"/>
        <v>2.1638974067829716E-3</v>
      </c>
      <c r="FM29">
        <v>1</v>
      </c>
      <c r="FN29" s="1">
        <v>6.6425079999999997E-2</v>
      </c>
      <c r="FO29" s="8">
        <f>FM29-FM28</f>
        <v>2.751623999999997E-2</v>
      </c>
      <c r="FP29" s="8">
        <f t="shared" si="19"/>
        <v>-1.8107976133031648E-3</v>
      </c>
      <c r="FR29" s="1">
        <v>1</v>
      </c>
      <c r="FS29" s="1">
        <v>-0.17390649</v>
      </c>
      <c r="FW29" s="1">
        <v>1</v>
      </c>
      <c r="FX29" s="1">
        <v>9.5902829999999994E-2</v>
      </c>
      <c r="FY29" s="8">
        <f>FW29-FW28</f>
        <v>3.6347290000000032E-2</v>
      </c>
      <c r="FZ29" s="8">
        <f t="shared" si="21"/>
        <v>-3.4534422467936846E-3</v>
      </c>
      <c r="GC29" s="1">
        <v>1</v>
      </c>
      <c r="GD29" s="1">
        <v>0.29954122999999999</v>
      </c>
      <c r="GH29" s="1">
        <v>1</v>
      </c>
      <c r="GI29" s="1">
        <v>0.11861458</v>
      </c>
      <c r="GJ29" s="8">
        <f>GH29-GH28</f>
        <v>3.6347290000000032E-2</v>
      </c>
      <c r="GK29" s="8">
        <f t="shared" si="23"/>
        <v>-4.2712879448676263E-3</v>
      </c>
      <c r="GL29" s="8"/>
      <c r="GM29" s="1">
        <v>1</v>
      </c>
      <c r="GN29" s="1">
        <v>0.29998799999999998</v>
      </c>
      <c r="GO29" s="8">
        <f>GM29-GM28</f>
        <v>3.6347290000000032E-2</v>
      </c>
      <c r="GP29" s="8">
        <f t="shared" si="25"/>
        <v>-1.0802509506040061E-2</v>
      </c>
      <c r="GR29" s="1">
        <v>1</v>
      </c>
      <c r="GS29" s="1">
        <v>0.41729384000000003</v>
      </c>
      <c r="GT29" s="8">
        <f>GR29-GR28</f>
        <v>3.6347290000000032E-2</v>
      </c>
      <c r="GU29" s="8">
        <f t="shared" si="27"/>
        <v>-1.5026669978172329E-2</v>
      </c>
      <c r="GW29">
        <v>1</v>
      </c>
      <c r="GX29">
        <v>0.44941428999999999</v>
      </c>
      <c r="GY29" s="8">
        <f>GW29-GW28</f>
        <v>3.6347290000000032E-2</v>
      </c>
      <c r="GZ29" s="8">
        <f t="shared" si="29"/>
        <v>-1.6183321132429446E-2</v>
      </c>
      <c r="HB29">
        <v>1</v>
      </c>
      <c r="HC29">
        <v>0.44941428999999999</v>
      </c>
      <c r="HD29" s="8">
        <f>HB29-HB28</f>
        <v>3.6347290000000032E-2</v>
      </c>
      <c r="HE29" s="8">
        <f t="shared" si="31"/>
        <v>-1.6183321132429446E-2</v>
      </c>
      <c r="HH29">
        <v>0.97248376000000003</v>
      </c>
      <c r="HI29" s="1">
        <v>0.10243037000000001</v>
      </c>
      <c r="HJ29" s="1"/>
      <c r="HK29" t="s">
        <v>96</v>
      </c>
    </row>
    <row r="30" spans="3:219" x14ac:dyDescent="0.3">
      <c r="J30" s="8">
        <v>0.92850421000000005</v>
      </c>
      <c r="K30" s="8">
        <v>6.1218309999999998E-2</v>
      </c>
      <c r="L30" s="8">
        <f t="shared" si="102"/>
        <v>-7.1495789999999948E-2</v>
      </c>
      <c r="M30" s="8">
        <f t="shared" si="103"/>
        <v>-4.3768514359148964E-3</v>
      </c>
      <c r="N30" s="1"/>
      <c r="P30" s="8">
        <v>0.40578351000000001</v>
      </c>
      <c r="Q30" s="8">
        <v>3.034475E-2</v>
      </c>
      <c r="R30" s="8">
        <f t="shared" si="120"/>
        <v>-6.4756549999999968E-2</v>
      </c>
      <c r="S30" s="8">
        <f t="shared" si="121"/>
        <v>-1.9650213206124992E-3</v>
      </c>
      <c r="AB30">
        <v>0.7903287</v>
      </c>
      <c r="AC30">
        <v>0.25846650999999998</v>
      </c>
      <c r="AD30" s="8">
        <f t="shared" si="108"/>
        <v>-3.3959599999999979E-2</v>
      </c>
      <c r="AE30" s="8">
        <f t="shared" si="109"/>
        <v>8.7774192929959936E-3</v>
      </c>
      <c r="AH30">
        <v>0.7903287</v>
      </c>
      <c r="AI30">
        <v>0.24692040000000001</v>
      </c>
      <c r="AJ30" s="8">
        <f t="shared" si="110"/>
        <v>-3.3959599999999979E-2</v>
      </c>
      <c r="AK30" s="8">
        <f t="shared" si="111"/>
        <v>8.3853180158399952E-3</v>
      </c>
      <c r="AT30">
        <v>0.40578351000000001</v>
      </c>
      <c r="AU30">
        <v>3.6773599999999997E-2</v>
      </c>
      <c r="AV30" s="8">
        <f t="shared" si="122"/>
        <v>-6.4756549999999968E-2</v>
      </c>
      <c r="AW30" s="8">
        <f t="shared" si="123"/>
        <v>-2.3813314670799988E-3</v>
      </c>
      <c r="AZ30">
        <v>0.92850421000000005</v>
      </c>
      <c r="BA30">
        <v>4.0274259999999999E-2</v>
      </c>
      <c r="BB30" s="8">
        <f t="shared" si="104"/>
        <v>-7.1495789999999948E-2</v>
      </c>
      <c r="BC30" s="8">
        <f>BB30*BA30</f>
        <v>-2.8794400353653977E-3</v>
      </c>
      <c r="BF30">
        <v>0.92850421000000005</v>
      </c>
      <c r="BG30">
        <v>6.4887059999999996E-2</v>
      </c>
      <c r="BH30" s="8">
        <f t="shared" si="96"/>
        <v>-7.1495789999999948E-2</v>
      </c>
      <c r="BI30" s="8">
        <f t="shared" si="97"/>
        <v>4.6391516154773967E-3</v>
      </c>
      <c r="BL30">
        <v>0.40578351000000001</v>
      </c>
      <c r="BM30">
        <v>0.10594065</v>
      </c>
      <c r="BN30" s="8">
        <f t="shared" si="124"/>
        <v>-6.4756549999999968E-2</v>
      </c>
      <c r="BO30" s="8">
        <f t="shared" si="125"/>
        <v>6.8603509987574963E-3</v>
      </c>
      <c r="BX30">
        <v>0.7903287</v>
      </c>
      <c r="BY30">
        <v>0.24196085000000001</v>
      </c>
      <c r="BZ30" s="8">
        <f t="shared" si="114"/>
        <v>-3.3959599999999979E-2</v>
      </c>
      <c r="CA30" s="8">
        <f t="shared" si="115"/>
        <v>8.2168936816599952E-3</v>
      </c>
      <c r="CC30">
        <v>0.7903287</v>
      </c>
      <c r="CD30">
        <v>0.22800674000000001</v>
      </c>
      <c r="CE30" s="8">
        <f t="shared" si="116"/>
        <v>-3.3959599999999979E-2</v>
      </c>
      <c r="CF30" s="8">
        <f t="shared" si="117"/>
        <v>7.7430176877039958E-3</v>
      </c>
      <c r="CG30" s="8"/>
      <c r="CO30">
        <v>0.40578351000000001</v>
      </c>
      <c r="CP30">
        <v>3.551762E-2</v>
      </c>
      <c r="CQ30" s="8">
        <f t="shared" si="126"/>
        <v>-6.4756549999999968E-2</v>
      </c>
      <c r="CR30" s="8">
        <f t="shared" si="127"/>
        <v>2.2999985354109987E-3</v>
      </c>
      <c r="CU30">
        <v>0.92850421000000005</v>
      </c>
      <c r="CV30">
        <v>6.2607469999999998E-2</v>
      </c>
      <c r="CW30" s="8">
        <f t="shared" si="98"/>
        <v>-7.1495789999999948E-2</v>
      </c>
      <c r="CX30" s="8">
        <f t="shared" si="99"/>
        <v>4.4761705275512967E-3</v>
      </c>
      <c r="DA30">
        <v>0.92850421000000005</v>
      </c>
      <c r="DB30">
        <v>-0.12398378</v>
      </c>
      <c r="DC30" s="8">
        <f t="shared" si="100"/>
        <v>-7.1495789999999948E-2</v>
      </c>
      <c r="DD30" s="8">
        <f t="shared" si="101"/>
        <v>-8.8643182982861939E-3</v>
      </c>
      <c r="DG30">
        <v>0.40578351000000001</v>
      </c>
      <c r="DH30">
        <v>-0.39563435000000002</v>
      </c>
      <c r="DI30" s="8">
        <f t="shared" si="128"/>
        <v>-6.4756549999999968E-2</v>
      </c>
      <c r="DJ30" s="8">
        <f t="shared" si="129"/>
        <v>-2.5619915567492491E-2</v>
      </c>
      <c r="DS30">
        <v>0.7903287</v>
      </c>
      <c r="DT30">
        <v>1.0624782699999999</v>
      </c>
      <c r="DU30" s="8">
        <f t="shared" si="118"/>
        <v>-3.3959599999999979E-2</v>
      </c>
      <c r="DV30" s="8">
        <f t="shared" si="119"/>
        <v>3.6081337057891974E-2</v>
      </c>
      <c r="DY30"/>
      <c r="EA30" s="3" t="s">
        <v>36</v>
      </c>
      <c r="EB30" s="14">
        <f t="shared" si="68"/>
        <v>-1</v>
      </c>
      <c r="EC30" s="14" t="e">
        <f t="shared" si="69"/>
        <v>#VALUE!</v>
      </c>
      <c r="ED30" s="7"/>
      <c r="EE30">
        <v>0.99071500000000001</v>
      </c>
      <c r="HH30">
        <v>1</v>
      </c>
      <c r="HI30" s="1">
        <v>6.6425079999999997E-2</v>
      </c>
      <c r="HJ30" s="1"/>
      <c r="HK30" t="s">
        <v>97</v>
      </c>
    </row>
    <row r="31" spans="3:219" x14ac:dyDescent="0.3">
      <c r="J31" s="8">
        <v>1</v>
      </c>
      <c r="K31" s="8">
        <v>2.8565799999999999E-2</v>
      </c>
      <c r="L31" s="8">
        <f>J30-J31</f>
        <v>-7.1495789999999948E-2</v>
      </c>
      <c r="M31" s="8">
        <f>L31*K31</f>
        <v>-2.0423344379819986E-3</v>
      </c>
      <c r="N31" s="1"/>
      <c r="P31" s="8">
        <v>0.47054005999999998</v>
      </c>
      <c r="Q31" s="8">
        <v>3.6626270000000002E-2</v>
      </c>
      <c r="R31" s="8">
        <f t="shared" si="120"/>
        <v>-6.4766339999999978E-2</v>
      </c>
      <c r="S31" s="8">
        <f t="shared" si="121"/>
        <v>-2.3721494557517992E-3</v>
      </c>
      <c r="V31">
        <v>0</v>
      </c>
      <c r="W31">
        <v>-1.0992484199999999</v>
      </c>
      <c r="X31" s="8">
        <f>V31-V32</f>
        <v>-2.606255E-2</v>
      </c>
      <c r="Y31" s="8">
        <f>X31*W31</f>
        <v>2.8649216908670998E-2</v>
      </c>
      <c r="AB31">
        <v>0.82428829999999997</v>
      </c>
      <c r="AC31">
        <v>0.22474823999999999</v>
      </c>
      <c r="AD31" s="8">
        <f t="shared" si="108"/>
        <v>-3.6290050000000074E-2</v>
      </c>
      <c r="AE31" s="8">
        <f t="shared" si="109"/>
        <v>8.1561248670120167E-3</v>
      </c>
      <c r="AH31">
        <v>0.82428829999999997</v>
      </c>
      <c r="AI31">
        <v>0.21490751999999999</v>
      </c>
      <c r="AJ31" s="8">
        <f t="shared" si="110"/>
        <v>-3.6290050000000074E-2</v>
      </c>
      <c r="AK31" s="8">
        <f t="shared" si="111"/>
        <v>7.7990046461760155E-3</v>
      </c>
      <c r="AN31">
        <v>0</v>
      </c>
      <c r="AO31">
        <v>-0.86428994000000003</v>
      </c>
      <c r="AP31" s="8">
        <f>AN31-AN32</f>
        <v>-2.606255E-2</v>
      </c>
      <c r="AQ31" s="8">
        <f>AP31*AO31</f>
        <v>2.2525599775747002E-2</v>
      </c>
      <c r="AT31">
        <v>0.47054005999999998</v>
      </c>
      <c r="AU31">
        <v>3.6425880000000001E-2</v>
      </c>
      <c r="AV31" s="8">
        <f t="shared" si="122"/>
        <v>-6.4766339999999978E-2</v>
      </c>
      <c r="AW31" s="8">
        <f t="shared" si="123"/>
        <v>-2.3591709288791991E-3</v>
      </c>
      <c r="AZ31">
        <v>1</v>
      </c>
      <c r="BA31">
        <v>4.282619E-2</v>
      </c>
      <c r="BB31" s="8">
        <f>AZ30-AZ31</f>
        <v>-7.1495789999999948E-2</v>
      </c>
      <c r="BC31" s="8">
        <f>BB31*BA31</f>
        <v>-3.0618922867400979E-3</v>
      </c>
      <c r="BF31">
        <v>1</v>
      </c>
      <c r="BG31">
        <v>-9.4580639999999994E-2</v>
      </c>
      <c r="BH31" s="8">
        <f>BF30-BF31</f>
        <v>-7.1495789999999948E-2</v>
      </c>
      <c r="BI31" s="8">
        <f t="shared" si="97"/>
        <v>-6.7621175755055943E-3</v>
      </c>
      <c r="BL31">
        <v>0.47054005999999998</v>
      </c>
      <c r="BM31">
        <v>0.10424687000000001</v>
      </c>
      <c r="BN31" s="8">
        <f t="shared" si="124"/>
        <v>-6.4766339999999978E-2</v>
      </c>
      <c r="BO31" s="8">
        <f t="shared" si="125"/>
        <v>6.7516882263557983E-3</v>
      </c>
      <c r="BR31">
        <v>0</v>
      </c>
      <c r="BS31">
        <v>-1.18954614</v>
      </c>
      <c r="BT31" s="8">
        <f t="shared" ref="BT31:BT52" si="130">BR31-BR32</f>
        <v>-2.606255E-2</v>
      </c>
      <c r="BU31" s="8">
        <f t="shared" ref="BU31:BU52" si="131">-BT31*BS31</f>
        <v>-3.1002605751057E-2</v>
      </c>
      <c r="BX31">
        <v>0.82428829999999997</v>
      </c>
      <c r="BY31">
        <v>0.21965246999999999</v>
      </c>
      <c r="BZ31" s="8">
        <f t="shared" si="114"/>
        <v>-3.6290050000000074E-2</v>
      </c>
      <c r="CA31" s="8">
        <f t="shared" si="115"/>
        <v>7.9711991189235151E-3</v>
      </c>
      <c r="CC31">
        <v>0.82428829999999997</v>
      </c>
      <c r="CD31">
        <v>0.19776685999999999</v>
      </c>
      <c r="CE31" s="8">
        <f t="shared" si="116"/>
        <v>-3.6290050000000074E-2</v>
      </c>
      <c r="CF31" s="8">
        <f t="shared" si="117"/>
        <v>7.1769692377430146E-3</v>
      </c>
      <c r="CG31" s="8"/>
      <c r="CI31">
        <v>0</v>
      </c>
      <c r="CJ31">
        <v>-0.91346601000000005</v>
      </c>
      <c r="CK31" s="8">
        <f t="shared" ref="CK31:CK52" si="132">CI31-CI32</f>
        <v>-2.606255E-2</v>
      </c>
      <c r="CL31" s="8">
        <f t="shared" ref="CL31:CL52" si="133">-CK31*CJ31</f>
        <v>-2.38072535589255E-2</v>
      </c>
      <c r="CO31">
        <v>0.47054005999999998</v>
      </c>
      <c r="CP31">
        <v>4.1870449999999997E-2</v>
      </c>
      <c r="CQ31" s="8">
        <f t="shared" si="126"/>
        <v>-6.4766339999999978E-2</v>
      </c>
      <c r="CR31" s="8">
        <f t="shared" si="127"/>
        <v>2.7117958006529987E-3</v>
      </c>
      <c r="CU31">
        <v>1</v>
      </c>
      <c r="CV31">
        <v>4.6473739999999999E-2</v>
      </c>
      <c r="CW31" s="8">
        <f>CU30-CU31</f>
        <v>-7.1495789999999948E-2</v>
      </c>
      <c r="CX31" s="8">
        <f t="shared" si="99"/>
        <v>3.3226767555545977E-3</v>
      </c>
      <c r="DA31">
        <v>1</v>
      </c>
      <c r="DB31">
        <v>-5.3186909999999997E-2</v>
      </c>
      <c r="DC31" s="8">
        <f>DA30-DA31</f>
        <v>-7.1495789999999948E-2</v>
      </c>
      <c r="DD31" s="8">
        <f t="shared" si="101"/>
        <v>-3.802640148108897E-3</v>
      </c>
      <c r="DG31">
        <v>0.47054005999999998</v>
      </c>
      <c r="DH31">
        <v>-0.36808348000000002</v>
      </c>
      <c r="DI31" s="8">
        <f t="shared" si="128"/>
        <v>-6.4766339999999978E-2</v>
      </c>
      <c r="DJ31" s="8">
        <f t="shared" si="129"/>
        <v>-2.3839419814063192E-2</v>
      </c>
      <c r="DM31">
        <v>0</v>
      </c>
      <c r="DN31">
        <v>-2.05430885</v>
      </c>
      <c r="DO31" s="8">
        <f t="shared" ref="DO31:DO52" si="134">DM31-DM32</f>
        <v>-2.606255E-2</v>
      </c>
      <c r="DP31" s="8">
        <f t="shared" ref="DP31:DP52" si="135">-DO31*DN31</f>
        <v>-5.3540527118567501E-2</v>
      </c>
      <c r="DS31">
        <v>0.82428829999999997</v>
      </c>
      <c r="DT31">
        <v>1.03712279</v>
      </c>
      <c r="DU31" s="8">
        <f t="shared" si="118"/>
        <v>-3.6290050000000074E-2</v>
      </c>
      <c r="DV31" s="8">
        <f t="shared" si="119"/>
        <v>3.7637237905239575E-2</v>
      </c>
      <c r="DY31" s="1">
        <v>0</v>
      </c>
      <c r="DZ31" s="14">
        <f>5*($EC$5/100)*(0.2969*SQRT(DY31)-0.126*DY31-0.3516*DY31^2+0.2843*DY31^3-0.1015*DY31^4)</f>
        <v>0</v>
      </c>
      <c r="EA31" s="14">
        <f>-DZ31</f>
        <v>0</v>
      </c>
      <c r="EB31" s="14">
        <f t="shared" si="68"/>
        <v>0</v>
      </c>
      <c r="EC31" s="14" t="e">
        <f t="shared" si="69"/>
        <v>#VALUE!</v>
      </c>
      <c r="ED31" s="7"/>
      <c r="EG31" s="1">
        <v>0</v>
      </c>
      <c r="EH31" s="1">
        <v>-0.90695488000000002</v>
      </c>
      <c r="EI31" s="8">
        <f t="shared" ref="EI31:EI52" si="136">EG31-EG32</f>
        <v>-2.606255E-2</v>
      </c>
      <c r="EJ31" s="8">
        <f>-EI31*EH31*$EE32*COS(EK7*(PI()/180))</f>
        <v>1.652757833901226E-2</v>
      </c>
      <c r="EK31">
        <v>0</v>
      </c>
      <c r="EM31" s="1">
        <v>0</v>
      </c>
      <c r="EN31" s="1">
        <v>-1.16700633</v>
      </c>
      <c r="EO31" s="8">
        <f t="shared" ref="EO31:EO52" si="137">EM31-EM32</f>
        <v>-2.606255E-2</v>
      </c>
      <c r="EP31" s="8">
        <f>-EO31*EN31*$EE32*COS(EQ7*(PI()/180))</f>
        <v>2.1263296932236435E-2</v>
      </c>
      <c r="EQ31">
        <v>1</v>
      </c>
      <c r="ES31" s="1">
        <v>0</v>
      </c>
      <c r="ET31" s="1">
        <v>-1.3328135000000001</v>
      </c>
      <c r="EU31" s="8">
        <f t="shared" ref="EU31:EU52" si="138">ES31-ES32</f>
        <v>-2.606255E-2</v>
      </c>
      <c r="EV31" s="8">
        <f>-EU31*ET31*$EE32</f>
        <v>2.4288065501718362E-2</v>
      </c>
      <c r="EX31" s="1">
        <v>0</v>
      </c>
      <c r="EY31" s="1">
        <v>-1.48094791</v>
      </c>
      <c r="EZ31" s="8">
        <f t="shared" ref="EZ31:EZ52" si="139">EX31-EX32</f>
        <v>-2.606255E-2</v>
      </c>
      <c r="FA31" s="8">
        <f>-EZ31*EY31*$EE32</f>
        <v>2.6987541649835411E-2</v>
      </c>
      <c r="FC31" s="1">
        <v>0</v>
      </c>
      <c r="FD31" s="1">
        <v>-1.60754146</v>
      </c>
      <c r="FE31" s="8">
        <f t="shared" ref="FE31:FE52" si="140">FC31-FC32</f>
        <v>-2.606255E-2</v>
      </c>
      <c r="FF31" s="8">
        <f>-FE31*FD31*$EE32</f>
        <v>2.9294475391499236E-2</v>
      </c>
      <c r="FH31">
        <v>0</v>
      </c>
      <c r="FI31">
        <v>-0.41584713000000001</v>
      </c>
      <c r="FJ31" s="8">
        <f t="shared" ref="FJ31:FJ52" si="141">FH31-FH32</f>
        <v>0</v>
      </c>
      <c r="FK31" s="8">
        <f>-FJ31*FI31*$EE32</f>
        <v>0</v>
      </c>
      <c r="FM31">
        <v>0</v>
      </c>
      <c r="FN31" s="1">
        <v>-2.22096772</v>
      </c>
      <c r="FO31" s="8">
        <f t="shared" ref="FO31:FO52" si="142">FM31-FM32</f>
        <v>-2.521733E-2</v>
      </c>
      <c r="FP31" s="8">
        <f>FO31*FN31*$EE32</f>
        <v>-3.9160478082167056E-2</v>
      </c>
      <c r="FR31" s="1">
        <v>0</v>
      </c>
      <c r="FS31" s="1">
        <v>-0.90695488000000002</v>
      </c>
      <c r="FW31" s="1">
        <v>0</v>
      </c>
      <c r="FX31" s="1">
        <v>-1.8947153400000001</v>
      </c>
      <c r="FY31" s="8">
        <f t="shared" ref="FY31:FY52" si="143">FW31-FW32</f>
        <v>-2.606255E-2</v>
      </c>
      <c r="FZ31" s="8">
        <f t="shared" ref="FZ31:FZ53" si="144">-FY31*FX31*$EE32</f>
        <v>3.452768919659846E-2</v>
      </c>
      <c r="GC31" s="1">
        <v>0</v>
      </c>
      <c r="GD31" s="1">
        <v>-1.98729391</v>
      </c>
      <c r="GH31" s="1">
        <v>0</v>
      </c>
      <c r="GI31" s="1">
        <v>-1.9424110299999999</v>
      </c>
      <c r="GJ31" s="8">
        <f t="shared" ref="GJ31:GJ52" si="145">GH31-GH32</f>
        <v>-2.606255E-2</v>
      </c>
      <c r="GK31" s="8">
        <f t="shared" ref="GK31:GK53" si="146">-GJ31*GI31*$EE32</f>
        <v>3.5396855094805259E-2</v>
      </c>
      <c r="GL31" s="8"/>
      <c r="GM31" s="1">
        <v>0</v>
      </c>
      <c r="GN31" s="1">
        <v>-1.99300458</v>
      </c>
      <c r="GO31" s="8">
        <f t="shared" ref="GO31:GO52" si="147">GM31-GM32</f>
        <v>-2.606255E-2</v>
      </c>
      <c r="GP31" s="8">
        <f t="shared" ref="GP31:GP53" si="148">-GO31*GN31*$EE32</f>
        <v>3.6318829141710141E-2</v>
      </c>
      <c r="GR31" s="1">
        <v>0</v>
      </c>
      <c r="GS31" s="1">
        <v>-2.0225251499999999</v>
      </c>
      <c r="GT31" s="8">
        <f t="shared" ref="GT31:GT52" si="149">GR31-GR32</f>
        <v>-2.606255E-2</v>
      </c>
      <c r="GU31" s="8">
        <f t="shared" ref="GU31:GU53" si="150">-GT31*GS31*$EE32</f>
        <v>3.6856787031398427E-2</v>
      </c>
      <c r="GW31">
        <v>0</v>
      </c>
      <c r="GX31">
        <v>-2.0053177099999999</v>
      </c>
      <c r="GY31" s="8">
        <f t="shared" ref="GY31:GY52" si="151">GW31-GW32</f>
        <v>-2.606255E-2</v>
      </c>
      <c r="GZ31" s="8">
        <f t="shared" ref="GZ31:GZ53" si="152">-GY31*GX31*$EE32</f>
        <v>3.6543213204424975E-2</v>
      </c>
      <c r="HB31">
        <v>0</v>
      </c>
      <c r="HC31">
        <v>-2.0053177099999999</v>
      </c>
      <c r="HD31" s="8">
        <f t="shared" ref="HD31:HD52" si="153">HB31-HB32</f>
        <v>-2.606255E-2</v>
      </c>
      <c r="HE31" s="8">
        <f t="shared" ref="HE31:HE53" si="154">-HD31*HC31*$EE32</f>
        <v>3.6543213204424975E-2</v>
      </c>
    </row>
    <row r="32" spans="3:219" x14ac:dyDescent="0.3">
      <c r="J32" s="8">
        <v>0</v>
      </c>
      <c r="K32" s="8">
        <v>0.6462215</v>
      </c>
      <c r="M32" s="1"/>
      <c r="N32" s="1"/>
      <c r="P32" s="8">
        <v>0.53530639999999996</v>
      </c>
      <c r="Q32" s="8">
        <v>4.1834429999999999E-2</v>
      </c>
      <c r="R32" s="8">
        <f t="shared" si="120"/>
        <v>-6.4773760000000014E-2</v>
      </c>
      <c r="S32" s="8">
        <f t="shared" si="121"/>
        <v>-2.7097733285568006E-3</v>
      </c>
      <c r="V32">
        <v>2.606255E-2</v>
      </c>
      <c r="W32">
        <v>-0.22663374</v>
      </c>
      <c r="X32" s="8">
        <f t="shared" ref="X32:X41" si="155">V32-V33</f>
        <v>-3.959457999999999E-2</v>
      </c>
      <c r="Y32" s="8">
        <f t="shared" ref="Y32:Y53" si="156">X32*W32</f>
        <v>8.9734677491291985E-3</v>
      </c>
      <c r="AB32">
        <v>0.86057835000000005</v>
      </c>
      <c r="AC32">
        <v>0.18674878</v>
      </c>
      <c r="AD32" s="8">
        <f t="shared" si="108"/>
        <v>-3.9103669999999924E-2</v>
      </c>
      <c r="AE32" s="8">
        <f t="shared" si="109"/>
        <v>7.3025626660225855E-3</v>
      </c>
      <c r="AH32">
        <v>0.86057835000000005</v>
      </c>
      <c r="AI32">
        <v>0.18036698000000001</v>
      </c>
      <c r="AJ32" s="8">
        <f t="shared" si="110"/>
        <v>-3.9103669999999924E-2</v>
      </c>
      <c r="AK32" s="8">
        <f t="shared" si="111"/>
        <v>7.0530108648165866E-3</v>
      </c>
      <c r="AN32">
        <v>2.606255E-2</v>
      </c>
      <c r="AO32">
        <v>-0.37153662999999998</v>
      </c>
      <c r="AP32" s="8">
        <f t="shared" ref="AP32:AP41" si="157">AN32-AN33</f>
        <v>-3.959457999999999E-2</v>
      </c>
      <c r="AQ32" s="8">
        <f t="shared" ref="AQ32:AQ53" si="158">AP32*AO32</f>
        <v>1.4710836819465396E-2</v>
      </c>
      <c r="AT32">
        <v>0.53530639999999996</v>
      </c>
      <c r="AU32">
        <v>3.5902209999999997E-2</v>
      </c>
      <c r="AV32" s="8">
        <f t="shared" si="122"/>
        <v>-6.4773760000000014E-2</v>
      </c>
      <c r="AW32" s="8">
        <f t="shared" si="123"/>
        <v>-2.3255211340096004E-3</v>
      </c>
      <c r="BC32" s="1"/>
      <c r="BI32" s="1"/>
      <c r="BL32">
        <v>0.53530639999999996</v>
      </c>
      <c r="BM32">
        <v>0.10345310000000001</v>
      </c>
      <c r="BN32" s="8">
        <f t="shared" si="124"/>
        <v>-6.4773760000000014E-2</v>
      </c>
      <c r="BO32" s="8">
        <f t="shared" si="125"/>
        <v>6.7010462706560015E-3</v>
      </c>
      <c r="BR32">
        <v>2.606255E-2</v>
      </c>
      <c r="BS32">
        <v>-0.34495155999999999</v>
      </c>
      <c r="BT32" s="8">
        <f t="shared" si="130"/>
        <v>-3.959457999999999E-2</v>
      </c>
      <c r="BU32" s="8">
        <f t="shared" si="131"/>
        <v>-1.3658212138544797E-2</v>
      </c>
      <c r="BX32">
        <v>0.86057835000000005</v>
      </c>
      <c r="BY32">
        <v>0.18591242999999999</v>
      </c>
      <c r="BZ32" s="8">
        <f t="shared" si="114"/>
        <v>-3.9103669999999924E-2</v>
      </c>
      <c r="CA32" s="8">
        <f t="shared" si="115"/>
        <v>7.2698583116180852E-3</v>
      </c>
      <c r="CC32">
        <v>0.86057835000000005</v>
      </c>
      <c r="CD32">
        <v>0.16533602999999999</v>
      </c>
      <c r="CE32" s="8">
        <f t="shared" si="116"/>
        <v>-3.9103669999999924E-2</v>
      </c>
      <c r="CF32" s="8">
        <f t="shared" si="117"/>
        <v>6.4652455562300868E-3</v>
      </c>
      <c r="CG32" s="8"/>
      <c r="CI32">
        <v>2.606255E-2</v>
      </c>
      <c r="CJ32">
        <v>-0.39951910000000002</v>
      </c>
      <c r="CK32" s="8">
        <f t="shared" si="132"/>
        <v>-3.959457999999999E-2</v>
      </c>
      <c r="CL32" s="8">
        <f t="shared" si="133"/>
        <v>-1.5818790966477998E-2</v>
      </c>
      <c r="CO32">
        <v>0.53530639999999996</v>
      </c>
      <c r="CP32">
        <v>4.6942159999999997E-2</v>
      </c>
      <c r="CQ32" s="8">
        <f t="shared" si="126"/>
        <v>-6.4773760000000014E-2</v>
      </c>
      <c r="CR32" s="8">
        <f t="shared" si="127"/>
        <v>3.0406202057216003E-3</v>
      </c>
      <c r="CX32" s="1"/>
      <c r="DD32" s="1"/>
      <c r="DG32">
        <v>0.53530639999999996</v>
      </c>
      <c r="DH32">
        <v>-0.34074059000000001</v>
      </c>
      <c r="DI32" s="8">
        <f t="shared" si="128"/>
        <v>-6.4773760000000014E-2</v>
      </c>
      <c r="DJ32" s="8">
        <f t="shared" si="129"/>
        <v>-2.2071049198918405E-2</v>
      </c>
      <c r="DM32">
        <v>2.606255E-2</v>
      </c>
      <c r="DN32">
        <v>-1.1820706000000001</v>
      </c>
      <c r="DO32" s="8">
        <f t="shared" si="134"/>
        <v>-3.959457999999999E-2</v>
      </c>
      <c r="DP32" s="8">
        <f t="shared" si="135"/>
        <v>-4.6803588937347991E-2</v>
      </c>
      <c r="DS32">
        <v>0.86057835000000005</v>
      </c>
      <c r="DT32">
        <v>1.00038414</v>
      </c>
      <c r="DU32" s="8">
        <f t="shared" si="118"/>
        <v>-3.9103669999999924E-2</v>
      </c>
      <c r="DV32" s="8">
        <f t="shared" si="119"/>
        <v>3.9118691283793722E-2</v>
      </c>
      <c r="DY32" s="1">
        <v>2.60625466E-2</v>
      </c>
      <c r="DZ32" s="14">
        <f t="shared" ref="DZ32:DZ53" si="159">5*($EC$5/100)*(0.2969*SQRT(DY32)-0.126*DY32-0.3516*DY32^2+0.2843*DY32^3-0.1015*DY32^4)</f>
        <v>2.6648108451597489E-2</v>
      </c>
      <c r="EA32" s="14">
        <f t="shared" ref="EA32:EA53" si="160">-DZ32</f>
        <v>-2.6648108451597489E-2</v>
      </c>
      <c r="EB32" s="14">
        <f t="shared" si="68"/>
        <v>2.60625466E-2</v>
      </c>
      <c r="EC32" s="14">
        <f t="shared" si="69"/>
        <v>-2.6648108451597489E-2</v>
      </c>
      <c r="ED32" s="7">
        <f>-(PI()/2)+ATAN(EC32/EB32)</f>
        <v>-2.367303017772497</v>
      </c>
      <c r="EE32">
        <f>SIN(ED32)</f>
        <v>-0.69920839973092097</v>
      </c>
      <c r="EG32" s="1">
        <v>2.606255E-2</v>
      </c>
      <c r="EH32" s="1">
        <v>0.32921425999999998</v>
      </c>
      <c r="EI32" s="8">
        <f t="shared" si="136"/>
        <v>-3.959457999999999E-2</v>
      </c>
      <c r="EJ32" s="8">
        <f t="shared" ref="EJ32:EJ53" si="161">-EI32*EH32*$EE33*COS(EK8*(PI()/180))</f>
        <v>-1.2368643210193609E-2</v>
      </c>
      <c r="EK32">
        <v>0</v>
      </c>
      <c r="EM32" s="1">
        <v>2.606255E-2</v>
      </c>
      <c r="EN32" s="1">
        <v>0.14334152999999999</v>
      </c>
      <c r="EO32" s="8">
        <f t="shared" si="137"/>
        <v>-3.959457999999999E-2</v>
      </c>
      <c r="EP32" s="8">
        <f t="shared" ref="EP32:EP53" si="162">-EO32*EN32*$EE33*COS(EQ8*(PI()/180))</f>
        <v>-5.3845486959982012E-3</v>
      </c>
      <c r="EQ32">
        <v>1</v>
      </c>
      <c r="ES32" s="1">
        <v>2.606255E-2</v>
      </c>
      <c r="ET32" s="1">
        <v>2.76874E-3</v>
      </c>
      <c r="EU32" s="8">
        <f t="shared" si="138"/>
        <v>-3.959457999999999E-2</v>
      </c>
      <c r="EV32" s="8">
        <f t="shared" ref="EV32:EV53" si="163">-EU32*ET32*$EE33</f>
        <v>-1.0402209552463328E-4</v>
      </c>
      <c r="EX32" s="1">
        <v>2.606255E-2</v>
      </c>
      <c r="EY32" s="1">
        <v>-0.1196434</v>
      </c>
      <c r="EZ32" s="8">
        <f t="shared" si="139"/>
        <v>-3.959457999999999E-2</v>
      </c>
      <c r="FA32" s="8">
        <f t="shared" ref="FA32:FA53" si="164">-EZ32*EY32*$EE33</f>
        <v>4.4950256014258854E-3</v>
      </c>
      <c r="FC32" s="1">
        <v>2.606255E-2</v>
      </c>
      <c r="FD32" s="1">
        <v>-0.22706359000000001</v>
      </c>
      <c r="FE32" s="8">
        <f t="shared" si="140"/>
        <v>-3.959457999999999E-2</v>
      </c>
      <c r="FF32" s="8">
        <f t="shared" ref="FF32:FF53" si="165">-FE32*FD32*$EE33</f>
        <v>8.5308228469073173E-3</v>
      </c>
      <c r="FH32">
        <v>0</v>
      </c>
      <c r="FI32">
        <v>-2.1951128</v>
      </c>
      <c r="FJ32" s="8">
        <f t="shared" si="141"/>
        <v>-2.521733E-2</v>
      </c>
      <c r="FK32" s="8">
        <f t="shared" ref="FK32:FK53" si="166">-FJ32*FI32*$EE33</f>
        <v>5.2524705589878935E-2</v>
      </c>
      <c r="FM32">
        <v>2.521733E-2</v>
      </c>
      <c r="FN32" s="1">
        <v>-0.25973410000000002</v>
      </c>
      <c r="FO32" s="8">
        <f t="shared" si="142"/>
        <v>-3.9320690000000005E-2</v>
      </c>
      <c r="FP32" s="8">
        <f>FO32*FN32*$EE33</f>
        <v>-9.6907587977285662E-3</v>
      </c>
      <c r="FR32" s="1">
        <v>2.606255E-2</v>
      </c>
      <c r="FS32" s="1">
        <v>0.32921425999999998</v>
      </c>
      <c r="FW32" s="1">
        <v>2.606255E-2</v>
      </c>
      <c r="FX32" s="1">
        <v>-0.50966551000000004</v>
      </c>
      <c r="FY32" s="8">
        <f t="shared" si="143"/>
        <v>-3.959457999999999E-2</v>
      </c>
      <c r="FZ32" s="8">
        <f t="shared" si="144"/>
        <v>1.914823145793066E-2</v>
      </c>
      <c r="GC32" s="1">
        <v>2.606255E-2</v>
      </c>
      <c r="GD32" s="1">
        <v>-0.66196832000000005</v>
      </c>
      <c r="GH32" s="1">
        <v>2.606255E-2</v>
      </c>
      <c r="GI32" s="1">
        <v>-0.58130532000000001</v>
      </c>
      <c r="GJ32" s="8">
        <f t="shared" si="145"/>
        <v>-3.959457999999999E-2</v>
      </c>
      <c r="GK32" s="8">
        <f t="shared" si="146"/>
        <v>2.1839752929497719E-2</v>
      </c>
      <c r="GL32" s="8"/>
      <c r="GM32" s="1">
        <v>2.606255E-2</v>
      </c>
      <c r="GN32" s="1">
        <v>-0.67011969000000005</v>
      </c>
      <c r="GO32" s="8">
        <f t="shared" si="147"/>
        <v>-3.959457999999999E-2</v>
      </c>
      <c r="GP32" s="8">
        <f t="shared" si="148"/>
        <v>2.5176525930971361E-2</v>
      </c>
      <c r="GR32" s="1">
        <v>2.606255E-2</v>
      </c>
      <c r="GS32" s="1">
        <v>-0.76855041000000002</v>
      </c>
      <c r="GT32" s="8">
        <f t="shared" si="149"/>
        <v>-3.959457999999999E-2</v>
      </c>
      <c r="GU32" s="8">
        <f t="shared" si="150"/>
        <v>2.8874587055670115E-2</v>
      </c>
      <c r="GW32">
        <v>2.606255E-2</v>
      </c>
      <c r="GX32">
        <v>-0.87042010999999997</v>
      </c>
      <c r="GY32" s="8">
        <f t="shared" si="151"/>
        <v>-3.959457999999999E-2</v>
      </c>
      <c r="GZ32" s="8">
        <f t="shared" si="152"/>
        <v>3.2701851321894362E-2</v>
      </c>
      <c r="HB32">
        <v>2.606255E-2</v>
      </c>
      <c r="HC32">
        <v>-0.87042010999999997</v>
      </c>
      <c r="HD32" s="8">
        <f t="shared" si="153"/>
        <v>-3.959457999999999E-2</v>
      </c>
      <c r="HE32" s="8">
        <f t="shared" si="154"/>
        <v>3.2701851321894362E-2</v>
      </c>
      <c r="HH32">
        <v>0</v>
      </c>
      <c r="HI32" s="1">
        <v>-2.22096772</v>
      </c>
      <c r="HJ32" s="1"/>
      <c r="HK32" t="s">
        <v>98</v>
      </c>
    </row>
    <row r="33" spans="10:219" x14ac:dyDescent="0.3">
      <c r="J33" s="4" t="s">
        <v>17</v>
      </c>
      <c r="K33" s="4">
        <v>24</v>
      </c>
      <c r="L33" s="4" t="s">
        <v>3</v>
      </c>
      <c r="M33" s="7">
        <f>SUM(M7:M31)</f>
        <v>0.56692530807242736</v>
      </c>
      <c r="N33" s="1"/>
      <c r="P33" s="8">
        <v>0.60008015999999997</v>
      </c>
      <c r="Q33" s="8">
        <v>4.5794809999999998E-2</v>
      </c>
      <c r="R33" s="8">
        <f t="shared" si="120"/>
        <v>-6.4741280000000012E-2</v>
      </c>
      <c r="S33" s="8">
        <f t="shared" si="121"/>
        <v>-2.9648146167568007E-3</v>
      </c>
      <c r="V33">
        <v>6.5657129999999994E-2</v>
      </c>
      <c r="W33">
        <v>-0.18902247999999999</v>
      </c>
      <c r="X33" s="8">
        <f t="shared" si="155"/>
        <v>-5.1140550000000007E-2</v>
      </c>
      <c r="Y33" s="8">
        <f t="shared" si="156"/>
        <v>9.6667135895640004E-3</v>
      </c>
      <c r="AB33">
        <v>0.89968201999999997</v>
      </c>
      <c r="AC33">
        <v>0.14916736999999999</v>
      </c>
      <c r="AD33" s="8">
        <f t="shared" si="108"/>
        <v>-3.8321460000000029E-2</v>
      </c>
      <c r="AE33" s="8">
        <f t="shared" si="109"/>
        <v>5.7163114027602045E-3</v>
      </c>
      <c r="AH33">
        <v>0.89968201999999997</v>
      </c>
      <c r="AI33">
        <v>0.14414724000000001</v>
      </c>
      <c r="AJ33" s="8">
        <f t="shared" si="110"/>
        <v>-3.8321460000000029E-2</v>
      </c>
      <c r="AK33" s="8">
        <f t="shared" si="111"/>
        <v>5.5239326917704045E-3</v>
      </c>
      <c r="AN33">
        <v>6.5657129999999994E-2</v>
      </c>
      <c r="AO33">
        <v>-0.2002169</v>
      </c>
      <c r="AP33" s="8">
        <f t="shared" si="157"/>
        <v>-5.1140550000000007E-2</v>
      </c>
      <c r="AQ33" s="8">
        <f t="shared" si="158"/>
        <v>1.0239202385295002E-2</v>
      </c>
      <c r="AT33">
        <v>0.60008015999999997</v>
      </c>
      <c r="AU33">
        <v>3.4869200000000003E-2</v>
      </c>
      <c r="AV33" s="8">
        <f t="shared" si="122"/>
        <v>-6.4741280000000012E-2</v>
      </c>
      <c r="AW33" s="8">
        <f t="shared" si="123"/>
        <v>-2.2574766405760007E-3</v>
      </c>
      <c r="AZ33" s="4" t="s">
        <v>17</v>
      </c>
      <c r="BA33" s="4">
        <v>24</v>
      </c>
      <c r="BB33" s="4" t="s">
        <v>3</v>
      </c>
      <c r="BC33" s="7">
        <f>SUM(BC7:BC31)</f>
        <v>0.50701204977586534</v>
      </c>
      <c r="BF33" s="4" t="s">
        <v>17</v>
      </c>
      <c r="BG33" s="4">
        <v>24</v>
      </c>
      <c r="BH33" s="4" t="s">
        <v>3</v>
      </c>
      <c r="BI33" s="7">
        <f>SUM(BI7:BI31)</f>
        <v>0.45233930434571606</v>
      </c>
      <c r="BL33">
        <v>0.60008015999999997</v>
      </c>
      <c r="BM33">
        <v>9.0602600000000005E-2</v>
      </c>
      <c r="BN33" s="8">
        <f t="shared" si="124"/>
        <v>-6.4741280000000012E-2</v>
      </c>
      <c r="BO33" s="8">
        <f t="shared" si="125"/>
        <v>5.8657282953280014E-3</v>
      </c>
      <c r="BR33">
        <v>6.5657129999999994E-2</v>
      </c>
      <c r="BS33">
        <v>-0.18151708999999999</v>
      </c>
      <c r="BT33" s="8">
        <f t="shared" si="130"/>
        <v>-5.1140550000000007E-2</v>
      </c>
      <c r="BU33" s="8">
        <f t="shared" si="131"/>
        <v>-9.2828838169995015E-3</v>
      </c>
      <c r="BX33">
        <v>0.89968201999999997</v>
      </c>
      <c r="BY33">
        <v>0.15250570999999999</v>
      </c>
      <c r="BZ33" s="8">
        <f t="shared" si="114"/>
        <v>-3.8321460000000029E-2</v>
      </c>
      <c r="CA33" s="8">
        <f t="shared" si="115"/>
        <v>5.8442414655366041E-3</v>
      </c>
      <c r="CC33">
        <v>0.89968201999999997</v>
      </c>
      <c r="CD33">
        <v>0.13103661</v>
      </c>
      <c r="CE33" s="8">
        <f t="shared" si="116"/>
        <v>-3.8321460000000029E-2</v>
      </c>
      <c r="CF33" s="8">
        <f t="shared" si="117"/>
        <v>5.0215142086506041E-3</v>
      </c>
      <c r="CG33" s="8"/>
      <c r="CI33">
        <v>6.5657129999999994E-2</v>
      </c>
      <c r="CJ33">
        <v>-0.19862826</v>
      </c>
      <c r="CK33" s="8">
        <f t="shared" si="132"/>
        <v>-5.1140550000000007E-2</v>
      </c>
      <c r="CL33" s="8">
        <f t="shared" si="133"/>
        <v>-1.0157958461943001E-2</v>
      </c>
      <c r="CO33">
        <v>0.60008015999999997</v>
      </c>
      <c r="CP33">
        <v>5.0495110000000003E-2</v>
      </c>
      <c r="CQ33" s="8">
        <f t="shared" si="126"/>
        <v>-6.4741280000000012E-2</v>
      </c>
      <c r="CR33" s="8">
        <f t="shared" si="127"/>
        <v>3.2691180551408009E-3</v>
      </c>
      <c r="CU33" s="4" t="s">
        <v>17</v>
      </c>
      <c r="CV33" s="4">
        <v>24</v>
      </c>
      <c r="CW33" s="4" t="s">
        <v>3</v>
      </c>
      <c r="CX33" s="7">
        <f>SUM(CX7:CX31)</f>
        <v>0.48651170021260887</v>
      </c>
      <c r="DA33" s="4" t="s">
        <v>17</v>
      </c>
      <c r="DB33" s="4">
        <v>24</v>
      </c>
      <c r="DC33" s="4" t="s">
        <v>3</v>
      </c>
      <c r="DD33" s="7">
        <f>SUM(DD7:DD31)</f>
        <v>0.48516066808581548</v>
      </c>
      <c r="DG33">
        <v>0.60008015999999997</v>
      </c>
      <c r="DH33">
        <v>-0.31245961999999999</v>
      </c>
      <c r="DI33" s="8">
        <f t="shared" si="128"/>
        <v>-6.4741280000000012E-2</v>
      </c>
      <c r="DJ33" s="8">
        <f t="shared" si="129"/>
        <v>-2.0229035747113603E-2</v>
      </c>
      <c r="DM33">
        <v>6.5657129999999994E-2</v>
      </c>
      <c r="DN33">
        <v>-0.83964538</v>
      </c>
      <c r="DO33" s="8">
        <f t="shared" si="134"/>
        <v>-5.1140550000000007E-2</v>
      </c>
      <c r="DP33" s="8">
        <f t="shared" si="135"/>
        <v>-4.2939926538159007E-2</v>
      </c>
      <c r="DS33">
        <v>0.89968201999999997</v>
      </c>
      <c r="DT33">
        <v>0.94669453999999997</v>
      </c>
      <c r="DU33" s="8">
        <f t="shared" si="118"/>
        <v>-3.8321460000000029E-2</v>
      </c>
      <c r="DV33" s="8">
        <f t="shared" si="119"/>
        <v>3.6278716946828424E-2</v>
      </c>
      <c r="DY33" s="1">
        <v>6.5657129800000005E-2</v>
      </c>
      <c r="DZ33" s="14">
        <f t="shared" si="159"/>
        <v>3.9820016425207334E-2</v>
      </c>
      <c r="EA33" s="14">
        <f t="shared" si="160"/>
        <v>-3.9820016425207334E-2</v>
      </c>
      <c r="EB33" s="14">
        <f t="shared" si="68"/>
        <v>3.9594583200000005E-2</v>
      </c>
      <c r="EC33" s="14">
        <f t="shared" si="69"/>
        <v>-1.3171907973609846E-2</v>
      </c>
      <c r="ED33" s="7">
        <f t="shared" ref="ED33:ED53" si="167">-(PI()/2)+ATAN(EC33/EB33)</f>
        <v>-1.8919492617242695</v>
      </c>
      <c r="EE33">
        <f t="shared" ref="EE33:EE54" si="168">SIN(ED33)</f>
        <v>-0.94887211249767367</v>
      </c>
      <c r="EG33" s="1">
        <v>6.5657129999999994E-2</v>
      </c>
      <c r="EH33" s="1">
        <v>0.29557539999999999</v>
      </c>
      <c r="EI33" s="8">
        <f t="shared" si="136"/>
        <v>-5.1140550000000007E-2</v>
      </c>
      <c r="EJ33" s="8">
        <f t="shared" si="161"/>
        <v>-1.4855702222539404E-2</v>
      </c>
      <c r="EK33">
        <v>0</v>
      </c>
      <c r="EM33" s="1">
        <v>6.5657129999999994E-2</v>
      </c>
      <c r="EN33" s="1">
        <v>0.13932268</v>
      </c>
      <c r="EO33" s="8">
        <f t="shared" si="137"/>
        <v>-5.1140550000000007E-2</v>
      </c>
      <c r="EP33" s="8">
        <f t="shared" si="162"/>
        <v>-7.0013303409916612E-3</v>
      </c>
      <c r="EQ33">
        <v>1</v>
      </c>
      <c r="ES33" s="1">
        <v>6.5657129999999994E-2</v>
      </c>
      <c r="ET33" s="1">
        <v>1.5700869999999999E-2</v>
      </c>
      <c r="EU33" s="8">
        <f t="shared" si="138"/>
        <v>-5.1140550000000007E-2</v>
      </c>
      <c r="EV33" s="8">
        <f t="shared" si="163"/>
        <v>-7.8913011487018951E-4</v>
      </c>
      <c r="EX33" s="1">
        <v>6.5657129999999994E-2</v>
      </c>
      <c r="EY33" s="1">
        <v>-9.6263799999999997E-2</v>
      </c>
      <c r="EZ33" s="8">
        <f t="shared" si="139"/>
        <v>-5.1140550000000007E-2</v>
      </c>
      <c r="FA33" s="8">
        <f t="shared" si="164"/>
        <v>4.8382454954305687E-3</v>
      </c>
      <c r="FC33" s="1">
        <v>6.5657129999999994E-2</v>
      </c>
      <c r="FD33" s="1">
        <v>-0.1987062</v>
      </c>
      <c r="FE33" s="8">
        <f t="shared" si="140"/>
        <v>-5.1140550000000007E-2</v>
      </c>
      <c r="FF33" s="8">
        <f t="shared" si="165"/>
        <v>9.9870291538888527E-3</v>
      </c>
      <c r="FH33">
        <v>2.521733E-2</v>
      </c>
      <c r="FI33">
        <v>-0.20745501</v>
      </c>
      <c r="FJ33" s="8">
        <f t="shared" si="141"/>
        <v>-3.9320690000000005E-2</v>
      </c>
      <c r="FK33" s="8">
        <f t="shared" si="166"/>
        <v>8.0168648603809161E-3</v>
      </c>
      <c r="FM33">
        <v>6.4538020000000001E-2</v>
      </c>
      <c r="FN33" s="1">
        <v>-0.28841538999999999</v>
      </c>
      <c r="FO33" s="8">
        <f t="shared" si="142"/>
        <v>-5.0857689999999997E-2</v>
      </c>
      <c r="FP33" s="8">
        <f t="shared" ref="FP33:FP53" si="169">FO33*FN33*$EE34</f>
        <v>-1.4415661179346867E-2</v>
      </c>
      <c r="FR33" s="1">
        <v>6.5657129999999994E-2</v>
      </c>
      <c r="FS33" s="1">
        <v>0.29557539999999999</v>
      </c>
      <c r="FW33" s="1">
        <v>6.5657129999999994E-2</v>
      </c>
      <c r="FX33" s="1">
        <v>-0.49010007</v>
      </c>
      <c r="FY33" s="8">
        <f t="shared" si="143"/>
        <v>-5.1140550000000007E-2</v>
      </c>
      <c r="FZ33" s="8">
        <f t="shared" si="144"/>
        <v>2.4632566509816843E-2</v>
      </c>
      <c r="GC33" s="1">
        <v>6.5657129999999994E-2</v>
      </c>
      <c r="GD33" s="1">
        <v>-0.66102351000000004</v>
      </c>
      <c r="GH33" s="1">
        <v>6.5657129999999994E-2</v>
      </c>
      <c r="GI33" s="1">
        <v>-0.57618809999999998</v>
      </c>
      <c r="GJ33" s="8">
        <f t="shared" si="145"/>
        <v>-5.1140550000000007E-2</v>
      </c>
      <c r="GK33" s="8">
        <f t="shared" si="146"/>
        <v>2.8959374960740157E-2</v>
      </c>
      <c r="GL33" s="8"/>
      <c r="GM33" s="1">
        <v>6.5657129999999994E-2</v>
      </c>
      <c r="GN33" s="1">
        <v>-0.67174354000000003</v>
      </c>
      <c r="GO33" s="8">
        <f t="shared" si="147"/>
        <v>-5.1140550000000007E-2</v>
      </c>
      <c r="GP33" s="8">
        <f t="shared" si="148"/>
        <v>3.3762018084571611E-2</v>
      </c>
      <c r="GR33" s="1">
        <v>6.5657129999999994E-2</v>
      </c>
      <c r="GS33" s="1">
        <v>-0.79275724000000003</v>
      </c>
      <c r="GT33" s="8">
        <f t="shared" si="149"/>
        <v>-5.1140550000000007E-2</v>
      </c>
      <c r="GU33" s="8">
        <f t="shared" si="150"/>
        <v>3.9844200472035914E-2</v>
      </c>
      <c r="GW33">
        <v>6.5657129999999994E-2</v>
      </c>
      <c r="GX33">
        <v>-0.91915930999999995</v>
      </c>
      <c r="GY33" s="8">
        <f t="shared" si="151"/>
        <v>-5.1140550000000007E-2</v>
      </c>
      <c r="GZ33" s="8">
        <f t="shared" si="152"/>
        <v>4.6197203841844697E-2</v>
      </c>
      <c r="HB33">
        <v>6.5657129999999994E-2</v>
      </c>
      <c r="HC33">
        <v>-0.91915930999999995</v>
      </c>
      <c r="HD33" s="8">
        <f t="shared" si="153"/>
        <v>-5.1140550000000007E-2</v>
      </c>
      <c r="HE33" s="8">
        <f t="shared" si="154"/>
        <v>4.6197203841844697E-2</v>
      </c>
      <c r="HH33">
        <v>2.521733E-2</v>
      </c>
      <c r="HI33" s="1">
        <v>-0.25973410000000002</v>
      </c>
      <c r="HJ33" s="1"/>
      <c r="HK33" t="s">
        <v>99</v>
      </c>
    </row>
    <row r="34" spans="10:219" x14ac:dyDescent="0.3">
      <c r="M34" s="1"/>
      <c r="N34" s="1"/>
      <c r="P34" s="8">
        <v>0.66482143999999999</v>
      </c>
      <c r="Q34" s="8">
        <v>4.8459629999999997E-2</v>
      </c>
      <c r="R34" s="8">
        <f t="shared" si="120"/>
        <v>-6.9142319999999979E-2</v>
      </c>
      <c r="S34" s="8">
        <f t="shared" si="121"/>
        <v>-3.3506112445415986E-3</v>
      </c>
      <c r="V34">
        <v>0.11679768</v>
      </c>
      <c r="W34">
        <v>-7.6509549999999996E-2</v>
      </c>
      <c r="X34" s="8">
        <f t="shared" si="155"/>
        <v>-6.1985959999999993E-2</v>
      </c>
      <c r="Y34" s="8">
        <f t="shared" si="156"/>
        <v>4.7425179059179994E-3</v>
      </c>
      <c r="AB34">
        <v>0.93800348</v>
      </c>
      <c r="AC34">
        <v>0.10929174</v>
      </c>
      <c r="AD34" s="8">
        <f t="shared" si="108"/>
        <v>-3.4369529999999981E-2</v>
      </c>
      <c r="AE34" s="8">
        <f t="shared" si="109"/>
        <v>3.756305736682198E-3</v>
      </c>
      <c r="AH34">
        <v>0.93800348</v>
      </c>
      <c r="AI34">
        <v>0.10814332</v>
      </c>
      <c r="AJ34" s="8">
        <f t="shared" si="110"/>
        <v>-3.4369529999999981E-2</v>
      </c>
      <c r="AK34" s="8">
        <f t="shared" si="111"/>
        <v>3.7168350810395981E-3</v>
      </c>
      <c r="AN34">
        <v>0.11679768</v>
      </c>
      <c r="AO34">
        <v>-9.5087400000000002E-2</v>
      </c>
      <c r="AP34" s="8">
        <f t="shared" si="157"/>
        <v>-6.1985959999999993E-2</v>
      </c>
      <c r="AQ34" s="8">
        <f t="shared" si="158"/>
        <v>5.8940837729039991E-3</v>
      </c>
      <c r="AT34">
        <v>0.66482143999999999</v>
      </c>
      <c r="AU34">
        <v>3.310751E-2</v>
      </c>
      <c r="AV34" s="8">
        <f t="shared" si="122"/>
        <v>-6.9142319999999979E-2</v>
      </c>
      <c r="AW34" s="8">
        <f t="shared" si="123"/>
        <v>-2.2891300508231993E-3</v>
      </c>
      <c r="BL34">
        <v>0.66482143999999999</v>
      </c>
      <c r="BM34">
        <v>8.911869E-2</v>
      </c>
      <c r="BN34" s="8">
        <f t="shared" si="124"/>
        <v>-6.9142319999999979E-2</v>
      </c>
      <c r="BO34" s="8">
        <f t="shared" si="125"/>
        <v>6.1618729819607979E-3</v>
      </c>
      <c r="BR34">
        <v>0.11679768</v>
      </c>
      <c r="BS34">
        <v>-6.5552579999999999E-2</v>
      </c>
      <c r="BT34" s="8">
        <f t="shared" si="130"/>
        <v>-6.1985959999999993E-2</v>
      </c>
      <c r="BU34" s="8">
        <f t="shared" si="131"/>
        <v>-4.0633396017767994E-3</v>
      </c>
      <c r="BX34">
        <v>0.93800348</v>
      </c>
      <c r="BY34">
        <v>0.11774908000000001</v>
      </c>
      <c r="BZ34" s="8">
        <f t="shared" si="114"/>
        <v>-3.4369529999999981E-2</v>
      </c>
      <c r="CA34" s="8">
        <f t="shared" si="115"/>
        <v>4.0469805375323983E-3</v>
      </c>
      <c r="CC34">
        <v>0.93800348</v>
      </c>
      <c r="CD34">
        <v>9.6406489999999997E-2</v>
      </c>
      <c r="CE34" s="8">
        <f t="shared" si="116"/>
        <v>-3.4369529999999981E-2</v>
      </c>
      <c r="CF34" s="8">
        <f t="shared" si="117"/>
        <v>3.3134457502496982E-3</v>
      </c>
      <c r="CG34" s="8"/>
      <c r="CI34">
        <v>0.11679768</v>
      </c>
      <c r="CJ34">
        <v>-9.1070449999999997E-2</v>
      </c>
      <c r="CK34" s="8">
        <f t="shared" si="132"/>
        <v>-6.1985959999999993E-2</v>
      </c>
      <c r="CL34" s="8">
        <f t="shared" si="133"/>
        <v>-5.645089270881999E-3</v>
      </c>
      <c r="CO34">
        <v>0.66482143999999999</v>
      </c>
      <c r="CP34">
        <v>5.2558460000000001E-2</v>
      </c>
      <c r="CQ34" s="8">
        <f t="shared" si="126"/>
        <v>-6.9142319999999979E-2</v>
      </c>
      <c r="CR34" s="8">
        <f t="shared" si="127"/>
        <v>3.6340138600271989E-3</v>
      </c>
      <c r="DG34">
        <v>0.66482143999999999</v>
      </c>
      <c r="DH34">
        <v>-0.28247206000000002</v>
      </c>
      <c r="DI34" s="8">
        <f t="shared" si="128"/>
        <v>-6.9142319999999979E-2</v>
      </c>
      <c r="DJ34" s="8">
        <f t="shared" si="129"/>
        <v>-1.9530773563579195E-2</v>
      </c>
      <c r="DM34">
        <v>0.11679768</v>
      </c>
      <c r="DN34">
        <v>-0.66875492000000003</v>
      </c>
      <c r="DO34" s="8">
        <f t="shared" si="134"/>
        <v>-6.1985959999999993E-2</v>
      </c>
      <c r="DP34" s="8">
        <f t="shared" si="135"/>
        <v>-4.1453415720923197E-2</v>
      </c>
      <c r="DS34">
        <v>0.93800348</v>
      </c>
      <c r="DT34">
        <v>0.86604784000000001</v>
      </c>
      <c r="DU34" s="8">
        <f t="shared" si="118"/>
        <v>-3.4369529999999981E-2</v>
      </c>
      <c r="DV34" s="8">
        <f t="shared" si="119"/>
        <v>2.9765657218315183E-2</v>
      </c>
      <c r="DY34" s="1">
        <v>0.116797683</v>
      </c>
      <c r="DZ34" s="14">
        <f t="shared" si="159"/>
        <v>4.9433246699933216E-2</v>
      </c>
      <c r="EA34" s="14">
        <f t="shared" si="160"/>
        <v>-4.9433246699933216E-2</v>
      </c>
      <c r="EB34" s="14">
        <f t="shared" si="68"/>
        <v>5.1140553199999994E-2</v>
      </c>
      <c r="EC34" s="14">
        <f t="shared" si="69"/>
        <v>-9.6132302747258813E-3</v>
      </c>
      <c r="ED34" s="7">
        <f t="shared" si="167"/>
        <v>-1.7566047065434491</v>
      </c>
      <c r="EE34">
        <f t="shared" si="168"/>
        <v>-0.98278723083040553</v>
      </c>
      <c r="EG34" s="1">
        <v>0.11679768</v>
      </c>
      <c r="EH34" s="1">
        <v>0.33941628000000001</v>
      </c>
      <c r="EI34" s="8">
        <f t="shared" si="136"/>
        <v>-6.1985959999999993E-2</v>
      </c>
      <c r="EJ34" s="8">
        <f t="shared" si="161"/>
        <v>-2.0922810167695351E-2</v>
      </c>
      <c r="EK34">
        <v>0</v>
      </c>
      <c r="EM34" s="1">
        <v>0.11679768</v>
      </c>
      <c r="EN34" s="1">
        <v>0.22225566999999999</v>
      </c>
      <c r="EO34" s="8">
        <f t="shared" si="137"/>
        <v>-6.1985959999999993E-2</v>
      </c>
      <c r="EP34" s="8">
        <f t="shared" si="162"/>
        <v>-1.3698532498532395E-2</v>
      </c>
      <c r="EQ34">
        <v>1</v>
      </c>
      <c r="ES34" s="1">
        <v>0.11679768</v>
      </c>
      <c r="ET34" s="1">
        <v>0.12777475999999999</v>
      </c>
      <c r="EU34" s="8">
        <f t="shared" si="138"/>
        <v>-6.1985959999999993E-2</v>
      </c>
      <c r="EV34" s="8">
        <f t="shared" si="163"/>
        <v>-7.8764844388219471E-3</v>
      </c>
      <c r="EX34" s="1">
        <v>0.11679768</v>
      </c>
      <c r="EY34" s="1">
        <v>4.0874500000000001E-2</v>
      </c>
      <c r="EZ34" s="8">
        <f t="shared" si="139"/>
        <v>-6.1985959999999993E-2</v>
      </c>
      <c r="FA34" s="8">
        <f t="shared" si="164"/>
        <v>-2.5196475672865887E-3</v>
      </c>
      <c r="FC34" s="1">
        <v>0.11679768</v>
      </c>
      <c r="FD34" s="1">
        <v>-4.0017120000000003E-2</v>
      </c>
      <c r="FE34" s="8">
        <f t="shared" si="140"/>
        <v>-6.1985959999999993E-2</v>
      </c>
      <c r="FF34" s="8">
        <f t="shared" si="165"/>
        <v>2.466795656407185E-3</v>
      </c>
      <c r="FH34">
        <v>6.4538020000000001E-2</v>
      </c>
      <c r="FI34">
        <v>-0.24475599000000001</v>
      </c>
      <c r="FJ34" s="8">
        <f t="shared" si="141"/>
        <v>-5.0857689999999997E-2</v>
      </c>
      <c r="FK34" s="8">
        <f t="shared" si="166"/>
        <v>1.2378954688695706E-2</v>
      </c>
      <c r="FM34">
        <v>0.11539571</v>
      </c>
      <c r="FN34" s="1">
        <v>-7.9575010000000002E-2</v>
      </c>
      <c r="FO34" s="8">
        <f t="shared" si="142"/>
        <v>-6.1685169999999998E-2</v>
      </c>
      <c r="FP34" s="8">
        <f t="shared" si="169"/>
        <v>-4.8814796324027424E-3</v>
      </c>
      <c r="FR34" s="1">
        <v>0.11679768</v>
      </c>
      <c r="FS34" s="1">
        <v>0.33941628000000001</v>
      </c>
      <c r="FW34" s="1">
        <v>0.11679768</v>
      </c>
      <c r="FX34" s="1">
        <v>-0.27319677999999997</v>
      </c>
      <c r="FY34" s="8">
        <f t="shared" si="143"/>
        <v>-6.1985959999999993E-2</v>
      </c>
      <c r="FZ34" s="8">
        <f t="shared" si="144"/>
        <v>1.6840807890433625E-2</v>
      </c>
      <c r="GC34" s="1">
        <v>0.11679768</v>
      </c>
      <c r="GD34" s="1">
        <v>-0.41904340000000001</v>
      </c>
      <c r="GH34" s="1">
        <v>0.11679768</v>
      </c>
      <c r="GI34" s="1">
        <v>-0.35531791000000001</v>
      </c>
      <c r="GJ34" s="8">
        <f t="shared" si="145"/>
        <v>-6.1985959999999993E-2</v>
      </c>
      <c r="GK34" s="8">
        <f t="shared" si="146"/>
        <v>2.1903042423634663E-2</v>
      </c>
      <c r="GL34" s="8"/>
      <c r="GM34" s="1">
        <v>0.11679768</v>
      </c>
      <c r="GN34" s="1">
        <v>-0.42809710000000001</v>
      </c>
      <c r="GO34" s="8">
        <f t="shared" si="147"/>
        <v>-6.1985959999999993E-2</v>
      </c>
      <c r="GP34" s="8">
        <f t="shared" si="148"/>
        <v>2.6389407003815177E-2</v>
      </c>
      <c r="GR34" s="1">
        <v>0.11679768</v>
      </c>
      <c r="GS34" s="1">
        <v>-0.53475846000000005</v>
      </c>
      <c r="GT34" s="8">
        <f t="shared" si="149"/>
        <v>-6.1985959999999993E-2</v>
      </c>
      <c r="GU34" s="8">
        <f t="shared" si="150"/>
        <v>3.2964387401067233E-2</v>
      </c>
      <c r="GW34">
        <v>0.11679768</v>
      </c>
      <c r="GX34">
        <v>-0.65289346999999998</v>
      </c>
      <c r="GY34" s="8">
        <f t="shared" si="151"/>
        <v>-6.1985959999999993E-2</v>
      </c>
      <c r="GZ34" s="8">
        <f t="shared" si="152"/>
        <v>4.0246643833754522E-2</v>
      </c>
      <c r="HB34">
        <v>0.11679768</v>
      </c>
      <c r="HC34">
        <v>-0.65289346999999998</v>
      </c>
      <c r="HD34" s="8">
        <f t="shared" si="153"/>
        <v>-6.1985959999999993E-2</v>
      </c>
      <c r="HE34" s="8">
        <f t="shared" si="154"/>
        <v>4.0246643833754522E-2</v>
      </c>
      <c r="HH34">
        <v>6.4538020000000001E-2</v>
      </c>
      <c r="HI34" s="1">
        <v>-0.28841538999999999</v>
      </c>
      <c r="HJ34" s="1"/>
      <c r="HK34" t="s">
        <v>100</v>
      </c>
    </row>
    <row r="35" spans="10:219" x14ac:dyDescent="0.3">
      <c r="M35" s="1"/>
      <c r="N35" s="1"/>
      <c r="P35" s="8">
        <v>0.73396375999999997</v>
      </c>
      <c r="Q35" s="8">
        <v>4.921416E-2</v>
      </c>
      <c r="R35" s="8">
        <f>P35-P36</f>
        <v>-7.4648600000000065E-2</v>
      </c>
      <c r="S35" s="8">
        <f t="shared" si="121"/>
        <v>-3.6737681441760032E-3</v>
      </c>
      <c r="V35">
        <v>0.17878363999999999</v>
      </c>
      <c r="W35">
        <v>-2.3654040000000001E-2</v>
      </c>
      <c r="X35" s="8">
        <f t="shared" si="155"/>
        <v>-5.5804640000000016E-2</v>
      </c>
      <c r="Y35" s="8">
        <f t="shared" si="156"/>
        <v>1.3200051867456005E-3</v>
      </c>
      <c r="AB35">
        <v>0.97237300999999998</v>
      </c>
      <c r="AC35">
        <v>8.6550719999999998E-2</v>
      </c>
      <c r="AD35" s="8">
        <f t="shared" si="108"/>
        <v>-2.7626990000000018E-2</v>
      </c>
      <c r="AE35" s="8">
        <f t="shared" si="109"/>
        <v>2.3911358759328015E-3</v>
      </c>
      <c r="AH35">
        <v>0.97237300999999998</v>
      </c>
      <c r="AI35">
        <v>7.4650640000000004E-2</v>
      </c>
      <c r="AJ35" s="8">
        <f t="shared" si="110"/>
        <v>-2.7626990000000018E-2</v>
      </c>
      <c r="AK35" s="8">
        <f t="shared" si="111"/>
        <v>2.0623724847736013E-3</v>
      </c>
      <c r="AN35">
        <v>0.17878363999999999</v>
      </c>
      <c r="AO35">
        <v>-3.0861889999999999E-2</v>
      </c>
      <c r="AP35" s="8">
        <f t="shared" si="157"/>
        <v>-5.5804640000000016E-2</v>
      </c>
      <c r="AQ35" s="8">
        <f t="shared" si="158"/>
        <v>1.7222366611696004E-3</v>
      </c>
      <c r="AT35">
        <v>0.73396375999999997</v>
      </c>
      <c r="AU35">
        <v>3.1861670000000002E-2</v>
      </c>
      <c r="AV35" s="8">
        <f>AT35-AT36</f>
        <v>-7.4648600000000065E-2</v>
      </c>
      <c r="AW35" s="8">
        <f t="shared" si="123"/>
        <v>-2.3784290591620022E-3</v>
      </c>
      <c r="BL35">
        <v>0.73396375999999997</v>
      </c>
      <c r="BM35">
        <v>6.2487540000000001E-2</v>
      </c>
      <c r="BN35" s="8">
        <f>BL35-BL36</f>
        <v>-7.4648600000000065E-2</v>
      </c>
      <c r="BO35" s="8">
        <f>-BN35*BM35</f>
        <v>4.6646073784440039E-3</v>
      </c>
      <c r="BR35">
        <v>0.17878363999999999</v>
      </c>
      <c r="BS35">
        <v>-9.0030800000000001E-3</v>
      </c>
      <c r="BT35" s="8">
        <f t="shared" si="130"/>
        <v>-5.5804640000000016E-2</v>
      </c>
      <c r="BU35" s="8">
        <f t="shared" si="131"/>
        <v>-5.0241363829120012E-4</v>
      </c>
      <c r="BX35">
        <v>0.97237300999999998</v>
      </c>
      <c r="BY35">
        <v>8.940265E-2</v>
      </c>
      <c r="BZ35" s="8">
        <f t="shared" si="114"/>
        <v>-2.7626990000000018E-2</v>
      </c>
      <c r="CA35" s="8">
        <f t="shared" si="115"/>
        <v>2.4699261175235017E-3</v>
      </c>
      <c r="CC35">
        <v>0.97237300999999998</v>
      </c>
      <c r="CD35">
        <v>6.4015530000000001E-2</v>
      </c>
      <c r="CE35" s="8">
        <f t="shared" si="116"/>
        <v>-2.7626990000000018E-2</v>
      </c>
      <c r="CF35" s="8">
        <f t="shared" si="117"/>
        <v>1.7685564071547011E-3</v>
      </c>
      <c r="CG35" s="8"/>
      <c r="CI35">
        <v>0.17878363999999999</v>
      </c>
      <c r="CJ35">
        <v>-2.7666110000000001E-2</v>
      </c>
      <c r="CK35" s="8">
        <f t="shared" si="132"/>
        <v>-5.5804640000000016E-2</v>
      </c>
      <c r="CL35" s="8">
        <f t="shared" si="133"/>
        <v>-1.5438973087504005E-3</v>
      </c>
      <c r="CO35">
        <v>0.73396375999999997</v>
      </c>
      <c r="CP35">
        <v>5.2769320000000002E-2</v>
      </c>
      <c r="CQ35" s="8">
        <f>CO35-CO36</f>
        <v>-7.4648600000000065E-2</v>
      </c>
      <c r="CR35" s="8">
        <f>-CQ35*CP35</f>
        <v>3.9391558609520039E-3</v>
      </c>
      <c r="DG35">
        <v>0.73396375999999997</v>
      </c>
      <c r="DH35">
        <v>-0.24689172000000001</v>
      </c>
      <c r="DI35" s="8">
        <f>DG35-DG36</f>
        <v>-7.4648600000000065E-2</v>
      </c>
      <c r="DJ35" s="8">
        <f>-DI35*DH35</f>
        <v>-1.8430121249592018E-2</v>
      </c>
      <c r="DM35">
        <v>0.17878363999999999</v>
      </c>
      <c r="DN35">
        <v>-0.56919346000000004</v>
      </c>
      <c r="DO35" s="8">
        <f t="shared" si="134"/>
        <v>-5.5804640000000016E-2</v>
      </c>
      <c r="DP35" s="8">
        <f t="shared" si="135"/>
        <v>-3.1763636125654408E-2</v>
      </c>
      <c r="DS35">
        <v>0.97237300999999998</v>
      </c>
      <c r="DT35">
        <v>0.74689470000000002</v>
      </c>
      <c r="DU35" s="8">
        <f t="shared" si="118"/>
        <v>-2.7626990000000018E-2</v>
      </c>
      <c r="DV35" s="8">
        <f t="shared" si="119"/>
        <v>2.0634452407953013E-2</v>
      </c>
      <c r="DY35" s="1">
        <v>0.17878364099999999</v>
      </c>
      <c r="DZ35" s="14">
        <f t="shared" si="159"/>
        <v>5.5976094728309785E-2</v>
      </c>
      <c r="EA35" s="14">
        <f t="shared" si="160"/>
        <v>-5.5976094728309785E-2</v>
      </c>
      <c r="EB35" s="14">
        <f t="shared" si="68"/>
        <v>6.1985957999999994E-2</v>
      </c>
      <c r="EC35" s="14">
        <f t="shared" si="69"/>
        <v>-6.5428480283765689E-3</v>
      </c>
      <c r="ED35" s="7">
        <f t="shared" si="167"/>
        <v>-1.6759606278858505</v>
      </c>
      <c r="EE35">
        <f t="shared" si="168"/>
        <v>-0.99447532939330852</v>
      </c>
      <c r="EG35" s="1">
        <v>0.17878363999999999</v>
      </c>
      <c r="EH35" s="1">
        <v>0.34605771000000002</v>
      </c>
      <c r="EI35" s="8">
        <f t="shared" si="136"/>
        <v>-5.5804640000000016E-2</v>
      </c>
      <c r="EJ35" s="8">
        <f t="shared" si="161"/>
        <v>-1.9284183877653828E-2</v>
      </c>
      <c r="EK35">
        <v>0</v>
      </c>
      <c r="EM35" s="1">
        <v>0.17878363999999999</v>
      </c>
      <c r="EN35" s="1">
        <v>0.25157736000000003</v>
      </c>
      <c r="EO35" s="8">
        <f t="shared" si="137"/>
        <v>-5.5804640000000016E-2</v>
      </c>
      <c r="EP35" s="8">
        <f t="shared" si="162"/>
        <v>-1.401709896369107E-2</v>
      </c>
      <c r="EQ35">
        <v>1</v>
      </c>
      <c r="ES35" s="1">
        <v>0.17878363999999999</v>
      </c>
      <c r="ET35" s="1">
        <v>0.17226379999999999</v>
      </c>
      <c r="EU35" s="8">
        <f t="shared" si="138"/>
        <v>-5.5804640000000016E-2</v>
      </c>
      <c r="EV35" s="8">
        <f t="shared" si="163"/>
        <v>-9.5994589881074552E-3</v>
      </c>
      <c r="EX35" s="1">
        <v>0.17878363999999999</v>
      </c>
      <c r="EY35" s="1">
        <v>9.78903E-2</v>
      </c>
      <c r="EZ35" s="8">
        <f t="shared" si="139"/>
        <v>-5.5804640000000016E-2</v>
      </c>
      <c r="FA35" s="8">
        <f t="shared" si="164"/>
        <v>-5.4549703430641569E-3</v>
      </c>
      <c r="FC35" s="1">
        <v>0.17878363999999999</v>
      </c>
      <c r="FD35" s="1">
        <v>2.7097969999999999E-2</v>
      </c>
      <c r="FE35" s="8">
        <f t="shared" si="140"/>
        <v>-5.5804640000000016E-2</v>
      </c>
      <c r="FF35" s="8">
        <f t="shared" si="165"/>
        <v>-1.5100436172658805E-3</v>
      </c>
      <c r="FH35">
        <v>0.11539571</v>
      </c>
      <c r="FI35">
        <v>-4.4005750000000003E-2</v>
      </c>
      <c r="FJ35" s="8">
        <f t="shared" si="141"/>
        <v>-6.1685169999999998E-2</v>
      </c>
      <c r="FK35" s="8">
        <f t="shared" si="166"/>
        <v>2.7106448301409012E-3</v>
      </c>
      <c r="FM35">
        <v>0.17708088</v>
      </c>
      <c r="FN35" s="1">
        <v>-1.0577069999999999E-2</v>
      </c>
      <c r="FO35" s="8">
        <f t="shared" si="142"/>
        <v>-5.5497390000000008E-2</v>
      </c>
      <c r="FP35" s="8">
        <f t="shared" si="169"/>
        <v>-5.8616564524095272E-4</v>
      </c>
      <c r="FR35" s="1">
        <v>0.17878363999999999</v>
      </c>
      <c r="FS35" s="1">
        <v>0.34605771000000002</v>
      </c>
      <c r="FW35" s="1">
        <v>0.17878363999999999</v>
      </c>
      <c r="FX35" s="1">
        <v>-0.1825254</v>
      </c>
      <c r="FY35" s="8">
        <f t="shared" si="143"/>
        <v>-5.5804640000000016E-2</v>
      </c>
      <c r="FZ35" s="8">
        <f t="shared" si="144"/>
        <v>1.0171290146785968E-2</v>
      </c>
      <c r="GC35" s="1">
        <v>0.17878363999999999</v>
      </c>
      <c r="GD35" s="1">
        <v>-0.32121785000000003</v>
      </c>
      <c r="GH35" s="1">
        <v>0.17878363999999999</v>
      </c>
      <c r="GI35" s="1">
        <v>-0.26704703000000002</v>
      </c>
      <c r="GJ35" s="8">
        <f t="shared" si="145"/>
        <v>-5.5804640000000016E-2</v>
      </c>
      <c r="GK35" s="8">
        <f t="shared" si="146"/>
        <v>1.4881286796070337E-2</v>
      </c>
      <c r="GL35" s="8"/>
      <c r="GM35" s="1">
        <v>0.17878363999999999</v>
      </c>
      <c r="GN35" s="1">
        <v>-0.33040104999999997</v>
      </c>
      <c r="GO35" s="8">
        <f t="shared" si="147"/>
        <v>-5.5804640000000016E-2</v>
      </c>
      <c r="GP35" s="8">
        <f t="shared" si="148"/>
        <v>1.8411711161036969E-2</v>
      </c>
      <c r="GR35" s="1">
        <v>0.17878363999999999</v>
      </c>
      <c r="GS35" s="1">
        <v>-0.43699829000000001</v>
      </c>
      <c r="GT35" s="8">
        <f t="shared" si="149"/>
        <v>-5.5804640000000016E-2</v>
      </c>
      <c r="GU35" s="8">
        <f t="shared" si="150"/>
        <v>2.4351878704220436E-2</v>
      </c>
      <c r="GW35">
        <v>0.17878363999999999</v>
      </c>
      <c r="GX35">
        <v>-0.55939943000000003</v>
      </c>
      <c r="GY35" s="8">
        <f t="shared" si="151"/>
        <v>-5.5804640000000016E-2</v>
      </c>
      <c r="GZ35" s="8">
        <f t="shared" si="152"/>
        <v>3.1172723963222033E-2</v>
      </c>
      <c r="HB35">
        <v>0.17878363999999999</v>
      </c>
      <c r="HC35">
        <v>-0.55939943000000003</v>
      </c>
      <c r="HD35" s="8">
        <f t="shared" si="153"/>
        <v>-5.5804640000000016E-2</v>
      </c>
      <c r="HE35" s="8">
        <f t="shared" si="154"/>
        <v>3.1172723963222033E-2</v>
      </c>
      <c r="HH35">
        <v>0.11539571</v>
      </c>
      <c r="HI35" s="1">
        <v>-7.9575010000000002E-2</v>
      </c>
      <c r="HJ35" s="1"/>
      <c r="HK35" t="s">
        <v>101</v>
      </c>
    </row>
    <row r="36" spans="10:219" x14ac:dyDescent="0.3">
      <c r="M36" s="1"/>
      <c r="N36" s="1"/>
      <c r="P36" s="8">
        <v>0.80861236000000003</v>
      </c>
      <c r="Q36" s="8">
        <v>4.837263E-2</v>
      </c>
      <c r="R36" s="8">
        <f t="shared" ref="R36:R38" si="170">P36-P37</f>
        <v>-7.3024890000000009E-2</v>
      </c>
      <c r="S36" s="8">
        <f t="shared" si="121"/>
        <v>-3.5324059847607002E-3</v>
      </c>
      <c r="V36">
        <v>0.23458828000000001</v>
      </c>
      <c r="W36">
        <v>1.64377E-2</v>
      </c>
      <c r="X36" s="8">
        <f t="shared" si="155"/>
        <v>-4.4532539999999982E-2</v>
      </c>
      <c r="Y36" s="8">
        <f t="shared" si="156"/>
        <v>-7.320125327579997E-4</v>
      </c>
      <c r="AB36">
        <v>1</v>
      </c>
      <c r="AC36">
        <v>1.5922909999999998E-2</v>
      </c>
      <c r="AD36" s="8">
        <f>AB36-AB35</f>
        <v>2.7626990000000018E-2</v>
      </c>
      <c r="AE36" s="8">
        <f>AD36*AC36</f>
        <v>4.3990207534090023E-4</v>
      </c>
      <c r="AH36">
        <v>1</v>
      </c>
      <c r="AI36">
        <v>4.1182410000000003E-2</v>
      </c>
      <c r="AJ36" s="8">
        <f>AH36-AH35</f>
        <v>2.7626990000000018E-2</v>
      </c>
      <c r="AK36" s="8">
        <f>AJ36*AI36</f>
        <v>1.1377460292459009E-3</v>
      </c>
      <c r="AN36">
        <v>0.23458828000000001</v>
      </c>
      <c r="AO36">
        <v>1.098814E-2</v>
      </c>
      <c r="AP36" s="8">
        <f t="shared" si="157"/>
        <v>-4.4532539999999982E-2</v>
      </c>
      <c r="AQ36" s="8">
        <f t="shared" si="158"/>
        <v>-4.8932978407559985E-4</v>
      </c>
      <c r="AT36">
        <v>0.80861236000000003</v>
      </c>
      <c r="AU36">
        <v>3.0570960000000001E-2</v>
      </c>
      <c r="AV36" s="8">
        <f t="shared" ref="AV36:AV38" si="171">AT36-AT37</f>
        <v>-7.3024890000000009E-2</v>
      </c>
      <c r="AW36" s="8">
        <f t="shared" si="123"/>
        <v>-2.2324409911944005E-3</v>
      </c>
      <c r="BL36">
        <v>0.80861236000000003</v>
      </c>
      <c r="BM36">
        <v>6.2807089999999996E-2</v>
      </c>
      <c r="BN36" s="8">
        <f t="shared" ref="BN36:BN38" si="172">BL36-BL37</f>
        <v>-7.3024890000000009E-2</v>
      </c>
      <c r="BO36" s="8">
        <f t="shared" ref="BO36:BO38" si="173">-BN36*BM36</f>
        <v>4.5864808384701002E-3</v>
      </c>
      <c r="BR36">
        <v>0.23458828000000001</v>
      </c>
      <c r="BS36">
        <v>5.1843550000000002E-2</v>
      </c>
      <c r="BT36" s="8">
        <f t="shared" si="130"/>
        <v>-4.4532539999999982E-2</v>
      </c>
      <c r="BU36" s="8">
        <f t="shared" si="131"/>
        <v>2.3087249641169992E-3</v>
      </c>
      <c r="BX36">
        <v>1</v>
      </c>
      <c r="BY36">
        <v>6.4745529999999996E-2</v>
      </c>
      <c r="BZ36" s="8">
        <f>BX36-BX35</f>
        <v>2.7626990000000018E-2</v>
      </c>
      <c r="CA36" s="8">
        <f>BZ36*BY36</f>
        <v>1.7887241098547011E-3</v>
      </c>
      <c r="CC36">
        <v>1</v>
      </c>
      <c r="CD36">
        <v>2.813332E-2</v>
      </c>
      <c r="CE36" s="8">
        <f>CC36-CC35</f>
        <v>2.7626990000000018E-2</v>
      </c>
      <c r="CF36" s="8">
        <f>CE36*CD36</f>
        <v>7.7723895030680046E-4</v>
      </c>
      <c r="CG36" s="8"/>
      <c r="CI36">
        <v>0.23458828000000001</v>
      </c>
      <c r="CJ36">
        <v>1.127596E-2</v>
      </c>
      <c r="CK36" s="8">
        <f t="shared" si="132"/>
        <v>-4.4532539999999982E-2</v>
      </c>
      <c r="CL36" s="8">
        <f t="shared" si="133"/>
        <v>5.0214713973839977E-4</v>
      </c>
      <c r="CO36">
        <v>0.80861236000000003</v>
      </c>
      <c r="CP36">
        <v>5.08551E-2</v>
      </c>
      <c r="CQ36" s="8">
        <f t="shared" ref="CQ36:CQ38" si="174">CO36-CO37</f>
        <v>-7.3024890000000009E-2</v>
      </c>
      <c r="CR36" s="8">
        <f t="shared" ref="CR36:CR38" si="175">-CQ36*CP36</f>
        <v>3.7136880834390006E-3</v>
      </c>
      <c r="DG36">
        <v>0.80861236000000003</v>
      </c>
      <c r="DH36">
        <v>-0.20499118</v>
      </c>
      <c r="DI36" s="8">
        <f t="shared" ref="DI36:DI38" si="176">DG36-DG37</f>
        <v>-7.3024890000000009E-2</v>
      </c>
      <c r="DJ36" s="8">
        <f t="shared" ref="DJ36:DJ38" si="177">-DI36*DH36</f>
        <v>-1.4969458370470201E-2</v>
      </c>
      <c r="DM36">
        <v>0.23458828000000001</v>
      </c>
      <c r="DN36">
        <v>-0.50208273000000003</v>
      </c>
      <c r="DO36" s="8">
        <f t="shared" si="134"/>
        <v>-4.4532539999999982E-2</v>
      </c>
      <c r="DP36" s="8">
        <f t="shared" si="135"/>
        <v>-2.2359019257034193E-2</v>
      </c>
      <c r="DS36">
        <v>1</v>
      </c>
      <c r="DT36">
        <v>0.51487048999999996</v>
      </c>
      <c r="DU36" s="8">
        <f>DS36-DS35</f>
        <v>2.7626990000000018E-2</v>
      </c>
      <c r="DV36" s="8">
        <f>DU36*DT36</f>
        <v>1.4224321878525108E-2</v>
      </c>
      <c r="DY36" s="1">
        <v>0.23458828300000001</v>
      </c>
      <c r="DZ36" s="14">
        <f t="shared" si="159"/>
        <v>5.8954250447668256E-2</v>
      </c>
      <c r="EA36" s="14">
        <f t="shared" si="160"/>
        <v>-5.8954250447668256E-2</v>
      </c>
      <c r="EB36" s="14">
        <f t="shared" si="68"/>
        <v>5.5804642000000015E-2</v>
      </c>
      <c r="EC36" s="14">
        <f t="shared" si="69"/>
        <v>-2.9781557193584718E-3</v>
      </c>
      <c r="ED36" s="7">
        <f t="shared" si="167"/>
        <v>-1.6241132746282241</v>
      </c>
      <c r="EE36">
        <f t="shared" si="168"/>
        <v>-0.99857898821020796</v>
      </c>
      <c r="EG36" s="1">
        <v>0.23458828000000001</v>
      </c>
      <c r="EH36" s="1">
        <v>0.33993246999999999</v>
      </c>
      <c r="EI36" s="8">
        <f t="shared" si="136"/>
        <v>-4.4532539999999982E-2</v>
      </c>
      <c r="EJ36" s="8">
        <f t="shared" si="161"/>
        <v>-1.5134517075469181E-2</v>
      </c>
      <c r="EK36">
        <v>0</v>
      </c>
      <c r="EM36" s="1">
        <v>0.23458828000000001</v>
      </c>
      <c r="EN36" s="1">
        <v>0.26797898999999997</v>
      </c>
      <c r="EO36" s="8">
        <f t="shared" si="137"/>
        <v>-4.4532539999999982E-2</v>
      </c>
      <c r="EP36" s="8">
        <f t="shared" si="162"/>
        <v>-1.1929177852008723E-2</v>
      </c>
      <c r="EQ36">
        <v>1</v>
      </c>
      <c r="ES36" s="1">
        <v>0.23458828000000001</v>
      </c>
      <c r="ET36" s="1">
        <v>0.20473705</v>
      </c>
      <c r="EU36" s="8">
        <f t="shared" si="138"/>
        <v>-4.4532539999999982E-2</v>
      </c>
      <c r="EV36" s="8">
        <f t="shared" si="163"/>
        <v>-9.1153292276144968E-3</v>
      </c>
      <c r="EX36" s="1">
        <v>0.23458828000000001</v>
      </c>
      <c r="EY36" s="1">
        <v>0.14492194</v>
      </c>
      <c r="EZ36" s="8">
        <f t="shared" si="139"/>
        <v>-4.4532539999999982E-2</v>
      </c>
      <c r="FA36" s="8">
        <f t="shared" si="164"/>
        <v>-6.4522332201455207E-3</v>
      </c>
      <c r="FC36" s="1">
        <v>0.23458828000000001</v>
      </c>
      <c r="FD36" s="1">
        <v>8.7244929999999998E-2</v>
      </c>
      <c r="FE36" s="8">
        <f t="shared" si="140"/>
        <v>-4.4532539999999982E-2</v>
      </c>
      <c r="FF36" s="8">
        <f t="shared" si="165"/>
        <v>-3.8843299754010366E-3</v>
      </c>
      <c r="FH36">
        <v>0.17708088</v>
      </c>
      <c r="FI36">
        <v>2.078518E-2</v>
      </c>
      <c r="FJ36" s="8">
        <f t="shared" si="141"/>
        <v>-5.5497390000000008E-2</v>
      </c>
      <c r="FK36" s="8">
        <f t="shared" si="166"/>
        <v>-1.1532535496487748E-3</v>
      </c>
      <c r="FM36">
        <v>0.23257827</v>
      </c>
      <c r="FN36" s="1">
        <v>8.0252370000000003E-2</v>
      </c>
      <c r="FO36" s="8">
        <f t="shared" si="142"/>
        <v>-4.4369819999999977E-2</v>
      </c>
      <c r="FP36" s="8">
        <f t="shared" si="169"/>
        <v>3.5599507087000532E-3</v>
      </c>
      <c r="FR36" s="1">
        <v>0.23458828000000001</v>
      </c>
      <c r="FS36" s="1">
        <v>0.33993246999999999</v>
      </c>
      <c r="FW36" s="1">
        <v>0.23458828000000001</v>
      </c>
      <c r="FX36" s="1">
        <v>-8.141168E-2</v>
      </c>
      <c r="FY36" s="8">
        <f t="shared" si="143"/>
        <v>-4.4532539999999982E-2</v>
      </c>
      <c r="FZ36" s="8">
        <f t="shared" si="144"/>
        <v>3.624621269932328E-3</v>
      </c>
      <c r="GC36" s="1">
        <v>0.23458828000000001</v>
      </c>
      <c r="GD36" s="1">
        <v>-0.19412199999999999</v>
      </c>
      <c r="GH36" s="1">
        <v>0.23458828000000001</v>
      </c>
      <c r="GI36" s="1">
        <v>-0.16110308000000001</v>
      </c>
      <c r="GJ36" s="8">
        <f t="shared" si="145"/>
        <v>-4.4532539999999982E-2</v>
      </c>
      <c r="GK36" s="8">
        <f t="shared" si="146"/>
        <v>7.1726520128267777E-3</v>
      </c>
      <c r="GL36" s="8"/>
      <c r="GM36" s="1">
        <v>0.23458828000000001</v>
      </c>
      <c r="GN36" s="1">
        <v>-0.20241788999999999</v>
      </c>
      <c r="GO36" s="8">
        <f t="shared" si="147"/>
        <v>-4.4532539999999982E-2</v>
      </c>
      <c r="GP36" s="8">
        <f t="shared" si="148"/>
        <v>9.0120752883225391E-3</v>
      </c>
      <c r="GR36" s="1">
        <v>0.23458828000000001</v>
      </c>
      <c r="GS36" s="1">
        <v>-0.29157482000000001</v>
      </c>
      <c r="GT36" s="8">
        <f t="shared" si="149"/>
        <v>-4.4532539999999982E-2</v>
      </c>
      <c r="GU36" s="8">
        <f t="shared" si="150"/>
        <v>1.2981531573217627E-2</v>
      </c>
      <c r="GW36">
        <v>0.23458828000000001</v>
      </c>
      <c r="GX36">
        <v>-0.39515632000000001</v>
      </c>
      <c r="GY36" s="8">
        <f t="shared" si="151"/>
        <v>-4.4532539999999982E-2</v>
      </c>
      <c r="GZ36" s="8">
        <f t="shared" si="152"/>
        <v>1.7593200415716582E-2</v>
      </c>
      <c r="HB36">
        <v>0.23458828000000001</v>
      </c>
      <c r="HC36">
        <v>-0.39515632000000001</v>
      </c>
      <c r="HD36" s="8">
        <f t="shared" si="153"/>
        <v>-4.4532539999999982E-2</v>
      </c>
      <c r="HE36" s="8">
        <f t="shared" si="154"/>
        <v>1.7593200415716582E-2</v>
      </c>
      <c r="HH36">
        <v>0.17708088</v>
      </c>
      <c r="HI36" s="1">
        <v>-1.0577069999999999E-2</v>
      </c>
      <c r="HJ36" s="1"/>
      <c r="HK36" t="s">
        <v>102</v>
      </c>
    </row>
    <row r="37" spans="10:219" x14ac:dyDescent="0.3">
      <c r="M37" s="1"/>
      <c r="N37" s="1"/>
      <c r="P37" s="8">
        <v>0.88163725000000004</v>
      </c>
      <c r="Q37" s="8">
        <v>4.9643220000000002E-2</v>
      </c>
      <c r="R37" s="8">
        <f t="shared" si="170"/>
        <v>-6.5463439999999928E-2</v>
      </c>
      <c r="S37" s="8">
        <f t="shared" si="121"/>
        <v>-3.2498159538767966E-3</v>
      </c>
      <c r="V37">
        <v>0.27912081999999999</v>
      </c>
      <c r="W37">
        <v>1.8689239999999999E-2</v>
      </c>
      <c r="X37" s="8">
        <f t="shared" si="155"/>
        <v>-4.4599009999999994E-2</v>
      </c>
      <c r="Y37" s="8">
        <f t="shared" si="156"/>
        <v>-8.3352160165239982E-4</v>
      </c>
      <c r="AN37">
        <v>0.27912081999999999</v>
      </c>
      <c r="AO37">
        <v>2.1075130000000001E-2</v>
      </c>
      <c r="AP37" s="8">
        <f t="shared" si="157"/>
        <v>-4.4599009999999994E-2</v>
      </c>
      <c r="AQ37" s="8">
        <f t="shared" si="158"/>
        <v>-9.3992993362129989E-4</v>
      </c>
      <c r="AT37">
        <v>0.88163725000000004</v>
      </c>
      <c r="AU37">
        <v>3.2164400000000003E-2</v>
      </c>
      <c r="AV37" s="8">
        <f t="shared" si="171"/>
        <v>-6.5463439999999928E-2</v>
      </c>
      <c r="AW37" s="8">
        <f t="shared" si="123"/>
        <v>-2.105592269535998E-3</v>
      </c>
      <c r="BL37">
        <v>0.88163725000000004</v>
      </c>
      <c r="BM37">
        <v>1.2281469999999999E-2</v>
      </c>
      <c r="BN37" s="8">
        <f t="shared" si="172"/>
        <v>-6.5463439999999928E-2</v>
      </c>
      <c r="BO37" s="8">
        <f t="shared" si="173"/>
        <v>8.0398727445679902E-4</v>
      </c>
      <c r="BR37">
        <v>0.27912081999999999</v>
      </c>
      <c r="BS37">
        <v>6.6398780000000004E-2</v>
      </c>
      <c r="BT37" s="8">
        <f t="shared" si="130"/>
        <v>-4.4599009999999994E-2</v>
      </c>
      <c r="BU37" s="8">
        <f t="shared" si="131"/>
        <v>2.9613198532078E-3</v>
      </c>
      <c r="CI37">
        <v>0.27912081999999999</v>
      </c>
      <c r="CJ37">
        <v>2.314335E-2</v>
      </c>
      <c r="CK37" s="8">
        <f t="shared" si="132"/>
        <v>-4.4599009999999994E-2</v>
      </c>
      <c r="CL37" s="8">
        <f t="shared" si="133"/>
        <v>1.0321704980834998E-3</v>
      </c>
      <c r="CO37">
        <v>0.88163725000000004</v>
      </c>
      <c r="CP37">
        <v>5.1297910000000002E-2</v>
      </c>
      <c r="CQ37" s="8">
        <f t="shared" si="174"/>
        <v>-6.5463439999999928E-2</v>
      </c>
      <c r="CR37" s="8">
        <f t="shared" si="175"/>
        <v>3.3581376534103963E-3</v>
      </c>
      <c r="DG37">
        <v>0.88163725000000004</v>
      </c>
      <c r="DH37">
        <v>-0.15103846000000001</v>
      </c>
      <c r="DI37" s="8">
        <f t="shared" si="176"/>
        <v>-6.5463439999999928E-2</v>
      </c>
      <c r="DJ37" s="8">
        <f t="shared" si="177"/>
        <v>-9.8874971639023902E-3</v>
      </c>
      <c r="DM37">
        <v>0.27912081999999999</v>
      </c>
      <c r="DN37">
        <v>-0.46172239999999998</v>
      </c>
      <c r="DO37" s="8">
        <f t="shared" si="134"/>
        <v>-4.4599009999999994E-2</v>
      </c>
      <c r="DP37" s="8">
        <f t="shared" si="135"/>
        <v>-2.0592361934823996E-2</v>
      </c>
      <c r="DY37" s="1">
        <v>0.27912081999999999</v>
      </c>
      <c r="DZ37" s="14">
        <f t="shared" si="159"/>
        <v>5.9917388798173321E-2</v>
      </c>
      <c r="EA37" s="14">
        <f t="shared" si="160"/>
        <v>-5.9917388798173321E-2</v>
      </c>
      <c r="EB37" s="14">
        <f t="shared" si="68"/>
        <v>4.4532536999999983E-2</v>
      </c>
      <c r="EC37" s="14">
        <f t="shared" si="69"/>
        <v>-9.6313835050506474E-4</v>
      </c>
      <c r="ED37" s="7">
        <f t="shared" si="167"/>
        <v>-1.5924207004593651</v>
      </c>
      <c r="EE37">
        <f t="shared" si="168"/>
        <v>-0.99976620234260183</v>
      </c>
      <c r="EG37" s="1">
        <v>0.27912081999999999</v>
      </c>
      <c r="EH37" s="1">
        <v>0.3232295</v>
      </c>
      <c r="EI37" s="8">
        <f t="shared" si="136"/>
        <v>-4.4599009999999994E-2</v>
      </c>
      <c r="EJ37" s="8">
        <f t="shared" si="161"/>
        <v>-1.441571346029614E-2</v>
      </c>
      <c r="EK37">
        <v>0</v>
      </c>
      <c r="EM37" s="1">
        <v>0.27912081999999999</v>
      </c>
      <c r="EN37" s="1">
        <v>0.25965092000000001</v>
      </c>
      <c r="EO37" s="8">
        <f t="shared" si="137"/>
        <v>-4.4599009999999994E-2</v>
      </c>
      <c r="EP37" s="8">
        <f t="shared" si="162"/>
        <v>-1.1578408459873013E-2</v>
      </c>
      <c r="EQ37">
        <v>1</v>
      </c>
      <c r="ES37" s="1">
        <v>0.27912081999999999</v>
      </c>
      <c r="ET37" s="1">
        <v>0.20190268</v>
      </c>
      <c r="EU37" s="8">
        <f t="shared" si="138"/>
        <v>-4.4599009999999994E-2</v>
      </c>
      <c r="EV37" s="8">
        <f t="shared" si="163"/>
        <v>-9.0046582435881154E-3</v>
      </c>
      <c r="EX37" s="1">
        <v>0.27912081999999999</v>
      </c>
      <c r="EY37" s="1">
        <v>0.14672423000000001</v>
      </c>
      <c r="EZ37" s="8">
        <f t="shared" si="139"/>
        <v>-4.4599009999999994E-2</v>
      </c>
      <c r="FA37" s="8">
        <f t="shared" si="164"/>
        <v>-6.5437543830701933E-3</v>
      </c>
      <c r="FC37" s="1">
        <v>0.27912081999999999</v>
      </c>
      <c r="FD37" s="1">
        <v>9.3016689999999999E-2</v>
      </c>
      <c r="FE37" s="8">
        <f t="shared" si="140"/>
        <v>-4.4599009999999994E-2</v>
      </c>
      <c r="FF37" s="8">
        <f t="shared" si="165"/>
        <v>-4.1484516421465036E-3</v>
      </c>
      <c r="FH37">
        <v>0.23257827</v>
      </c>
      <c r="FI37">
        <v>0.10680781</v>
      </c>
      <c r="FJ37" s="8">
        <f t="shared" si="141"/>
        <v>-4.4369819999999977E-2</v>
      </c>
      <c r="FK37" s="8">
        <f t="shared" si="166"/>
        <v>-4.739042567091868E-3</v>
      </c>
      <c r="FM37">
        <v>0.27694808999999998</v>
      </c>
      <c r="FN37" s="1">
        <v>7.7727909999999997E-2</v>
      </c>
      <c r="FO37" s="8">
        <f t="shared" si="142"/>
        <v>-4.4377100000000003E-2</v>
      </c>
      <c r="FP37" s="8">
        <f t="shared" si="169"/>
        <v>3.449338698284152E-3</v>
      </c>
      <c r="FR37" s="1">
        <v>0.27912081999999999</v>
      </c>
      <c r="FS37" s="1">
        <v>0.3232295</v>
      </c>
      <c r="FW37" s="1">
        <v>0.27912081999999999</v>
      </c>
      <c r="FX37" s="1">
        <v>-6.5540370000000001E-2</v>
      </c>
      <c r="FY37" s="8">
        <f t="shared" si="143"/>
        <v>-4.4599009999999994E-2</v>
      </c>
      <c r="FZ37" s="8">
        <f t="shared" si="144"/>
        <v>2.9230351623282819E-3</v>
      </c>
      <c r="GC37" s="1">
        <v>0.27912081999999999</v>
      </c>
      <c r="GD37" s="1">
        <v>-0.17380134999999999</v>
      </c>
      <c r="GH37" s="1">
        <v>0.27912081999999999</v>
      </c>
      <c r="GI37" s="1">
        <v>-0.14578595</v>
      </c>
      <c r="GJ37" s="8">
        <f t="shared" si="145"/>
        <v>-4.4599009999999994E-2</v>
      </c>
      <c r="GK37" s="8">
        <f t="shared" si="146"/>
        <v>6.5019080304769836E-3</v>
      </c>
      <c r="GL37" s="8"/>
      <c r="GM37" s="1">
        <v>0.27912081999999999</v>
      </c>
      <c r="GN37" s="1">
        <v>-0.18218103999999999</v>
      </c>
      <c r="GO37" s="8">
        <f t="shared" si="147"/>
        <v>-4.4599009999999994E-2</v>
      </c>
      <c r="GP37" s="8">
        <f t="shared" si="148"/>
        <v>8.1250927608363388E-3</v>
      </c>
      <c r="GR37" s="1">
        <v>0.27912081999999999</v>
      </c>
      <c r="GS37" s="1">
        <v>-0.27017484000000003</v>
      </c>
      <c r="GT37" s="8">
        <f t="shared" si="149"/>
        <v>-4.4599009999999994E-2</v>
      </c>
      <c r="GU37" s="8">
        <f t="shared" si="150"/>
        <v>1.2049528516491709E-2</v>
      </c>
      <c r="GW37">
        <v>0.27912081999999999</v>
      </c>
      <c r="GX37">
        <v>-0.37421599</v>
      </c>
      <c r="GY37" s="8">
        <f t="shared" si="151"/>
        <v>-4.4599009999999994E-2</v>
      </c>
      <c r="GZ37" s="8">
        <f t="shared" si="152"/>
        <v>1.6689660083937404E-2</v>
      </c>
      <c r="HB37">
        <v>0.27912081999999999</v>
      </c>
      <c r="HC37">
        <v>-0.37421599</v>
      </c>
      <c r="HD37" s="8">
        <f t="shared" si="153"/>
        <v>-4.4599009999999994E-2</v>
      </c>
      <c r="HE37" s="8">
        <f t="shared" si="154"/>
        <v>1.6689660083937404E-2</v>
      </c>
      <c r="HH37">
        <v>0.23257827</v>
      </c>
      <c r="HI37" s="1">
        <v>8.0252370000000003E-2</v>
      </c>
      <c r="HJ37" s="1"/>
      <c r="HK37" t="s">
        <v>103</v>
      </c>
    </row>
    <row r="38" spans="10:219" x14ac:dyDescent="0.3">
      <c r="M38" s="1"/>
      <c r="N38" s="1"/>
      <c r="P38" s="8">
        <v>0.94710068999999997</v>
      </c>
      <c r="Q38" s="8">
        <v>6.5329369999999998E-2</v>
      </c>
      <c r="R38" s="8">
        <f t="shared" si="170"/>
        <v>-5.2899310000000033E-2</v>
      </c>
      <c r="S38" s="8">
        <f t="shared" si="121"/>
        <v>-3.4558785957347019E-3</v>
      </c>
      <c r="V38">
        <v>0.32371982999999999</v>
      </c>
      <c r="W38">
        <v>2.0839650000000001E-2</v>
      </c>
      <c r="X38" s="8">
        <f t="shared" si="155"/>
        <v>-4.4542300000000035E-2</v>
      </c>
      <c r="Y38" s="8">
        <f t="shared" si="156"/>
        <v>-9.282459421950008E-4</v>
      </c>
      <c r="AB38">
        <v>0</v>
      </c>
      <c r="AC38">
        <v>-1.2542016300000001</v>
      </c>
      <c r="AD38" s="8">
        <f>AB38-AB39</f>
        <v>-1.9793209999999999E-2</v>
      </c>
      <c r="AE38" s="8">
        <f t="shared" ref="AE38:AE65" si="178">AD38*AC38</f>
        <v>2.4824676244932301E-2</v>
      </c>
      <c r="AH38">
        <v>0</v>
      </c>
      <c r="AI38">
        <v>-0.96339958000000003</v>
      </c>
      <c r="AJ38" s="8">
        <f>AH38-AH39</f>
        <v>-1.9793209999999999E-2</v>
      </c>
      <c r="AK38" s="8">
        <f>AJ38*AI38</f>
        <v>1.9068770200851799E-2</v>
      </c>
      <c r="AN38">
        <v>0.32371982999999999</v>
      </c>
      <c r="AO38">
        <v>2.4400160000000001E-2</v>
      </c>
      <c r="AP38" s="8">
        <f t="shared" si="157"/>
        <v>-4.4542300000000035E-2</v>
      </c>
      <c r="AQ38" s="8">
        <f t="shared" si="158"/>
        <v>-1.0868392467680008E-3</v>
      </c>
      <c r="AT38">
        <v>0.94710068999999997</v>
      </c>
      <c r="AU38">
        <v>4.278527E-2</v>
      </c>
      <c r="AV38" s="8">
        <f t="shared" si="171"/>
        <v>-5.2899310000000033E-2</v>
      </c>
      <c r="AW38" s="8">
        <f t="shared" si="123"/>
        <v>-2.2633112611637014E-3</v>
      </c>
      <c r="BL38">
        <v>0.94710068999999997</v>
      </c>
      <c r="BM38">
        <v>6.3790139999999995E-2</v>
      </c>
      <c r="BN38" s="8">
        <f t="shared" si="172"/>
        <v>-5.2899310000000033E-2</v>
      </c>
      <c r="BO38" s="8">
        <f t="shared" si="173"/>
        <v>3.3744543908034016E-3</v>
      </c>
      <c r="BR38">
        <v>0.32371982999999999</v>
      </c>
      <c r="BS38">
        <v>8.2264939999999995E-2</v>
      </c>
      <c r="BT38" s="8">
        <f t="shared" si="130"/>
        <v>-4.4542300000000035E-2</v>
      </c>
      <c r="BU38" s="8">
        <f t="shared" si="131"/>
        <v>3.6642696369620026E-3</v>
      </c>
      <c r="BX38">
        <v>0</v>
      </c>
      <c r="BY38">
        <v>-1.29194331</v>
      </c>
      <c r="BZ38" s="8">
        <f>BX38-BX39</f>
        <v>-1.9793209999999999E-2</v>
      </c>
      <c r="CA38" s="8">
        <f>-BZ38*BY38</f>
        <v>-2.5571705242925097E-2</v>
      </c>
      <c r="CC38">
        <v>0</v>
      </c>
      <c r="CD38">
        <v>-1.0069258299999999</v>
      </c>
      <c r="CE38" s="8">
        <f>CC38-CC39</f>
        <v>-1.9793209999999999E-2</v>
      </c>
      <c r="CF38" s="8">
        <f>-CE38*CD38</f>
        <v>-1.9930294407614298E-2</v>
      </c>
      <c r="CG38" s="8"/>
      <c r="CI38">
        <v>0.32371982999999999</v>
      </c>
      <c r="CJ38">
        <v>2.765834E-2</v>
      </c>
      <c r="CK38" s="8">
        <f t="shared" si="132"/>
        <v>-4.4542300000000035E-2</v>
      </c>
      <c r="CL38" s="8">
        <f t="shared" si="133"/>
        <v>1.231966077782001E-3</v>
      </c>
      <c r="CO38">
        <v>0.94710068999999997</v>
      </c>
      <c r="CP38">
        <v>6.1169429999999997E-2</v>
      </c>
      <c r="CQ38" s="8">
        <f t="shared" si="174"/>
        <v>-5.2899310000000033E-2</v>
      </c>
      <c r="CR38" s="8">
        <f t="shared" si="175"/>
        <v>3.2358206400933016E-3</v>
      </c>
      <c r="DG38">
        <v>0.94710068999999997</v>
      </c>
      <c r="DH38">
        <v>-7.3708910000000002E-2</v>
      </c>
      <c r="DI38" s="8">
        <f t="shared" si="176"/>
        <v>-5.2899310000000033E-2</v>
      </c>
      <c r="DJ38" s="8">
        <f t="shared" si="177"/>
        <v>-3.8991504798521026E-3</v>
      </c>
      <c r="DM38">
        <v>0.32371982999999999</v>
      </c>
      <c r="DN38">
        <v>-0.43481366999999999</v>
      </c>
      <c r="DO38" s="8">
        <f t="shared" si="134"/>
        <v>-4.4542300000000035E-2</v>
      </c>
      <c r="DP38" s="8">
        <f t="shared" si="135"/>
        <v>-1.9367600933241014E-2</v>
      </c>
      <c r="DS38">
        <v>0</v>
      </c>
      <c r="DT38">
        <v>-2.3048633399999998</v>
      </c>
      <c r="DU38" s="8">
        <f>DS38-DS39</f>
        <v>-1.9793209999999999E-2</v>
      </c>
      <c r="DV38" s="8">
        <f>-DU38*DT38</f>
        <v>-4.5620644109921393E-2</v>
      </c>
      <c r="DY38" s="1">
        <v>0.32371982700000002</v>
      </c>
      <c r="DZ38" s="14">
        <f t="shared" si="159"/>
        <v>5.9892512357095425E-2</v>
      </c>
      <c r="EA38" s="14">
        <f t="shared" si="160"/>
        <v>-5.9892512357095425E-2</v>
      </c>
      <c r="EB38" s="14">
        <f t="shared" si="68"/>
        <v>4.4599007000000024E-2</v>
      </c>
      <c r="EC38" s="14">
        <f t="shared" si="69"/>
        <v>2.4876441077896494E-5</v>
      </c>
      <c r="ED38" s="7">
        <f t="shared" si="167"/>
        <v>-1.5702385466968316</v>
      </c>
      <c r="EE38">
        <f t="shared" si="168"/>
        <v>-0.99999984444068513</v>
      </c>
      <c r="EG38" s="1">
        <v>0.32371982999999999</v>
      </c>
      <c r="EH38" s="1">
        <v>0.30715009999999998</v>
      </c>
      <c r="EI38" s="8">
        <f t="shared" si="136"/>
        <v>-4.4542300000000035E-2</v>
      </c>
      <c r="EJ38" s="8">
        <f t="shared" si="161"/>
        <v>-1.3678738606761311E-2</v>
      </c>
      <c r="EK38">
        <v>0</v>
      </c>
      <c r="EM38" s="1">
        <v>0.32371982999999999</v>
      </c>
      <c r="EN38" s="1">
        <v>0.25200108999999998</v>
      </c>
      <c r="EO38" s="8">
        <f t="shared" si="137"/>
        <v>-4.4542300000000035E-2</v>
      </c>
      <c r="EP38" s="8">
        <f t="shared" si="162"/>
        <v>-1.122100248460195E-2</v>
      </c>
      <c r="EQ38">
        <v>1</v>
      </c>
      <c r="ES38" s="1">
        <v>0.32371982999999999</v>
      </c>
      <c r="ET38" s="1">
        <v>0.19997764000000001</v>
      </c>
      <c r="EU38" s="8">
        <f t="shared" si="138"/>
        <v>-4.4542300000000035E-2</v>
      </c>
      <c r="EV38" s="8">
        <f t="shared" si="163"/>
        <v>-8.9058797791601411E-3</v>
      </c>
      <c r="EX38" s="1">
        <v>0.32371982999999999</v>
      </c>
      <c r="EY38" s="1">
        <v>0.15005957</v>
      </c>
      <c r="EZ38" s="8">
        <f t="shared" si="139"/>
        <v>-4.4542300000000035E-2</v>
      </c>
      <c r="FA38" s="8">
        <f t="shared" si="164"/>
        <v>-6.6828095887743527E-3</v>
      </c>
      <c r="FC38" s="1">
        <v>0.32371982999999999</v>
      </c>
      <c r="FD38" s="1">
        <v>0.10125835</v>
      </c>
      <c r="FE38" s="8">
        <f t="shared" si="140"/>
        <v>-4.4542300000000035E-2</v>
      </c>
      <c r="FF38" s="8">
        <f t="shared" si="165"/>
        <v>-4.509477618278324E-3</v>
      </c>
      <c r="FH38">
        <v>0.27694808999999998</v>
      </c>
      <c r="FI38">
        <v>0.10151639</v>
      </c>
      <c r="FJ38" s="8">
        <f t="shared" si="141"/>
        <v>-4.4377100000000003E-2</v>
      </c>
      <c r="FK38" s="8">
        <f t="shared" si="166"/>
        <v>-4.5042017442604755E-3</v>
      </c>
      <c r="FM38">
        <v>0.32132518999999998</v>
      </c>
      <c r="FN38" s="1">
        <v>8.9921799999999996E-2</v>
      </c>
      <c r="FO38" s="8">
        <f t="shared" si="142"/>
        <v>-4.4383090000000014E-2</v>
      </c>
      <c r="FP38" s="8">
        <f t="shared" si="169"/>
        <v>3.9902975136879501E-3</v>
      </c>
      <c r="FR38" s="1">
        <v>0.32371982999999999</v>
      </c>
      <c r="FS38" s="1">
        <v>0.30715009999999998</v>
      </c>
      <c r="FW38" s="1">
        <v>0.32371982999999999</v>
      </c>
      <c r="FX38" s="1">
        <v>-4.1892209999999999E-2</v>
      </c>
      <c r="FY38" s="8">
        <f t="shared" si="143"/>
        <v>-4.4542300000000035E-2</v>
      </c>
      <c r="FZ38" s="8">
        <f t="shared" si="144"/>
        <v>1.8656435086609193E-3</v>
      </c>
      <c r="GC38" s="1">
        <v>0.32371982999999999</v>
      </c>
      <c r="GD38" s="1">
        <v>-0.14002023</v>
      </c>
      <c r="GH38" s="1">
        <v>0.32371982999999999</v>
      </c>
      <c r="GI38" s="1">
        <v>-0.12104692</v>
      </c>
      <c r="GJ38" s="8">
        <f t="shared" si="145"/>
        <v>-4.4542300000000035E-2</v>
      </c>
      <c r="GK38" s="8">
        <f t="shared" si="146"/>
        <v>5.3907492715566351E-3</v>
      </c>
      <c r="GL38" s="8"/>
      <c r="GM38" s="1">
        <v>0.32371982999999999</v>
      </c>
      <c r="GN38" s="1">
        <v>-0.14812106</v>
      </c>
      <c r="GO38" s="8">
        <f t="shared" si="147"/>
        <v>-4.4542300000000035E-2</v>
      </c>
      <c r="GP38" s="8">
        <f t="shared" si="148"/>
        <v>6.5964792519892009E-3</v>
      </c>
      <c r="GR38" s="1">
        <v>0.32371982999999999</v>
      </c>
      <c r="GS38" s="1">
        <v>-0.22938381999999999</v>
      </c>
      <c r="GT38" s="8">
        <f t="shared" si="149"/>
        <v>-4.4542300000000035E-2</v>
      </c>
      <c r="GU38" s="8">
        <f t="shared" si="150"/>
        <v>1.0215465710088934E-2</v>
      </c>
      <c r="GW38">
        <v>0.32371982999999999</v>
      </c>
      <c r="GX38">
        <v>-0.32610057999999997</v>
      </c>
      <c r="GY38" s="8">
        <f t="shared" si="151"/>
        <v>-4.4542300000000035E-2</v>
      </c>
      <c r="GZ38" s="8">
        <f t="shared" si="152"/>
        <v>1.452268644331633E-2</v>
      </c>
      <c r="HB38">
        <v>0.32371982999999999</v>
      </c>
      <c r="HC38">
        <v>-0.32610057999999997</v>
      </c>
      <c r="HD38" s="8">
        <f t="shared" si="153"/>
        <v>-4.4542300000000035E-2</v>
      </c>
      <c r="HE38" s="8">
        <f t="shared" si="154"/>
        <v>1.452268644331633E-2</v>
      </c>
      <c r="HH38">
        <v>0.27694808999999998</v>
      </c>
      <c r="HI38" s="1">
        <v>7.7727909999999997E-2</v>
      </c>
      <c r="HJ38" s="1"/>
      <c r="HK38" t="s">
        <v>104</v>
      </c>
    </row>
    <row r="39" spans="10:219" x14ac:dyDescent="0.3">
      <c r="M39" s="1"/>
      <c r="N39" s="1"/>
      <c r="P39" s="8">
        <v>1</v>
      </c>
      <c r="Q39" s="8">
        <v>3.3401550000000002E-2</v>
      </c>
      <c r="R39" s="8">
        <f>P39-P38</f>
        <v>5.2899310000000033E-2</v>
      </c>
      <c r="S39" s="8">
        <f>R39*Q39</f>
        <v>1.7669189479305012E-3</v>
      </c>
      <c r="V39">
        <v>0.36826213000000002</v>
      </c>
      <c r="W39">
        <v>2.5620460000000001E-2</v>
      </c>
      <c r="X39" s="8">
        <f t="shared" si="155"/>
        <v>-4.4585439999999976E-2</v>
      </c>
      <c r="Y39" s="8">
        <f t="shared" si="156"/>
        <v>-1.1422994821023995E-3</v>
      </c>
      <c r="AB39">
        <v>1.9793209999999999E-2</v>
      </c>
      <c r="AC39">
        <v>-0.32015844999999998</v>
      </c>
      <c r="AD39" s="8">
        <f t="shared" ref="AD39:AD48" si="179">AB39-AB40</f>
        <v>-3.0217130000000002E-2</v>
      </c>
      <c r="AE39" s="8">
        <f t="shared" si="178"/>
        <v>9.6742695042484998E-3</v>
      </c>
      <c r="AH39">
        <v>1.9793209999999999E-2</v>
      </c>
      <c r="AI39">
        <v>-0.46587518999999999</v>
      </c>
      <c r="AJ39" s="8">
        <f t="shared" ref="AJ39:AJ48" si="180">AH39-AH40</f>
        <v>-3.0217130000000002E-2</v>
      </c>
      <c r="AK39" s="8">
        <f t="shared" ref="AK39:AK67" si="181">AJ39*AI39</f>
        <v>1.40774111800047E-2</v>
      </c>
      <c r="AN39">
        <v>0.36826213000000002</v>
      </c>
      <c r="AO39">
        <v>2.545739E-2</v>
      </c>
      <c r="AP39" s="8">
        <f t="shared" si="157"/>
        <v>-4.4585439999999976E-2</v>
      </c>
      <c r="AQ39" s="8">
        <f t="shared" si="158"/>
        <v>-1.1350289344015994E-3</v>
      </c>
      <c r="AT39">
        <v>1</v>
      </c>
      <c r="AU39">
        <v>4.4880450000000002E-2</v>
      </c>
      <c r="AV39" s="8">
        <f>AT39-AT38</f>
        <v>5.2899310000000033E-2</v>
      </c>
      <c r="AW39" s="8">
        <f>AV39*AU39</f>
        <v>2.3741448374895017E-3</v>
      </c>
      <c r="BL39">
        <v>1</v>
      </c>
      <c r="BM39">
        <v>-7.7121229999999999E-2</v>
      </c>
      <c r="BN39" s="8">
        <f>BL39-BL38</f>
        <v>5.2899310000000033E-2</v>
      </c>
      <c r="BO39" s="8">
        <f>BN39*BM39</f>
        <v>-4.0796598533513022E-3</v>
      </c>
      <c r="BR39">
        <v>0.36826213000000002</v>
      </c>
      <c r="BS39">
        <v>9.1747780000000001E-2</v>
      </c>
      <c r="BT39" s="8">
        <f t="shared" si="130"/>
        <v>-4.4585439999999976E-2</v>
      </c>
      <c r="BU39" s="8">
        <f t="shared" si="131"/>
        <v>4.0906151403231981E-3</v>
      </c>
      <c r="BX39">
        <v>1.9793209999999999E-2</v>
      </c>
      <c r="BY39">
        <v>-0.41873125</v>
      </c>
      <c r="BZ39" s="8">
        <f t="shared" ref="BZ39:BZ48" si="182">BX39-BX40</f>
        <v>-3.0217130000000002E-2</v>
      </c>
      <c r="CA39" s="8">
        <f t="shared" ref="CA39:CA48" si="183">-BZ39*BY39</f>
        <v>-1.2652856616312502E-2</v>
      </c>
      <c r="CC39">
        <v>1.9793209999999999E-2</v>
      </c>
      <c r="CD39">
        <v>-0.47414747000000002</v>
      </c>
      <c r="CE39" s="8">
        <f t="shared" ref="CE39:CE48" si="184">CC39-CC40</f>
        <v>-3.0217130000000002E-2</v>
      </c>
      <c r="CF39" s="8">
        <f t="shared" ref="CF39:CF48" si="185">-CE39*CD39</f>
        <v>-1.4327375740161101E-2</v>
      </c>
      <c r="CG39" s="8"/>
      <c r="CI39">
        <v>0.36826213000000002</v>
      </c>
      <c r="CJ39">
        <v>3.2859319999999997E-2</v>
      </c>
      <c r="CK39" s="8">
        <f t="shared" si="132"/>
        <v>-4.4585439999999976E-2</v>
      </c>
      <c r="CL39" s="8">
        <f t="shared" si="133"/>
        <v>1.4650472403007991E-3</v>
      </c>
      <c r="CO39">
        <v>1</v>
      </c>
      <c r="CP39">
        <v>4.4190220000000002E-2</v>
      </c>
      <c r="CQ39" s="8">
        <f>CO39-CO38</f>
        <v>5.2899310000000033E-2</v>
      </c>
      <c r="CR39" s="8">
        <f>CQ39*CP39</f>
        <v>2.3376321467482018E-3</v>
      </c>
      <c r="DG39">
        <v>1</v>
      </c>
      <c r="DH39">
        <v>-1.178355E-2</v>
      </c>
      <c r="DI39" s="8">
        <f>DG39-DG38</f>
        <v>5.2899310000000033E-2</v>
      </c>
      <c r="DJ39" s="8">
        <f>DI39*DH39</f>
        <v>-6.2334166435050041E-4</v>
      </c>
      <c r="DM39">
        <v>0.36826213000000002</v>
      </c>
      <c r="DN39">
        <v>-0.41291792999999999</v>
      </c>
      <c r="DO39" s="8">
        <f t="shared" si="134"/>
        <v>-4.4585439999999976E-2</v>
      </c>
      <c r="DP39" s="8">
        <f t="shared" si="135"/>
        <v>-1.8410127592939189E-2</v>
      </c>
      <c r="DS39">
        <v>1.9793209999999999E-2</v>
      </c>
      <c r="DT39">
        <v>-1.33552318</v>
      </c>
      <c r="DU39" s="8">
        <f t="shared" ref="DU39:DU48" si="186">DS39-DS40</f>
        <v>-3.0217130000000002E-2</v>
      </c>
      <c r="DV39" s="8">
        <f t="shared" ref="DV39:DV48" si="187">-DU39*DT39</f>
        <v>-4.0355677548073406E-2</v>
      </c>
      <c r="DY39" s="1">
        <v>0.36826213400000002</v>
      </c>
      <c r="DZ39" s="14">
        <f t="shared" si="159"/>
        <v>5.9052315314374174E-2</v>
      </c>
      <c r="EA39" s="14">
        <f t="shared" si="160"/>
        <v>-5.9052315314374174E-2</v>
      </c>
      <c r="EB39" s="14">
        <f t="shared" si="68"/>
        <v>4.4542307000000003E-2</v>
      </c>
      <c r="EC39" s="14">
        <f t="shared" si="69"/>
        <v>8.4019704272125101E-4</v>
      </c>
      <c r="ED39" s="7">
        <f t="shared" si="167"/>
        <v>-1.5519356644113727</v>
      </c>
      <c r="EE39">
        <f t="shared" si="168"/>
        <v>-0.9998221429796641</v>
      </c>
      <c r="EG39" s="1">
        <v>0.36826213000000002</v>
      </c>
      <c r="EH39" s="1">
        <v>0.28905521000000001</v>
      </c>
      <c r="EI39" s="8">
        <f t="shared" si="136"/>
        <v>-4.4585439999999976E-2</v>
      </c>
      <c r="EJ39" s="8">
        <f t="shared" si="161"/>
        <v>-1.2880115856389412E-2</v>
      </c>
      <c r="EK39">
        <v>0</v>
      </c>
      <c r="EM39" s="1">
        <v>0.36826213000000002</v>
      </c>
      <c r="EN39" s="1">
        <v>0.24096182999999999</v>
      </c>
      <c r="EO39" s="8">
        <f t="shared" si="137"/>
        <v>-4.4585439999999976E-2</v>
      </c>
      <c r="EP39" s="8">
        <f t="shared" si="162"/>
        <v>-1.0735470194688207E-2</v>
      </c>
      <c r="EQ39">
        <v>1</v>
      </c>
      <c r="ES39" s="1">
        <v>0.36826213000000002</v>
      </c>
      <c r="ET39" s="1">
        <v>0.19353137000000001</v>
      </c>
      <c r="EU39" s="8">
        <f t="shared" si="138"/>
        <v>-4.4585439999999976E-2</v>
      </c>
      <c r="EV39" s="8">
        <f t="shared" si="163"/>
        <v>-8.6236344518604811E-3</v>
      </c>
      <c r="EX39" s="1">
        <v>0.36826213000000002</v>
      </c>
      <c r="EY39" s="1">
        <v>0.14786937999999999</v>
      </c>
      <c r="EZ39" s="8">
        <f t="shared" si="139"/>
        <v>-4.4585439999999976E-2</v>
      </c>
      <c r="FA39" s="8">
        <f t="shared" si="164"/>
        <v>-6.5889652914834897E-3</v>
      </c>
      <c r="FC39" s="1">
        <v>0.36826213000000002</v>
      </c>
      <c r="FD39" s="1">
        <v>0.10304165</v>
      </c>
      <c r="FE39" s="8">
        <f t="shared" si="140"/>
        <v>-4.4585439999999976E-2</v>
      </c>
      <c r="FF39" s="8">
        <f t="shared" si="165"/>
        <v>-4.5914702247834525E-3</v>
      </c>
      <c r="FH39">
        <v>0.32132518999999998</v>
      </c>
      <c r="FI39">
        <v>0.11072875</v>
      </c>
      <c r="FJ39" s="8">
        <f t="shared" si="141"/>
        <v>-4.4383090000000014E-2</v>
      </c>
      <c r="FK39" s="8">
        <f t="shared" si="166"/>
        <v>-4.9116096419702208E-3</v>
      </c>
      <c r="FM39">
        <v>0.36570828</v>
      </c>
      <c r="FN39" s="1">
        <v>9.3804600000000002E-2</v>
      </c>
      <c r="FO39" s="8">
        <f t="shared" si="142"/>
        <v>-4.4389740000000011E-2</v>
      </c>
      <c r="FP39" s="8">
        <f t="shared" si="169"/>
        <v>4.1615263432559285E-3</v>
      </c>
      <c r="FR39" s="1">
        <v>0.36826213000000002</v>
      </c>
      <c r="FS39" s="1">
        <v>0.28905521000000001</v>
      </c>
      <c r="FW39" s="1">
        <v>0.36826213000000002</v>
      </c>
      <c r="FX39" s="1">
        <v>-2.7897720000000001E-2</v>
      </c>
      <c r="FY39" s="8">
        <f t="shared" si="143"/>
        <v>-4.4585439999999976E-2</v>
      </c>
      <c r="FZ39" s="8">
        <f t="shared" si="144"/>
        <v>1.2431046156514945E-3</v>
      </c>
      <c r="GC39" s="1">
        <v>0.36826213000000002</v>
      </c>
      <c r="GD39" s="1">
        <v>-0.11793729</v>
      </c>
      <c r="GH39" s="1">
        <v>0.36826213000000002</v>
      </c>
      <c r="GI39" s="1">
        <v>-0.10651366</v>
      </c>
      <c r="GJ39" s="8">
        <f t="shared" si="145"/>
        <v>-4.4585439999999976E-2</v>
      </c>
      <c r="GK39" s="8">
        <f t="shared" si="146"/>
        <v>4.746180776634577E-3</v>
      </c>
      <c r="GL39" s="8"/>
      <c r="GM39" s="1">
        <v>0.36826213000000002</v>
      </c>
      <c r="GN39" s="1">
        <v>-0.12592062000000001</v>
      </c>
      <c r="GO39" s="8">
        <f t="shared" si="147"/>
        <v>-4.4585439999999976E-2</v>
      </c>
      <c r="GP39" s="8">
        <f t="shared" si="148"/>
        <v>5.6109425403831539E-3</v>
      </c>
      <c r="GR39" s="1">
        <v>0.36826213000000002</v>
      </c>
      <c r="GS39" s="1">
        <v>-0.20226682000000001</v>
      </c>
      <c r="GT39" s="8">
        <f t="shared" si="149"/>
        <v>-4.4585439999999976E-2</v>
      </c>
      <c r="GU39" s="8">
        <f t="shared" si="150"/>
        <v>9.0128805341493871E-3</v>
      </c>
      <c r="GW39">
        <v>0.36826213000000002</v>
      </c>
      <c r="GX39">
        <v>-0.29404351000000001</v>
      </c>
      <c r="GY39" s="8">
        <f t="shared" si="151"/>
        <v>-4.4585439999999976E-2</v>
      </c>
      <c r="GZ39" s="8">
        <f t="shared" si="152"/>
        <v>1.3102391323856086E-2</v>
      </c>
      <c r="HB39">
        <v>0.36826213000000002</v>
      </c>
      <c r="HC39">
        <v>-0.29404351000000001</v>
      </c>
      <c r="HD39" s="8">
        <f t="shared" si="153"/>
        <v>-4.4585439999999976E-2</v>
      </c>
      <c r="HE39" s="8">
        <f t="shared" si="154"/>
        <v>1.3102391323856086E-2</v>
      </c>
      <c r="HH39">
        <v>0.32132518999999998</v>
      </c>
      <c r="HI39" s="1">
        <v>8.9921799999999996E-2</v>
      </c>
      <c r="HJ39" s="1"/>
      <c r="HK39" t="s">
        <v>105</v>
      </c>
    </row>
    <row r="40" spans="10:219" x14ac:dyDescent="0.3">
      <c r="M40" s="1"/>
      <c r="N40" s="1"/>
      <c r="P40" s="8"/>
      <c r="Q40" s="8"/>
      <c r="V40">
        <v>0.41284757</v>
      </c>
      <c r="W40">
        <v>3.2398339999999998E-2</v>
      </c>
      <c r="X40" s="8">
        <f t="shared" si="155"/>
        <v>-4.4571050000000001E-2</v>
      </c>
      <c r="Y40" s="8">
        <f t="shared" si="156"/>
        <v>-1.4440280320569998E-3</v>
      </c>
      <c r="AB40">
        <v>5.001034E-2</v>
      </c>
      <c r="AC40">
        <v>-0.28454902999999998</v>
      </c>
      <c r="AD40" s="8">
        <f t="shared" si="179"/>
        <v>-3.8986149999999997E-2</v>
      </c>
      <c r="AE40" s="8">
        <f t="shared" si="178"/>
        <v>1.1093471165934498E-2</v>
      </c>
      <c r="AH40">
        <v>5.001034E-2</v>
      </c>
      <c r="AI40">
        <v>-0.28169392999999998</v>
      </c>
      <c r="AJ40" s="8">
        <f t="shared" si="180"/>
        <v>-3.8986149999999997E-2</v>
      </c>
      <c r="AK40" s="8">
        <f t="shared" si="181"/>
        <v>1.0982161809069498E-2</v>
      </c>
      <c r="AN40">
        <v>0.41284757</v>
      </c>
      <c r="AO40">
        <v>2.7322820000000001E-2</v>
      </c>
      <c r="AP40" s="8">
        <f t="shared" si="157"/>
        <v>-4.4571050000000001E-2</v>
      </c>
      <c r="AQ40" s="8">
        <f t="shared" si="158"/>
        <v>-1.2178067763610001E-3</v>
      </c>
      <c r="BR40">
        <v>0.41284757</v>
      </c>
      <c r="BS40">
        <v>9.4774120000000003E-2</v>
      </c>
      <c r="BT40" s="8">
        <f t="shared" si="130"/>
        <v>-4.4571050000000001E-2</v>
      </c>
      <c r="BU40" s="8">
        <f t="shared" si="131"/>
        <v>4.224182041226E-3</v>
      </c>
      <c r="BX40">
        <v>5.001034E-2</v>
      </c>
      <c r="BY40">
        <v>-0.25137651999999999</v>
      </c>
      <c r="BZ40" s="8">
        <f t="shared" si="182"/>
        <v>-3.8986149999999997E-2</v>
      </c>
      <c r="CA40" s="8">
        <f t="shared" si="183"/>
        <v>-9.800202715197999E-3</v>
      </c>
      <c r="CC40">
        <v>5.001034E-2</v>
      </c>
      <c r="CD40">
        <v>-0.26395136000000002</v>
      </c>
      <c r="CE40" s="8">
        <f t="shared" si="184"/>
        <v>-3.8986149999999997E-2</v>
      </c>
      <c r="CF40" s="8">
        <f t="shared" si="185"/>
        <v>-1.0290447313664E-2</v>
      </c>
      <c r="CG40" s="8"/>
      <c r="CI40">
        <v>0.41284757</v>
      </c>
      <c r="CJ40">
        <v>3.9087909999999997E-2</v>
      </c>
      <c r="CK40" s="8">
        <f t="shared" si="132"/>
        <v>-4.4571050000000001E-2</v>
      </c>
      <c r="CL40" s="8">
        <f t="shared" si="133"/>
        <v>1.7421891910054999E-3</v>
      </c>
      <c r="DM40">
        <v>0.41284757</v>
      </c>
      <c r="DN40">
        <v>-0.39274546999999999</v>
      </c>
      <c r="DO40" s="8">
        <f t="shared" si="134"/>
        <v>-4.4571050000000001E-2</v>
      </c>
      <c r="DP40" s="8">
        <f t="shared" si="135"/>
        <v>-1.7505077980643501E-2</v>
      </c>
      <c r="DS40">
        <v>5.001034E-2</v>
      </c>
      <c r="DT40">
        <v>-0.95339463999999996</v>
      </c>
      <c r="DU40" s="8">
        <f t="shared" si="186"/>
        <v>-3.8986149999999997E-2</v>
      </c>
      <c r="DV40" s="8">
        <f t="shared" si="187"/>
        <v>-3.7169186444235995E-2</v>
      </c>
      <c r="DY40" s="1">
        <v>0.41284756900000003</v>
      </c>
      <c r="DZ40" s="14">
        <f t="shared" si="159"/>
        <v>5.7526732273967394E-2</v>
      </c>
      <c r="EA40" s="14">
        <f t="shared" si="160"/>
        <v>-5.7526732273967394E-2</v>
      </c>
      <c r="EB40" s="14">
        <f t="shared" si="68"/>
        <v>4.4585435000000007E-2</v>
      </c>
      <c r="EC40" s="14">
        <f t="shared" si="69"/>
        <v>1.5255830404067791E-3</v>
      </c>
      <c r="ED40" s="7">
        <f t="shared" si="167"/>
        <v>-1.5365925992766278</v>
      </c>
      <c r="EE40">
        <f t="shared" si="168"/>
        <v>-0.99941510953696477</v>
      </c>
      <c r="EG40" s="1">
        <v>0.41284757</v>
      </c>
      <c r="EH40" s="1">
        <v>0.26937189</v>
      </c>
      <c r="EI40" s="8">
        <f t="shared" si="136"/>
        <v>-4.4571050000000001E-2</v>
      </c>
      <c r="EJ40" s="8">
        <f t="shared" si="161"/>
        <v>-1.1992799844897513E-2</v>
      </c>
      <c r="EK40">
        <v>0</v>
      </c>
      <c r="EM40" s="1">
        <v>0.41284757</v>
      </c>
      <c r="EN40" s="1">
        <v>0.22761982</v>
      </c>
      <c r="EO40" s="8">
        <f t="shared" si="137"/>
        <v>-4.4571050000000001E-2</v>
      </c>
      <c r="EP40" s="8">
        <f t="shared" si="162"/>
        <v>-1.0132397929088505E-2</v>
      </c>
      <c r="EQ40">
        <v>1</v>
      </c>
      <c r="ES40" s="1">
        <v>0.41284757</v>
      </c>
      <c r="ET40" s="1">
        <v>0.18426813</v>
      </c>
      <c r="EU40" s="8">
        <f t="shared" si="138"/>
        <v>-4.4571050000000001E-2</v>
      </c>
      <c r="EV40" s="8">
        <f t="shared" si="163"/>
        <v>-8.2038656701839043E-3</v>
      </c>
      <c r="EX40" s="1">
        <v>0.41284757</v>
      </c>
      <c r="EY40" s="1">
        <v>0.14242529000000001</v>
      </c>
      <c r="EZ40" s="8">
        <f t="shared" si="139"/>
        <v>-4.4571050000000001E-2</v>
      </c>
      <c r="FA40" s="8">
        <f t="shared" si="164"/>
        <v>-6.3409659999099513E-3</v>
      </c>
      <c r="FC40" s="1">
        <v>0.41284757</v>
      </c>
      <c r="FD40" s="1">
        <v>0.10123399</v>
      </c>
      <c r="FE40" s="8">
        <f t="shared" si="140"/>
        <v>-4.4571050000000001E-2</v>
      </c>
      <c r="FF40" s="8">
        <f t="shared" si="165"/>
        <v>-4.5070737691685521E-3</v>
      </c>
      <c r="FH40">
        <v>0.36570828</v>
      </c>
      <c r="FI40">
        <v>0.11213889</v>
      </c>
      <c r="FJ40" s="8">
        <f t="shared" si="141"/>
        <v>-4.4389740000000011E-2</v>
      </c>
      <c r="FK40" s="8">
        <f t="shared" si="166"/>
        <v>-4.972265394629985E-3</v>
      </c>
      <c r="FM40">
        <v>0.41009802000000001</v>
      </c>
      <c r="FN40" s="1">
        <v>9.5266009999999998E-2</v>
      </c>
      <c r="FO40" s="8">
        <f t="shared" si="142"/>
        <v>-4.439208E-2</v>
      </c>
      <c r="FP40" s="8">
        <f t="shared" si="169"/>
        <v>4.2243405049704726E-3</v>
      </c>
      <c r="FR40" s="1">
        <v>0.41284757</v>
      </c>
      <c r="FS40" s="1">
        <v>0.26937189</v>
      </c>
      <c r="FW40" s="1">
        <v>0.41284757</v>
      </c>
      <c r="FX40" s="1">
        <v>-1.81546E-2</v>
      </c>
      <c r="FY40" s="8">
        <f t="shared" si="143"/>
        <v>-4.4571050000000001E-2</v>
      </c>
      <c r="FZ40" s="8">
        <f t="shared" si="144"/>
        <v>8.0826727712448535E-4</v>
      </c>
      <c r="GC40" s="1">
        <v>0.41284757</v>
      </c>
      <c r="GD40" s="1">
        <v>-9.9963640000000006E-2</v>
      </c>
      <c r="GH40" s="1">
        <v>0.41284757</v>
      </c>
      <c r="GI40" s="1">
        <v>-9.6165589999999995E-2</v>
      </c>
      <c r="GJ40" s="8">
        <f t="shared" si="145"/>
        <v>-4.4571050000000001E-2</v>
      </c>
      <c r="GK40" s="8">
        <f t="shared" si="146"/>
        <v>4.2814217654131535E-3</v>
      </c>
      <c r="GL40" s="8"/>
      <c r="GM40" s="1">
        <v>0.41284757</v>
      </c>
      <c r="GN40" s="1">
        <v>-0.10781455</v>
      </c>
      <c r="GO40" s="8">
        <f t="shared" si="147"/>
        <v>-4.4571050000000001E-2</v>
      </c>
      <c r="GP40" s="8">
        <f t="shared" si="148"/>
        <v>4.800049175575429E-3</v>
      </c>
      <c r="GR40" s="1">
        <v>0.41284757</v>
      </c>
      <c r="GS40" s="1">
        <v>-0.17883449000000001</v>
      </c>
      <c r="GT40" s="8">
        <f t="shared" si="149"/>
        <v>-4.4571050000000001E-2</v>
      </c>
      <c r="GU40" s="8">
        <f t="shared" si="150"/>
        <v>7.961952689029007E-3</v>
      </c>
      <c r="GW40">
        <v>0.41284757</v>
      </c>
      <c r="GX40">
        <v>-0.26486390999999998</v>
      </c>
      <c r="GY40" s="8">
        <f t="shared" si="151"/>
        <v>-4.4571050000000001E-2</v>
      </c>
      <c r="GZ40" s="8">
        <f t="shared" si="152"/>
        <v>1.1792098495381046E-2</v>
      </c>
      <c r="HB40">
        <v>0.41284757</v>
      </c>
      <c r="HC40">
        <v>-0.26486390999999998</v>
      </c>
      <c r="HD40" s="8">
        <f t="shared" si="153"/>
        <v>-4.4571050000000001E-2</v>
      </c>
      <c r="HE40" s="8">
        <f t="shared" si="154"/>
        <v>1.1792098495381046E-2</v>
      </c>
      <c r="HH40">
        <v>0.36570828</v>
      </c>
      <c r="HI40" s="1">
        <v>9.3804600000000002E-2</v>
      </c>
      <c r="HJ40" s="1"/>
      <c r="HK40" t="s">
        <v>106</v>
      </c>
    </row>
    <row r="41" spans="10:219" x14ac:dyDescent="0.3">
      <c r="M41" s="1"/>
      <c r="N41" s="1"/>
      <c r="P41" s="4" t="s">
        <v>17</v>
      </c>
      <c r="Q41" s="4">
        <v>32</v>
      </c>
      <c r="R41" s="4" t="s">
        <v>3</v>
      </c>
      <c r="S41" s="7">
        <f>SUM(S7:S39)</f>
        <v>0.54475304373110744</v>
      </c>
      <c r="V41">
        <v>0.45741862</v>
      </c>
      <c r="W41">
        <v>3.9418130000000003E-2</v>
      </c>
      <c r="X41" s="8">
        <f t="shared" si="155"/>
        <v>-4.4585399999999997E-2</v>
      </c>
      <c r="Y41" s="8">
        <f t="shared" si="156"/>
        <v>-1.7574730933020001E-3</v>
      </c>
      <c r="AB41">
        <v>8.8996489999999998E-2</v>
      </c>
      <c r="AC41">
        <v>-0.15170051000000001</v>
      </c>
      <c r="AD41" s="8">
        <f t="shared" si="179"/>
        <v>-4.7269270000000016E-2</v>
      </c>
      <c r="AE41" s="8">
        <f t="shared" si="178"/>
        <v>7.1707723663277032E-3</v>
      </c>
      <c r="AH41">
        <v>8.8996489999999998E-2</v>
      </c>
      <c r="AI41">
        <v>-0.16349916</v>
      </c>
      <c r="AJ41" s="8">
        <f t="shared" si="180"/>
        <v>-4.7269270000000016E-2</v>
      </c>
      <c r="AK41" s="8">
        <f t="shared" si="181"/>
        <v>7.7284859388132027E-3</v>
      </c>
      <c r="AN41">
        <v>0.45741862</v>
      </c>
      <c r="AO41">
        <v>2.9243930000000001E-2</v>
      </c>
      <c r="AP41" s="8">
        <f t="shared" si="157"/>
        <v>-4.4585399999999997E-2</v>
      </c>
      <c r="AQ41" s="8">
        <f t="shared" si="158"/>
        <v>-1.303852316622E-3</v>
      </c>
      <c r="AT41" s="4" t="s">
        <v>17</v>
      </c>
      <c r="AU41" s="4">
        <v>32</v>
      </c>
      <c r="AV41" s="4" t="s">
        <v>3</v>
      </c>
      <c r="AW41" s="7">
        <f>SUM(AW7:AW39)</f>
        <v>0.50225920262528712</v>
      </c>
      <c r="BL41" s="4" t="s">
        <v>17</v>
      </c>
      <c r="BM41" s="4">
        <v>32</v>
      </c>
      <c r="BN41" s="4" t="s">
        <v>3</v>
      </c>
      <c r="BO41" s="7">
        <f>SUM(BO7:BO39)</f>
        <v>0.43663731620592994</v>
      </c>
      <c r="BR41">
        <v>0.45741862</v>
      </c>
      <c r="BS41">
        <v>9.3116950000000004E-2</v>
      </c>
      <c r="BT41" s="8">
        <f t="shared" si="130"/>
        <v>-4.4585399999999997E-2</v>
      </c>
      <c r="BU41" s="8">
        <f t="shared" si="131"/>
        <v>4.1516564625299996E-3</v>
      </c>
      <c r="BX41">
        <v>8.8996489999999998E-2</v>
      </c>
      <c r="BY41">
        <v>-0.12700905000000001</v>
      </c>
      <c r="BZ41" s="8">
        <f t="shared" si="182"/>
        <v>-4.7269270000000016E-2</v>
      </c>
      <c r="CA41" s="8">
        <f t="shared" si="183"/>
        <v>-6.0036250768935023E-3</v>
      </c>
      <c r="CC41">
        <v>8.8996489999999998E-2</v>
      </c>
      <c r="CD41">
        <v>-0.14601138999999999</v>
      </c>
      <c r="CE41" s="8">
        <f t="shared" si="184"/>
        <v>-4.7269270000000016E-2</v>
      </c>
      <c r="CF41" s="8">
        <f t="shared" si="185"/>
        <v>-6.901851816985302E-3</v>
      </c>
      <c r="CG41" s="8"/>
      <c r="CI41">
        <v>0.45741862</v>
      </c>
      <c r="CJ41">
        <v>4.5308620000000001E-2</v>
      </c>
      <c r="CK41" s="8">
        <f t="shared" si="132"/>
        <v>-4.4585399999999997E-2</v>
      </c>
      <c r="CL41" s="8">
        <f t="shared" si="133"/>
        <v>2.020102946148E-3</v>
      </c>
      <c r="CO41" s="4" t="s">
        <v>17</v>
      </c>
      <c r="CP41" s="4">
        <v>32</v>
      </c>
      <c r="CQ41" s="4" t="s">
        <v>3</v>
      </c>
      <c r="CR41" s="7">
        <f>SUM(CR7:CR39)</f>
        <v>0.46317693494332052</v>
      </c>
      <c r="DG41" s="4" t="s">
        <v>17</v>
      </c>
      <c r="DH41" s="4">
        <v>32</v>
      </c>
      <c r="DI41" s="4" t="s">
        <v>3</v>
      </c>
      <c r="DJ41" s="7">
        <f>SUM(DJ7:DJ39)</f>
        <v>0.51976350883273492</v>
      </c>
      <c r="DM41">
        <v>0.45741862</v>
      </c>
      <c r="DN41">
        <v>-0.37310496999999998</v>
      </c>
      <c r="DO41" s="8">
        <f t="shared" si="134"/>
        <v>-4.4585399999999997E-2</v>
      </c>
      <c r="DP41" s="8">
        <f t="shared" si="135"/>
        <v>-1.6635034329437998E-2</v>
      </c>
      <c r="DS41">
        <v>8.8996489999999998E-2</v>
      </c>
      <c r="DT41">
        <v>-0.75844275999999999</v>
      </c>
      <c r="DU41" s="8">
        <f t="shared" si="186"/>
        <v>-4.7269270000000016E-2</v>
      </c>
      <c r="DV41" s="8">
        <f t="shared" si="187"/>
        <v>-3.5851035601985215E-2</v>
      </c>
      <c r="DY41" s="1">
        <v>0.457418622</v>
      </c>
      <c r="DZ41" s="14">
        <f t="shared" si="159"/>
        <v>5.5420099779394875E-2</v>
      </c>
      <c r="EA41" s="14">
        <f t="shared" si="160"/>
        <v>-5.5420099779394875E-2</v>
      </c>
      <c r="EB41" s="14">
        <f t="shared" si="68"/>
        <v>4.4571052999999972E-2</v>
      </c>
      <c r="EC41" s="14">
        <f t="shared" si="69"/>
        <v>2.106632494572519E-3</v>
      </c>
      <c r="ED41" s="7">
        <f t="shared" si="167"/>
        <v>-1.5235668862871452</v>
      </c>
      <c r="EE41">
        <f t="shared" si="168"/>
        <v>-0.9988848972786567</v>
      </c>
      <c r="EG41" s="1">
        <v>0.45741862</v>
      </c>
      <c r="EH41" s="1">
        <v>0.24831054999999999</v>
      </c>
      <c r="EI41" s="8">
        <f t="shared" si="136"/>
        <v>-4.4585399999999997E-2</v>
      </c>
      <c r="EJ41" s="8">
        <f t="shared" si="161"/>
        <v>-1.1052151209888349E-2</v>
      </c>
      <c r="EK41">
        <v>0</v>
      </c>
      <c r="EM41" s="1">
        <v>0.45741862</v>
      </c>
      <c r="EN41" s="1">
        <v>0.21242158</v>
      </c>
      <c r="EO41" s="8">
        <f t="shared" si="137"/>
        <v>-4.4585399999999997E-2</v>
      </c>
      <c r="EP41" s="8">
        <f t="shared" si="162"/>
        <v>-9.4533150281900947E-3</v>
      </c>
      <c r="EQ41">
        <v>1</v>
      </c>
      <c r="ES41" s="1">
        <v>0.45741862</v>
      </c>
      <c r="ET41" s="1">
        <v>0.17271686</v>
      </c>
      <c r="EU41" s="8">
        <f t="shared" si="138"/>
        <v>-4.4585399999999997E-2</v>
      </c>
      <c r="EV41" s="8">
        <f t="shared" si="163"/>
        <v>-7.6875221500541024E-3</v>
      </c>
      <c r="EX41" s="1">
        <v>0.45741862</v>
      </c>
      <c r="EY41" s="1">
        <v>0.1343184</v>
      </c>
      <c r="EZ41" s="8">
        <f t="shared" si="139"/>
        <v>-4.4585399999999997E-2</v>
      </c>
      <c r="FA41" s="8">
        <f t="shared" si="164"/>
        <v>-5.9784301032326957E-3</v>
      </c>
      <c r="FC41" s="1">
        <v>0.45741862</v>
      </c>
      <c r="FD41" s="1">
        <v>9.6445909999999996E-2</v>
      </c>
      <c r="FE41" s="8">
        <f t="shared" si="140"/>
        <v>-4.4585399999999997E-2</v>
      </c>
      <c r="FF41" s="8">
        <f t="shared" si="165"/>
        <v>-4.2927486604789162E-3</v>
      </c>
      <c r="FH41">
        <v>0.41009802000000001</v>
      </c>
      <c r="FI41">
        <v>0.1094217</v>
      </c>
      <c r="FJ41" s="8">
        <f t="shared" si="141"/>
        <v>-4.439208E-2</v>
      </c>
      <c r="FK41" s="8">
        <f t="shared" si="166"/>
        <v>-4.8491758227842121E-3</v>
      </c>
      <c r="FM41">
        <v>0.45449010000000001</v>
      </c>
      <c r="FN41" s="1">
        <v>9.3646309999999996E-2</v>
      </c>
      <c r="FO41" s="8">
        <f t="shared" si="142"/>
        <v>-4.4395249999999997E-2</v>
      </c>
      <c r="FP41" s="8">
        <f t="shared" si="169"/>
        <v>4.1503636825496017E-3</v>
      </c>
      <c r="FR41" s="1">
        <v>0.45741862</v>
      </c>
      <c r="FS41" s="1">
        <v>0.24831054999999999</v>
      </c>
      <c r="FW41" s="1">
        <v>0.45741862</v>
      </c>
      <c r="FX41" s="1">
        <v>-1.223575E-2</v>
      </c>
      <c r="FY41" s="8">
        <f t="shared" si="143"/>
        <v>-4.4585399999999997E-2</v>
      </c>
      <c r="FZ41" s="8">
        <f t="shared" si="144"/>
        <v>5.4460577356214379E-4</v>
      </c>
      <c r="GC41" s="1">
        <v>0.45741862</v>
      </c>
      <c r="GD41" s="1">
        <v>-8.6045849999999993E-2</v>
      </c>
      <c r="GH41" s="1">
        <v>0.45741862</v>
      </c>
      <c r="GI41" s="1">
        <v>-8.9671319999999999E-2</v>
      </c>
      <c r="GJ41" s="8">
        <f t="shared" si="145"/>
        <v>-4.4585399999999997E-2</v>
      </c>
      <c r="GK41" s="8">
        <f t="shared" si="146"/>
        <v>3.9912157893826315E-3</v>
      </c>
      <c r="GL41" s="8"/>
      <c r="GM41" s="1">
        <v>0.45741862</v>
      </c>
      <c r="GN41" s="1">
        <v>-9.379208E-2</v>
      </c>
      <c r="GO41" s="8">
        <f t="shared" si="147"/>
        <v>-4.4585399999999997E-2</v>
      </c>
      <c r="GP41" s="8">
        <f t="shared" si="148"/>
        <v>4.1746283049590317E-3</v>
      </c>
      <c r="GR41" s="1">
        <v>0.45741862</v>
      </c>
      <c r="GS41" s="1">
        <v>-0.15960326999999999</v>
      </c>
      <c r="GT41" s="8">
        <f t="shared" si="149"/>
        <v>-4.4585399999999997E-2</v>
      </c>
      <c r="GU41" s="8">
        <f t="shared" si="150"/>
        <v>7.103844253224992E-3</v>
      </c>
      <c r="GW41">
        <v>0.45741862</v>
      </c>
      <c r="GX41">
        <v>-0.23998554</v>
      </c>
      <c r="GY41" s="8">
        <f t="shared" si="151"/>
        <v>-4.4585399999999997E-2</v>
      </c>
      <c r="GZ41" s="8">
        <f t="shared" si="152"/>
        <v>1.0681610089731222E-2</v>
      </c>
      <c r="HB41">
        <v>0.45741862</v>
      </c>
      <c r="HC41">
        <v>-0.23998554</v>
      </c>
      <c r="HD41" s="8">
        <f t="shared" si="153"/>
        <v>-4.4585399999999997E-2</v>
      </c>
      <c r="HE41" s="8">
        <f t="shared" si="154"/>
        <v>1.0681610089731222E-2</v>
      </c>
      <c r="HH41">
        <v>0.41009802000000001</v>
      </c>
      <c r="HI41" s="1">
        <v>9.5266009999999998E-2</v>
      </c>
      <c r="HJ41" s="1"/>
      <c r="HK41" t="s">
        <v>107</v>
      </c>
    </row>
    <row r="42" spans="10:219" x14ac:dyDescent="0.3">
      <c r="M42" s="1"/>
      <c r="N42" s="1"/>
      <c r="V42">
        <v>0.50200402</v>
      </c>
      <c r="W42">
        <v>4.5873400000000002E-2</v>
      </c>
      <c r="X42" s="8">
        <f>V42-V43</f>
        <v>-4.4568410000000003E-2</v>
      </c>
      <c r="Y42" s="8">
        <f t="shared" si="156"/>
        <v>-2.0445044992940002E-3</v>
      </c>
      <c r="AB42">
        <v>0.13626576000000001</v>
      </c>
      <c r="AC42">
        <v>-8.5366040000000004E-2</v>
      </c>
      <c r="AD42" s="8">
        <f t="shared" si="179"/>
        <v>-4.2471809999999999E-2</v>
      </c>
      <c r="AE42" s="8">
        <f t="shared" si="178"/>
        <v>3.6256502313324001E-3</v>
      </c>
      <c r="AH42">
        <v>0.13626576000000001</v>
      </c>
      <c r="AI42">
        <v>-8.5418850000000004E-2</v>
      </c>
      <c r="AJ42" s="8">
        <f t="shared" si="180"/>
        <v>-4.2471809999999999E-2</v>
      </c>
      <c r="AK42" s="8">
        <f t="shared" si="181"/>
        <v>3.6278931676184999E-3</v>
      </c>
      <c r="AN42">
        <v>0.50200402</v>
      </c>
      <c r="AO42">
        <v>3.098186E-2</v>
      </c>
      <c r="AP42" s="8">
        <f>AN42-AN43</f>
        <v>-4.4568410000000003E-2</v>
      </c>
      <c r="AQ42" s="8">
        <f t="shared" si="158"/>
        <v>-1.3808122390426001E-3</v>
      </c>
      <c r="BR42">
        <v>0.50200402</v>
      </c>
      <c r="BS42">
        <v>9.0652559999999993E-2</v>
      </c>
      <c r="BT42" s="8">
        <f t="shared" si="130"/>
        <v>-4.4568410000000003E-2</v>
      </c>
      <c r="BU42" s="8">
        <f t="shared" si="131"/>
        <v>4.0402404616295996E-3</v>
      </c>
      <c r="BX42">
        <v>0.13626576000000001</v>
      </c>
      <c r="BY42">
        <v>-5.6749819999999999E-2</v>
      </c>
      <c r="BZ42" s="8">
        <f t="shared" si="182"/>
        <v>-4.2471809999999999E-2</v>
      </c>
      <c r="CA42" s="8">
        <f t="shared" si="183"/>
        <v>-2.4102675725742001E-3</v>
      </c>
      <c r="CC42">
        <v>0.13626576000000001</v>
      </c>
      <c r="CD42">
        <v>-7.0630079999999998E-2</v>
      </c>
      <c r="CE42" s="8">
        <f t="shared" si="184"/>
        <v>-4.2471809999999999E-2</v>
      </c>
      <c r="CF42" s="8">
        <f t="shared" si="185"/>
        <v>-2.9997873380447999E-3</v>
      </c>
      <c r="CG42" s="8"/>
      <c r="CI42">
        <v>0.50200402</v>
      </c>
      <c r="CJ42">
        <v>5.0801850000000003E-2</v>
      </c>
      <c r="CK42" s="8">
        <f t="shared" si="132"/>
        <v>-4.4568410000000003E-2</v>
      </c>
      <c r="CL42" s="8">
        <f t="shared" si="133"/>
        <v>2.2641576795585003E-3</v>
      </c>
      <c r="DM42">
        <v>0.50200402</v>
      </c>
      <c r="DN42">
        <v>-0.35333961000000003</v>
      </c>
      <c r="DO42" s="8">
        <f t="shared" si="134"/>
        <v>-4.4568410000000003E-2</v>
      </c>
      <c r="DP42" s="8">
        <f t="shared" si="135"/>
        <v>-1.5747784607720101E-2</v>
      </c>
      <c r="DS42">
        <v>0.13626576000000001</v>
      </c>
      <c r="DT42">
        <v>-0.64025752000000002</v>
      </c>
      <c r="DU42" s="8">
        <f t="shared" si="186"/>
        <v>-4.2471809999999999E-2</v>
      </c>
      <c r="DV42" s="8">
        <f t="shared" si="187"/>
        <v>-2.7192895740511199E-2</v>
      </c>
      <c r="DY42" s="1">
        <v>0.50200401900000002</v>
      </c>
      <c r="DZ42" s="14">
        <f t="shared" si="159"/>
        <v>5.2813337809880657E-2</v>
      </c>
      <c r="EA42" s="14">
        <f t="shared" si="160"/>
        <v>-5.2813337809880657E-2</v>
      </c>
      <c r="EB42" s="14">
        <f t="shared" si="68"/>
        <v>4.4585397000000027E-2</v>
      </c>
      <c r="EC42" s="14">
        <f t="shared" si="69"/>
        <v>2.606761969514218E-3</v>
      </c>
      <c r="ED42" s="7">
        <f t="shared" si="167"/>
        <v>-1.5123960894851083</v>
      </c>
      <c r="EE42">
        <f t="shared" si="168"/>
        <v>-0.99829519075717399</v>
      </c>
      <c r="EG42" s="1">
        <v>0.50200402</v>
      </c>
      <c r="EH42" s="1">
        <v>0.22612906999999999</v>
      </c>
      <c r="EI42" s="8">
        <f t="shared" si="136"/>
        <v>-4.4568410000000003E-2</v>
      </c>
      <c r="EJ42" s="8">
        <f t="shared" si="161"/>
        <v>-1.0054865144540211E-2</v>
      </c>
      <c r="EK42">
        <v>0</v>
      </c>
      <c r="EM42" s="1">
        <v>0.50200402</v>
      </c>
      <c r="EN42" s="1">
        <v>0.19575502</v>
      </c>
      <c r="EO42" s="8">
        <f t="shared" si="137"/>
        <v>-4.4568410000000003E-2</v>
      </c>
      <c r="EP42" s="8">
        <f t="shared" si="162"/>
        <v>-8.7029524656704691E-3</v>
      </c>
      <c r="EQ42">
        <v>1</v>
      </c>
      <c r="ES42" s="1">
        <v>0.50200402</v>
      </c>
      <c r="ET42" s="1">
        <v>0.15938123000000001</v>
      </c>
      <c r="EU42" s="8">
        <f t="shared" si="138"/>
        <v>-4.4568410000000003E-2</v>
      </c>
      <c r="EV42" s="8">
        <f t="shared" si="163"/>
        <v>-7.0869117987393069E-3</v>
      </c>
      <c r="EX42" s="1">
        <v>0.50200402</v>
      </c>
      <c r="EY42" s="1">
        <v>0.12415569999999999</v>
      </c>
      <c r="EZ42" s="8">
        <f t="shared" si="139"/>
        <v>-4.4568410000000003E-2</v>
      </c>
      <c r="FA42" s="8">
        <f t="shared" si="164"/>
        <v>-5.5206029920257093E-3</v>
      </c>
      <c r="FC42" s="1">
        <v>0.50200402</v>
      </c>
      <c r="FD42" s="1">
        <v>8.9373149999999998E-2</v>
      </c>
      <c r="FE42" s="8">
        <f t="shared" si="140"/>
        <v>-4.4568410000000003E-2</v>
      </c>
      <c r="FF42" s="8">
        <f t="shared" si="165"/>
        <v>-3.9739913616270743E-3</v>
      </c>
      <c r="FH42">
        <v>0.45449010000000001</v>
      </c>
      <c r="FI42">
        <v>0.10343495</v>
      </c>
      <c r="FJ42" s="8">
        <f t="shared" si="141"/>
        <v>-4.4395249999999997E-2</v>
      </c>
      <c r="FK42" s="8">
        <f t="shared" si="166"/>
        <v>-4.5813822377826444E-3</v>
      </c>
      <c r="FM42">
        <v>0.49888535000000001</v>
      </c>
      <c r="FN42" s="1">
        <v>9.0398469999999995E-2</v>
      </c>
      <c r="FO42" s="8">
        <f t="shared" si="142"/>
        <v>-4.437842000000003E-2</v>
      </c>
      <c r="FP42" s="8">
        <f t="shared" si="169"/>
        <v>4.0024473620259467E-3</v>
      </c>
      <c r="FR42" s="1">
        <v>0.50200402</v>
      </c>
      <c r="FS42" s="1">
        <v>0.22612906999999999</v>
      </c>
      <c r="FW42" s="1">
        <v>0.50200402</v>
      </c>
      <c r="FX42" s="1">
        <v>-9.1466599999999992E-3</v>
      </c>
      <c r="FY42" s="8">
        <f t="shared" si="143"/>
        <v>-4.4568410000000003E-2</v>
      </c>
      <c r="FZ42" s="8">
        <f t="shared" si="144"/>
        <v>4.0670769495916717E-4</v>
      </c>
      <c r="GC42" s="1">
        <v>0.50200402</v>
      </c>
      <c r="GD42" s="1">
        <v>-7.4995049999999994E-2</v>
      </c>
      <c r="GH42" s="1">
        <v>0.50200402</v>
      </c>
      <c r="GI42" s="1">
        <v>-8.5931389999999996E-2</v>
      </c>
      <c r="GJ42" s="8">
        <f t="shared" si="145"/>
        <v>-4.4568410000000003E-2</v>
      </c>
      <c r="GK42" s="8">
        <f t="shared" si="146"/>
        <v>3.8209529545798391E-3</v>
      </c>
      <c r="GL42" s="8"/>
      <c r="GM42" s="1">
        <v>0.50200402</v>
      </c>
      <c r="GN42" s="1">
        <v>-8.2650379999999996E-2</v>
      </c>
      <c r="GO42" s="8">
        <f t="shared" si="147"/>
        <v>-4.4568410000000003E-2</v>
      </c>
      <c r="GP42" s="8">
        <f t="shared" si="148"/>
        <v>3.6750623219075872E-3</v>
      </c>
      <c r="GR42" s="1">
        <v>0.50200402</v>
      </c>
      <c r="GS42" s="1">
        <v>-0.14319596000000001</v>
      </c>
      <c r="GT42" s="8">
        <f t="shared" si="149"/>
        <v>-4.4568410000000003E-2</v>
      </c>
      <c r="GU42" s="8">
        <f t="shared" si="150"/>
        <v>6.3672311881129411E-3</v>
      </c>
      <c r="GW42">
        <v>0.50200402</v>
      </c>
      <c r="GX42">
        <v>-0.21780055000000001</v>
      </c>
      <c r="GY42" s="8">
        <f t="shared" si="151"/>
        <v>-4.4568410000000003E-2</v>
      </c>
      <c r="GZ42" s="8">
        <f t="shared" si="152"/>
        <v>9.684536175099857E-3</v>
      </c>
      <c r="HB42">
        <v>0.50200402</v>
      </c>
      <c r="HC42">
        <v>-0.21780055000000001</v>
      </c>
      <c r="HD42" s="8">
        <f t="shared" si="153"/>
        <v>-4.4568410000000003E-2</v>
      </c>
      <c r="HE42" s="8">
        <f t="shared" si="154"/>
        <v>9.684536175099857E-3</v>
      </c>
      <c r="HH42">
        <v>0.45449010000000001</v>
      </c>
      <c r="HI42" s="1">
        <v>9.3646309999999996E-2</v>
      </c>
      <c r="HJ42" s="1"/>
      <c r="HK42" t="s">
        <v>108</v>
      </c>
    </row>
    <row r="43" spans="10:219" x14ac:dyDescent="0.3">
      <c r="M43" s="1"/>
      <c r="N43" s="1"/>
      <c r="V43">
        <v>0.54657243</v>
      </c>
      <c r="W43">
        <v>5.1222129999999998E-2</v>
      </c>
      <c r="X43" s="8">
        <f t="shared" ref="X43:X45" si="188">V43-V44</f>
        <v>-4.4593719999999948E-2</v>
      </c>
      <c r="Y43" s="8">
        <f t="shared" si="156"/>
        <v>-2.2841853230235972E-3</v>
      </c>
      <c r="AB43">
        <v>0.17873757000000001</v>
      </c>
      <c r="AC43">
        <v>-2.866428E-2</v>
      </c>
      <c r="AD43" s="8">
        <f t="shared" si="179"/>
        <v>-3.394701E-2</v>
      </c>
      <c r="AE43" s="8">
        <f t="shared" si="178"/>
        <v>9.7306659980279995E-4</v>
      </c>
      <c r="AH43">
        <v>0.17873757000000001</v>
      </c>
      <c r="AI43">
        <v>-3.0235519999999998E-2</v>
      </c>
      <c r="AJ43" s="8">
        <f t="shared" si="180"/>
        <v>-3.394701E-2</v>
      </c>
      <c r="AK43" s="8">
        <f t="shared" si="181"/>
        <v>1.0264054997952E-3</v>
      </c>
      <c r="AN43">
        <v>0.54657243</v>
      </c>
      <c r="AO43">
        <v>3.2384339999999998E-2</v>
      </c>
      <c r="AP43" s="8">
        <f t="shared" ref="AP43:AP45" si="189">AN43-AN44</f>
        <v>-4.4593719999999948E-2</v>
      </c>
      <c r="AQ43" s="8">
        <f t="shared" si="158"/>
        <v>-1.4441381903447983E-3</v>
      </c>
      <c r="BR43">
        <v>0.54657243</v>
      </c>
      <c r="BS43">
        <v>8.5162699999999994E-2</v>
      </c>
      <c r="BT43" s="8">
        <f t="shared" si="130"/>
        <v>-4.4593719999999948E-2</v>
      </c>
      <c r="BU43" s="8">
        <f t="shared" si="131"/>
        <v>3.7977215982439951E-3</v>
      </c>
      <c r="BX43">
        <v>0.17873757000000001</v>
      </c>
      <c r="BY43">
        <v>1.0419090000000001E-2</v>
      </c>
      <c r="BZ43" s="8">
        <f t="shared" si="182"/>
        <v>-3.394701E-2</v>
      </c>
      <c r="CA43" s="8">
        <f t="shared" si="183"/>
        <v>3.5369695242090004E-4</v>
      </c>
      <c r="CC43">
        <v>0.17873757000000001</v>
      </c>
      <c r="CD43">
        <v>-1.8915649999999999E-2</v>
      </c>
      <c r="CE43" s="8">
        <f t="shared" si="184"/>
        <v>-3.394701E-2</v>
      </c>
      <c r="CF43" s="8">
        <f t="shared" si="185"/>
        <v>-6.4212975970649993E-4</v>
      </c>
      <c r="CG43" s="8"/>
      <c r="CI43">
        <v>0.54657243</v>
      </c>
      <c r="CJ43">
        <v>5.5128200000000002E-2</v>
      </c>
      <c r="CK43" s="8">
        <f t="shared" si="132"/>
        <v>-4.4593719999999948E-2</v>
      </c>
      <c r="CL43" s="8">
        <f t="shared" si="133"/>
        <v>2.458371514903997E-3</v>
      </c>
      <c r="DM43">
        <v>0.54657243</v>
      </c>
      <c r="DN43">
        <v>-0.33301844000000003</v>
      </c>
      <c r="DO43" s="8">
        <f t="shared" si="134"/>
        <v>-4.4593719999999948E-2</v>
      </c>
      <c r="DP43" s="8">
        <f t="shared" si="135"/>
        <v>-1.4850531068196783E-2</v>
      </c>
      <c r="DS43">
        <v>0.17873757000000001</v>
      </c>
      <c r="DT43">
        <v>-0.55938262000000005</v>
      </c>
      <c r="DU43" s="8">
        <f t="shared" si="186"/>
        <v>-3.394701E-2</v>
      </c>
      <c r="DV43" s="8">
        <f t="shared" si="187"/>
        <v>-1.8989367394966202E-2</v>
      </c>
      <c r="DY43" s="1">
        <v>0.54657242699999997</v>
      </c>
      <c r="DZ43" s="14">
        <f t="shared" si="159"/>
        <v>4.9774339676722755E-2</v>
      </c>
      <c r="EA43" s="14">
        <f t="shared" si="160"/>
        <v>-4.9774339676722755E-2</v>
      </c>
      <c r="EB43" s="14">
        <f t="shared" si="68"/>
        <v>4.4568407999999948E-2</v>
      </c>
      <c r="EC43" s="14">
        <f t="shared" si="69"/>
        <v>3.0389981331579025E-3</v>
      </c>
      <c r="ED43" s="7">
        <f t="shared" si="167"/>
        <v>-1.5027144405318809</v>
      </c>
      <c r="EE43">
        <f t="shared" si="168"/>
        <v>-0.9976833234328365</v>
      </c>
      <c r="EG43" s="1">
        <v>0.54657243</v>
      </c>
      <c r="EH43" s="1">
        <v>0.20302964000000001</v>
      </c>
      <c r="EI43" s="8">
        <f t="shared" si="136"/>
        <v>-4.4593719999999948E-2</v>
      </c>
      <c r="EJ43" s="8">
        <f t="shared" si="161"/>
        <v>-9.0273151236370478E-3</v>
      </c>
      <c r="EK43">
        <v>0</v>
      </c>
      <c r="EM43" s="1">
        <v>0.54657243</v>
      </c>
      <c r="EN43" s="1">
        <v>0.17787896</v>
      </c>
      <c r="EO43" s="8">
        <f t="shared" si="137"/>
        <v>-4.4593719999999948E-2</v>
      </c>
      <c r="EP43" s="8">
        <f t="shared" si="162"/>
        <v>-7.9078348330005599E-3</v>
      </c>
      <c r="EQ43">
        <v>1</v>
      </c>
      <c r="ES43" s="1">
        <v>0.54657243</v>
      </c>
      <c r="ET43" s="1">
        <v>0.14459816</v>
      </c>
      <c r="EU43" s="8">
        <f t="shared" si="138"/>
        <v>-4.4593719999999948E-2</v>
      </c>
      <c r="EV43" s="8">
        <f t="shared" si="163"/>
        <v>-6.4292738568520816E-3</v>
      </c>
      <c r="EX43" s="1">
        <v>0.54657243</v>
      </c>
      <c r="EY43" s="1">
        <v>0.11234142</v>
      </c>
      <c r="EZ43" s="8">
        <f t="shared" si="139"/>
        <v>-4.4593719999999948E-2</v>
      </c>
      <c r="FA43" s="8">
        <f t="shared" si="164"/>
        <v>-4.9950411170352343E-3</v>
      </c>
      <c r="FC43" s="1">
        <v>0.54657243</v>
      </c>
      <c r="FD43" s="1">
        <v>8.0474450000000003E-2</v>
      </c>
      <c r="FE43" s="8">
        <f t="shared" si="140"/>
        <v>-4.4593719999999948E-2</v>
      </c>
      <c r="FF43" s="8">
        <f t="shared" si="165"/>
        <v>-3.5781387365478924E-3</v>
      </c>
      <c r="FH43">
        <v>0.49888535000000001</v>
      </c>
      <c r="FI43">
        <v>9.7053840000000002E-2</v>
      </c>
      <c r="FJ43" s="8">
        <f t="shared" si="141"/>
        <v>-4.437842000000003E-2</v>
      </c>
      <c r="FK43" s="8">
        <f t="shared" si="166"/>
        <v>-4.2944743689308585E-3</v>
      </c>
      <c r="FM43">
        <v>0.54326377000000003</v>
      </c>
      <c r="FN43" s="1">
        <v>8.5689429999999997E-2</v>
      </c>
      <c r="FO43" s="8">
        <f t="shared" si="142"/>
        <v>-4.4394939999999994E-2</v>
      </c>
      <c r="FP43" s="8">
        <f t="shared" si="169"/>
        <v>3.793029174320387E-3</v>
      </c>
      <c r="FR43" s="1">
        <v>0.54657243</v>
      </c>
      <c r="FS43" s="1">
        <v>0.20302964000000001</v>
      </c>
      <c r="FW43" s="1">
        <v>0.54657243</v>
      </c>
      <c r="FX43" s="1">
        <v>-8.2722300000000002E-3</v>
      </c>
      <c r="FY43" s="8">
        <f t="shared" si="143"/>
        <v>-4.4593719999999948E-2</v>
      </c>
      <c r="FZ43" s="8">
        <f t="shared" si="144"/>
        <v>3.6780849823308604E-4</v>
      </c>
      <c r="GC43" s="1">
        <v>0.54657243</v>
      </c>
      <c r="GD43" s="1">
        <v>-6.6126030000000002E-2</v>
      </c>
      <c r="GH43" s="1">
        <v>0.54657243</v>
      </c>
      <c r="GI43" s="1">
        <v>-8.4237629999999994E-2</v>
      </c>
      <c r="GJ43" s="8">
        <f t="shared" si="145"/>
        <v>-4.4593719999999948E-2</v>
      </c>
      <c r="GK43" s="8">
        <f t="shared" si="146"/>
        <v>3.7454611616232086E-3</v>
      </c>
      <c r="GL43" s="8"/>
      <c r="GM43" s="1">
        <v>0.54657243</v>
      </c>
      <c r="GN43" s="1">
        <v>-7.3704699999999998E-2</v>
      </c>
      <c r="GO43" s="8">
        <f t="shared" si="147"/>
        <v>-4.4593719999999948E-2</v>
      </c>
      <c r="GP43" s="8">
        <f t="shared" si="148"/>
        <v>3.2771350675356147E-3</v>
      </c>
      <c r="GR43" s="1">
        <v>0.54657243</v>
      </c>
      <c r="GS43" s="1">
        <v>-0.12890984</v>
      </c>
      <c r="GT43" s="8">
        <f t="shared" si="149"/>
        <v>-4.4593719999999948E-2</v>
      </c>
      <c r="GU43" s="8">
        <f t="shared" si="150"/>
        <v>5.731723447953866E-3</v>
      </c>
      <c r="GW43">
        <v>0.54657243</v>
      </c>
      <c r="GX43">
        <v>-0.19764302</v>
      </c>
      <c r="GY43" s="8">
        <f t="shared" si="151"/>
        <v>-4.4593719999999948E-2</v>
      </c>
      <c r="GZ43" s="8">
        <f t="shared" si="152"/>
        <v>8.7878096199515473E-3</v>
      </c>
      <c r="HB43">
        <v>0.54657243</v>
      </c>
      <c r="HC43">
        <v>-0.19764302</v>
      </c>
      <c r="HD43" s="8">
        <f t="shared" si="153"/>
        <v>-4.4593719999999948E-2</v>
      </c>
      <c r="HE43" s="8">
        <f t="shared" si="154"/>
        <v>8.7878096199515473E-3</v>
      </c>
      <c r="HH43">
        <v>0.49888535000000001</v>
      </c>
      <c r="HI43" s="1">
        <v>9.0398469999999995E-2</v>
      </c>
      <c r="HJ43" s="1"/>
      <c r="HK43" t="s">
        <v>109</v>
      </c>
    </row>
    <row r="44" spans="10:219" x14ac:dyDescent="0.3">
      <c r="M44" s="1"/>
      <c r="N44" s="1"/>
      <c r="V44">
        <v>0.59116614999999995</v>
      </c>
      <c r="W44">
        <v>5.5185249999999998E-2</v>
      </c>
      <c r="X44" s="8">
        <f t="shared" si="188"/>
        <v>-4.4550840000000091E-2</v>
      </c>
      <c r="Y44" s="8">
        <f t="shared" si="156"/>
        <v>-2.4585492431100048E-3</v>
      </c>
      <c r="AB44">
        <v>0.21268458000000001</v>
      </c>
      <c r="AC44">
        <v>-1.5844759999999999E-2</v>
      </c>
      <c r="AD44" s="8">
        <f t="shared" si="179"/>
        <v>-3.3978309999999984E-2</v>
      </c>
      <c r="AE44" s="8">
        <f t="shared" si="178"/>
        <v>5.3837816715559975E-4</v>
      </c>
      <c r="AH44">
        <v>0.21268458000000001</v>
      </c>
      <c r="AI44">
        <v>-8.9995000000000006E-3</v>
      </c>
      <c r="AJ44" s="8">
        <f t="shared" si="180"/>
        <v>-3.3978309999999984E-2</v>
      </c>
      <c r="AK44" s="8">
        <f t="shared" si="181"/>
        <v>3.0578780084499987E-4</v>
      </c>
      <c r="AN44">
        <v>0.59116614999999995</v>
      </c>
      <c r="AO44">
        <v>3.3334019999999999E-2</v>
      </c>
      <c r="AP44" s="8">
        <f t="shared" si="189"/>
        <v>-4.4550840000000091E-2</v>
      </c>
      <c r="AQ44" s="8">
        <f t="shared" si="158"/>
        <v>-1.485058591576803E-3</v>
      </c>
      <c r="BR44">
        <v>0.59116614999999995</v>
      </c>
      <c r="BS44">
        <v>8.0884639999999994E-2</v>
      </c>
      <c r="BT44" s="8">
        <f t="shared" si="130"/>
        <v>-4.4550840000000091E-2</v>
      </c>
      <c r="BU44" s="8">
        <f t="shared" si="131"/>
        <v>3.603478655097607E-3</v>
      </c>
      <c r="BX44">
        <v>0.21268458000000001</v>
      </c>
      <c r="BY44">
        <v>3.3456939999999998E-2</v>
      </c>
      <c r="BZ44" s="8">
        <f t="shared" si="182"/>
        <v>-3.3978309999999984E-2</v>
      </c>
      <c r="CA44" s="8">
        <f t="shared" si="183"/>
        <v>1.1368102789713994E-3</v>
      </c>
      <c r="CC44">
        <v>0.21268458000000001</v>
      </c>
      <c r="CD44">
        <v>3.7070699999999998E-3</v>
      </c>
      <c r="CE44" s="8">
        <f t="shared" si="184"/>
        <v>-3.3978309999999984E-2</v>
      </c>
      <c r="CF44" s="8">
        <f t="shared" si="185"/>
        <v>1.2595997365169993E-4</v>
      </c>
      <c r="CG44" s="8"/>
      <c r="CI44">
        <v>0.59116614999999995</v>
      </c>
      <c r="CJ44">
        <v>5.8065569999999997E-2</v>
      </c>
      <c r="CK44" s="8">
        <f t="shared" si="132"/>
        <v>-4.4550840000000091E-2</v>
      </c>
      <c r="CL44" s="8">
        <f t="shared" si="133"/>
        <v>2.5868699185788054E-3</v>
      </c>
      <c r="DM44">
        <v>0.59116614999999995</v>
      </c>
      <c r="DN44">
        <v>-0.31181959999999997</v>
      </c>
      <c r="DO44" s="8">
        <f t="shared" si="134"/>
        <v>-4.4550840000000091E-2</v>
      </c>
      <c r="DP44" s="8">
        <f t="shared" si="135"/>
        <v>-1.3891825108464028E-2</v>
      </c>
      <c r="DS44">
        <v>0.21268458000000001</v>
      </c>
      <c r="DT44">
        <v>-0.50637465000000004</v>
      </c>
      <c r="DU44" s="8">
        <f t="shared" si="186"/>
        <v>-3.3978309999999984E-2</v>
      </c>
      <c r="DV44" s="8">
        <f t="shared" si="187"/>
        <v>-1.7205754833841493E-2</v>
      </c>
      <c r="DY44" s="1">
        <v>0.591166148</v>
      </c>
      <c r="DZ44" s="14">
        <f t="shared" si="159"/>
        <v>4.6352878718469832E-2</v>
      </c>
      <c r="EA44" s="14">
        <f t="shared" si="160"/>
        <v>-4.6352878718469832E-2</v>
      </c>
      <c r="EB44" s="14">
        <f t="shared" si="68"/>
        <v>4.4593721000000031E-2</v>
      </c>
      <c r="EC44" s="14">
        <f t="shared" si="69"/>
        <v>3.4214609582529226E-3</v>
      </c>
      <c r="ED44" s="7">
        <f t="shared" si="167"/>
        <v>-1.4942211782865467</v>
      </c>
      <c r="EE44">
        <f t="shared" si="168"/>
        <v>-0.99706955568561673</v>
      </c>
      <c r="EG44" s="1">
        <v>0.59116614999999995</v>
      </c>
      <c r="EH44" s="1">
        <v>0.17917432999999999</v>
      </c>
      <c r="EI44" s="8">
        <f t="shared" si="136"/>
        <v>-4.4550840000000091E-2</v>
      </c>
      <c r="EJ44" s="8">
        <f t="shared" si="161"/>
        <v>-7.954132249883214E-3</v>
      </c>
      <c r="EK44">
        <v>0</v>
      </c>
      <c r="EM44" s="1">
        <v>0.59116614999999995</v>
      </c>
      <c r="EN44" s="1">
        <v>0.15894800000000001</v>
      </c>
      <c r="EO44" s="8">
        <f t="shared" si="137"/>
        <v>-4.4550840000000091E-2</v>
      </c>
      <c r="EP44" s="8">
        <f t="shared" si="162"/>
        <v>-7.0551448683743743E-3</v>
      </c>
      <c r="EQ44">
        <v>1</v>
      </c>
      <c r="ES44" s="1">
        <v>0.59116614999999995</v>
      </c>
      <c r="ET44" s="1">
        <v>0.12858363</v>
      </c>
      <c r="EU44" s="8">
        <f t="shared" si="138"/>
        <v>-4.4550840000000091E-2</v>
      </c>
      <c r="EV44" s="8">
        <f t="shared" si="163"/>
        <v>-5.708246254862796E-3</v>
      </c>
      <c r="EX44" s="1">
        <v>0.59116614999999995</v>
      </c>
      <c r="EY44" s="1">
        <v>9.9146170000000006E-2</v>
      </c>
      <c r="EZ44" s="8">
        <f t="shared" si="139"/>
        <v>-4.4550840000000091E-2</v>
      </c>
      <c r="FA44" s="8">
        <f t="shared" si="164"/>
        <v>-4.4014214996612715E-3</v>
      </c>
      <c r="FC44" s="1">
        <v>0.59116614999999995</v>
      </c>
      <c r="FD44" s="1">
        <v>7.0067760000000007E-2</v>
      </c>
      <c r="FE44" s="8">
        <f t="shared" si="140"/>
        <v>-4.4550840000000091E-2</v>
      </c>
      <c r="FF44" s="8">
        <f t="shared" si="165"/>
        <v>-3.1105361437270456E-3</v>
      </c>
      <c r="FH44">
        <v>0.54326377000000003</v>
      </c>
      <c r="FI44">
        <v>8.8108080000000005E-2</v>
      </c>
      <c r="FJ44" s="8">
        <f t="shared" si="141"/>
        <v>-4.4394939999999994E-2</v>
      </c>
      <c r="FK44" s="8">
        <f t="shared" si="166"/>
        <v>-3.8977172595069266E-3</v>
      </c>
      <c r="FM44">
        <v>0.58765871000000003</v>
      </c>
      <c r="FN44" s="1">
        <v>8.0013050000000002E-2</v>
      </c>
      <c r="FO44" s="8">
        <f t="shared" si="142"/>
        <v>-4.4371029999999978E-2</v>
      </c>
      <c r="FP44" s="8">
        <f t="shared" si="169"/>
        <v>3.5377037107608062E-3</v>
      </c>
      <c r="FR44" s="1">
        <v>0.59116614999999995</v>
      </c>
      <c r="FS44" s="1">
        <v>0.17917432999999999</v>
      </c>
      <c r="FW44" s="1">
        <v>0.59116614999999995</v>
      </c>
      <c r="FX44" s="1">
        <v>-9.1385700000000004E-3</v>
      </c>
      <c r="FY44" s="8">
        <f t="shared" si="143"/>
        <v>-4.4550840000000091E-2</v>
      </c>
      <c r="FZ44" s="8">
        <f t="shared" si="144"/>
        <v>4.0569089531304647E-4</v>
      </c>
      <c r="GC44" s="1">
        <v>0.59116614999999995</v>
      </c>
      <c r="GD44" s="1">
        <v>-5.8868440000000001E-2</v>
      </c>
      <c r="GH44" s="1">
        <v>0.59116614999999995</v>
      </c>
      <c r="GI44" s="1">
        <v>-8.3998680000000006E-2</v>
      </c>
      <c r="GJ44" s="8">
        <f t="shared" si="145"/>
        <v>-4.4550840000000091E-2</v>
      </c>
      <c r="GK44" s="8">
        <f t="shared" si="146"/>
        <v>3.7289750687814495E-3</v>
      </c>
      <c r="GL44" s="8"/>
      <c r="GM44" s="1">
        <v>0.59116614999999995</v>
      </c>
      <c r="GN44" s="1">
        <v>-6.6382579999999997E-2</v>
      </c>
      <c r="GO44" s="8">
        <f t="shared" si="147"/>
        <v>-4.4550840000000091E-2</v>
      </c>
      <c r="GP44" s="8">
        <f t="shared" si="148"/>
        <v>2.946938997391269E-3</v>
      </c>
      <c r="GR44" s="1">
        <v>0.59116614999999995</v>
      </c>
      <c r="GS44" s="1">
        <v>-0.11611339</v>
      </c>
      <c r="GT44" s="8">
        <f t="shared" si="149"/>
        <v>-4.4550840000000091E-2</v>
      </c>
      <c r="GU44" s="8">
        <f t="shared" si="150"/>
        <v>5.1546516738322223E-3</v>
      </c>
      <c r="GW44">
        <v>0.59116614999999995</v>
      </c>
      <c r="GX44">
        <v>-0.17884668000000001</v>
      </c>
      <c r="GY44" s="8">
        <f t="shared" si="151"/>
        <v>-4.4550840000000091E-2</v>
      </c>
      <c r="GZ44" s="8">
        <f t="shared" si="152"/>
        <v>7.9395867989155763E-3</v>
      </c>
      <c r="HB44">
        <v>0.59116614999999995</v>
      </c>
      <c r="HC44">
        <v>-0.17884668000000001</v>
      </c>
      <c r="HD44" s="8">
        <f t="shared" si="153"/>
        <v>-4.4550840000000091E-2</v>
      </c>
      <c r="HE44" s="8">
        <f t="shared" si="154"/>
        <v>7.9395867989155763E-3</v>
      </c>
      <c r="HH44">
        <v>0.54326377000000003</v>
      </c>
      <c r="HI44" s="1">
        <v>8.5689429999999997E-2</v>
      </c>
      <c r="HJ44" s="1"/>
      <c r="HK44" t="s">
        <v>110</v>
      </c>
    </row>
    <row r="45" spans="10:219" x14ac:dyDescent="0.3">
      <c r="M45" s="1"/>
      <c r="N45" s="1"/>
      <c r="V45">
        <v>0.63571699000000004</v>
      </c>
      <c r="W45">
        <v>5.7667830000000003E-2</v>
      </c>
      <c r="X45" s="8">
        <f t="shared" si="188"/>
        <v>-4.4591559999999975E-2</v>
      </c>
      <c r="Y45" s="8">
        <f t="shared" si="156"/>
        <v>-2.5714985015147986E-3</v>
      </c>
      <c r="AB45">
        <v>0.24666289</v>
      </c>
      <c r="AC45">
        <v>-2.5636700000000001E-3</v>
      </c>
      <c r="AD45" s="8">
        <f t="shared" si="179"/>
        <v>-3.3991440000000012E-2</v>
      </c>
      <c r="AE45" s="8">
        <f t="shared" si="178"/>
        <v>8.7142834984800039E-5</v>
      </c>
      <c r="AH45">
        <v>0.24666289</v>
      </c>
      <c r="AI45">
        <v>5.9529500000000003E-3</v>
      </c>
      <c r="AJ45" s="8">
        <f t="shared" si="180"/>
        <v>-3.3991440000000012E-2</v>
      </c>
      <c r="AK45" s="8">
        <f t="shared" si="181"/>
        <v>-2.0234934274800009E-4</v>
      </c>
      <c r="AN45">
        <v>0.63571699000000004</v>
      </c>
      <c r="AO45">
        <v>3.3745160000000003E-2</v>
      </c>
      <c r="AP45" s="8">
        <f t="shared" si="189"/>
        <v>-4.4591559999999975E-2</v>
      </c>
      <c r="AQ45" s="8">
        <f t="shared" si="158"/>
        <v>-1.5047493268495994E-3</v>
      </c>
      <c r="BR45">
        <v>0.63571699000000004</v>
      </c>
      <c r="BS45">
        <v>7.2377369999999996E-2</v>
      </c>
      <c r="BT45" s="8">
        <f t="shared" si="130"/>
        <v>-4.4591559999999975E-2</v>
      </c>
      <c r="BU45" s="8">
        <f t="shared" si="131"/>
        <v>3.2274198369971981E-3</v>
      </c>
      <c r="BX45">
        <v>0.24666289</v>
      </c>
      <c r="BY45">
        <v>5.073722E-2</v>
      </c>
      <c r="BZ45" s="8">
        <f t="shared" si="182"/>
        <v>-3.3991440000000012E-2</v>
      </c>
      <c r="CA45" s="8">
        <f t="shared" si="183"/>
        <v>1.7246311693968005E-3</v>
      </c>
      <c r="CC45">
        <v>0.24666289</v>
      </c>
      <c r="CD45">
        <v>1.6693980000000001E-2</v>
      </c>
      <c r="CE45" s="8">
        <f t="shared" si="184"/>
        <v>-3.3991440000000012E-2</v>
      </c>
      <c r="CF45" s="8">
        <f t="shared" si="185"/>
        <v>5.6745241953120023E-4</v>
      </c>
      <c r="CG45" s="8"/>
      <c r="CI45">
        <v>0.63571699000000004</v>
      </c>
      <c r="CJ45">
        <v>5.9556579999999998E-2</v>
      </c>
      <c r="CK45" s="8">
        <f t="shared" si="132"/>
        <v>-4.4591559999999975E-2</v>
      </c>
      <c r="CL45" s="8">
        <f t="shared" si="133"/>
        <v>2.6557208104647984E-3</v>
      </c>
      <c r="DM45">
        <v>0.63571699000000004</v>
      </c>
      <c r="DN45">
        <v>-0.28946147999999999</v>
      </c>
      <c r="DO45" s="8">
        <f t="shared" si="134"/>
        <v>-4.4591559999999975E-2</v>
      </c>
      <c r="DP45" s="8">
        <f t="shared" si="135"/>
        <v>-1.2907538953108793E-2</v>
      </c>
      <c r="DS45">
        <v>0.24666289</v>
      </c>
      <c r="DT45">
        <v>-0.46799584999999999</v>
      </c>
      <c r="DU45" s="8">
        <f t="shared" si="186"/>
        <v>-3.3991440000000012E-2</v>
      </c>
      <c r="DV45" s="8">
        <f t="shared" si="187"/>
        <v>-1.5907852855524006E-2</v>
      </c>
      <c r="DY45" s="1">
        <v>0.63571699100000001</v>
      </c>
      <c r="DZ45" s="14">
        <f t="shared" si="159"/>
        <v>4.2595795220475678E-2</v>
      </c>
      <c r="EA45" s="14">
        <f t="shared" si="160"/>
        <v>-4.2595795220475678E-2</v>
      </c>
      <c r="EB45" s="14">
        <f t="shared" si="68"/>
        <v>4.4550843000000007E-2</v>
      </c>
      <c r="EC45" s="14">
        <f t="shared" si="69"/>
        <v>3.7570834979941542E-3</v>
      </c>
      <c r="ED45" s="7">
        <f t="shared" si="167"/>
        <v>-1.4866629118738566</v>
      </c>
      <c r="EE45">
        <f t="shared" si="168"/>
        <v>-0.99646287142903345</v>
      </c>
      <c r="EG45" s="1">
        <v>0.63571699000000004</v>
      </c>
      <c r="EH45" s="1">
        <v>0.15467766999999999</v>
      </c>
      <c r="EI45" s="8">
        <f t="shared" si="136"/>
        <v>-4.4591559999999975E-2</v>
      </c>
      <c r="EJ45" s="8">
        <f t="shared" si="161"/>
        <v>-6.8687908066703274E-3</v>
      </c>
      <c r="EK45">
        <v>0</v>
      </c>
      <c r="EM45" s="1">
        <v>0.63571699000000004</v>
      </c>
      <c r="EN45" s="1">
        <v>0.13901480999999999</v>
      </c>
      <c r="EO45" s="8">
        <f t="shared" si="137"/>
        <v>-4.4591559999999975E-2</v>
      </c>
      <c r="EP45" s="8">
        <f t="shared" si="162"/>
        <v>-6.172307990935641E-3</v>
      </c>
      <c r="EQ45">
        <v>1</v>
      </c>
      <c r="ES45" s="1">
        <v>0.63571699000000004</v>
      </c>
      <c r="ET45" s="1">
        <v>0.11143896</v>
      </c>
      <c r="EU45" s="8">
        <f t="shared" si="138"/>
        <v>-4.4591559999999975E-2</v>
      </c>
      <c r="EV45" s="8">
        <f t="shared" si="163"/>
        <v>-4.9486839564683287E-3</v>
      </c>
      <c r="EX45" s="1">
        <v>0.63571699000000004</v>
      </c>
      <c r="EY45" s="1">
        <v>8.4716059999999996E-2</v>
      </c>
      <c r="EZ45" s="8">
        <f t="shared" si="139"/>
        <v>-4.4591559999999975E-2</v>
      </c>
      <c r="FA45" s="8">
        <f t="shared" si="164"/>
        <v>-3.7619967646611943E-3</v>
      </c>
      <c r="FC45" s="1">
        <v>0.63571699000000004</v>
      </c>
      <c r="FD45" s="1">
        <v>5.8340389999999999E-2</v>
      </c>
      <c r="FE45" s="8">
        <f t="shared" si="140"/>
        <v>-4.4591559999999975E-2</v>
      </c>
      <c r="FF45" s="8">
        <f t="shared" si="165"/>
        <v>-2.5907290592724957E-3</v>
      </c>
      <c r="FH45">
        <v>0.58765871000000003</v>
      </c>
      <c r="FI45">
        <v>7.7482250000000003E-2</v>
      </c>
      <c r="FJ45" s="8">
        <f t="shared" si="141"/>
        <v>-4.4371029999999978E-2</v>
      </c>
      <c r="FK45" s="8">
        <f t="shared" si="166"/>
        <v>-3.42374756444203E-3</v>
      </c>
      <c r="FM45">
        <v>0.63202974000000001</v>
      </c>
      <c r="FN45" s="1">
        <v>7.3637330000000001E-2</v>
      </c>
      <c r="FO45" s="8">
        <f t="shared" si="142"/>
        <v>-4.4383570000000039E-2</v>
      </c>
      <c r="FP45" s="8">
        <f t="shared" si="169"/>
        <v>3.2547697228763853E-3</v>
      </c>
      <c r="FR45" s="1">
        <v>0.63571699000000004</v>
      </c>
      <c r="FS45" s="1">
        <v>0.15467766999999999</v>
      </c>
      <c r="FW45" s="1">
        <v>0.63571699000000004</v>
      </c>
      <c r="FX45" s="1">
        <v>-1.141318E-2</v>
      </c>
      <c r="FY45" s="8">
        <f t="shared" si="143"/>
        <v>-4.4591559999999975E-2</v>
      </c>
      <c r="FZ45" s="8">
        <f t="shared" si="144"/>
        <v>5.0682652420917416E-4</v>
      </c>
      <c r="GC45" s="1">
        <v>0.63571699000000004</v>
      </c>
      <c r="GD45" s="1">
        <v>-5.2788929999999998E-2</v>
      </c>
      <c r="GH45" s="1">
        <v>0.63571699000000004</v>
      </c>
      <c r="GI45" s="1">
        <v>-8.4760169999999996E-2</v>
      </c>
      <c r="GJ45" s="8">
        <f t="shared" si="145"/>
        <v>-4.4591559999999975E-2</v>
      </c>
      <c r="GK45" s="8">
        <f t="shared" si="146"/>
        <v>3.7639555629963533E-3</v>
      </c>
      <c r="GL45" s="8"/>
      <c r="GM45" s="1">
        <v>0.63571699000000004</v>
      </c>
      <c r="GN45" s="1">
        <v>-6.024931E-2</v>
      </c>
      <c r="GO45" s="8">
        <f t="shared" si="147"/>
        <v>-4.4591559999999975E-2</v>
      </c>
      <c r="GP45" s="8">
        <f t="shared" si="148"/>
        <v>2.6754987105522777E-3</v>
      </c>
      <c r="GR45" s="1">
        <v>0.63571699000000004</v>
      </c>
      <c r="GS45" s="1">
        <v>-0.10430963</v>
      </c>
      <c r="GT45" s="8">
        <f t="shared" si="149"/>
        <v>-4.4591559999999975E-2</v>
      </c>
      <c r="GU45" s="8">
        <f t="shared" si="150"/>
        <v>4.632090899683086E-3</v>
      </c>
      <c r="GW45">
        <v>0.63571699000000004</v>
      </c>
      <c r="GX45">
        <v>-0.16088411</v>
      </c>
      <c r="GY45" s="8">
        <f t="shared" si="151"/>
        <v>-4.4591559999999975E-2</v>
      </c>
      <c r="GZ45" s="8">
        <f t="shared" si="152"/>
        <v>7.1444009707887241E-3</v>
      </c>
      <c r="HB45">
        <v>0.63571699000000004</v>
      </c>
      <c r="HC45">
        <v>-0.16088411</v>
      </c>
      <c r="HD45" s="8">
        <f t="shared" si="153"/>
        <v>-4.4591559999999975E-2</v>
      </c>
      <c r="HE45" s="8">
        <f t="shared" si="154"/>
        <v>7.1444009707887241E-3</v>
      </c>
      <c r="HH45">
        <v>0.58765871000000003</v>
      </c>
      <c r="HI45" s="1">
        <v>8.0013050000000002E-2</v>
      </c>
      <c r="HJ45" s="1"/>
      <c r="HK45" t="s">
        <v>111</v>
      </c>
    </row>
    <row r="46" spans="10:219" x14ac:dyDescent="0.3">
      <c r="M46" s="1"/>
      <c r="N46" s="1"/>
      <c r="V46">
        <v>0.68030855000000001</v>
      </c>
      <c r="W46">
        <v>5.8721540000000003E-2</v>
      </c>
      <c r="X46" s="8">
        <f>V46-V47</f>
        <v>-4.4546120000000022E-2</v>
      </c>
      <c r="Y46" s="8">
        <f t="shared" si="156"/>
        <v>-2.6158167674248016E-3</v>
      </c>
      <c r="AB46">
        <v>0.28065433000000001</v>
      </c>
      <c r="AC46">
        <v>2.94999E-3</v>
      </c>
      <c r="AD46" s="8">
        <f t="shared" si="179"/>
        <v>-3.3964349999999977E-2</v>
      </c>
      <c r="AE46" s="8">
        <f t="shared" si="178"/>
        <v>-1.0019449285649993E-4</v>
      </c>
      <c r="AH46">
        <v>0.28065433000000001</v>
      </c>
      <c r="AI46">
        <v>1.508695E-2</v>
      </c>
      <c r="AJ46" s="8">
        <f t="shared" si="180"/>
        <v>-3.3964349999999977E-2</v>
      </c>
      <c r="AK46" s="8">
        <f t="shared" si="181"/>
        <v>-5.1241845023249966E-4</v>
      </c>
      <c r="AN46">
        <v>0.68030855000000001</v>
      </c>
      <c r="AO46">
        <v>3.3566310000000002E-2</v>
      </c>
      <c r="AP46" s="8">
        <f>AN46-AN47</f>
        <v>-4.4546120000000022E-2</v>
      </c>
      <c r="AQ46" s="8">
        <f t="shared" si="158"/>
        <v>-1.4952488732172008E-3</v>
      </c>
      <c r="BR46">
        <v>0.68030855000000001</v>
      </c>
      <c r="BS46">
        <v>6.8420670000000003E-2</v>
      </c>
      <c r="BT46" s="8">
        <f t="shared" si="130"/>
        <v>-4.4546120000000022E-2</v>
      </c>
      <c r="BU46" s="8">
        <f t="shared" si="131"/>
        <v>3.0478753763004017E-3</v>
      </c>
      <c r="BX46">
        <v>0.28065433000000001</v>
      </c>
      <c r="BY46">
        <v>6.1824909999999997E-2</v>
      </c>
      <c r="BZ46" s="8">
        <f t="shared" si="182"/>
        <v>-3.3964349999999977E-2</v>
      </c>
      <c r="CA46" s="8">
        <f t="shared" si="183"/>
        <v>2.0998428819584986E-3</v>
      </c>
      <c r="CC46">
        <v>0.28065433000000001</v>
      </c>
      <c r="CD46">
        <v>2.3029109999999998E-2</v>
      </c>
      <c r="CE46" s="8">
        <f t="shared" si="184"/>
        <v>-3.3964349999999977E-2</v>
      </c>
      <c r="CF46" s="8">
        <f t="shared" si="185"/>
        <v>7.821687522284994E-4</v>
      </c>
      <c r="CG46" s="8"/>
      <c r="CI46">
        <v>0.68030855000000001</v>
      </c>
      <c r="CJ46">
        <v>5.9664340000000003E-2</v>
      </c>
      <c r="CK46" s="8">
        <f t="shared" si="132"/>
        <v>-4.4546120000000022E-2</v>
      </c>
      <c r="CL46" s="8">
        <f t="shared" si="133"/>
        <v>2.6578148493608014E-3</v>
      </c>
      <c r="DM46">
        <v>0.68030855000000001</v>
      </c>
      <c r="DN46">
        <v>-0.26565585000000003</v>
      </c>
      <c r="DO46" s="8">
        <f t="shared" si="134"/>
        <v>-4.4546120000000022E-2</v>
      </c>
      <c r="DP46" s="8">
        <f t="shared" si="135"/>
        <v>-1.1833937372802007E-2</v>
      </c>
      <c r="DS46">
        <v>0.28065433000000001</v>
      </c>
      <c r="DT46">
        <v>-0.44090571000000001</v>
      </c>
      <c r="DU46" s="8">
        <f t="shared" si="186"/>
        <v>-3.3964349999999977E-2</v>
      </c>
      <c r="DV46" s="8">
        <f t="shared" si="187"/>
        <v>-1.497507585143849E-2</v>
      </c>
      <c r="DY46" s="1">
        <v>0.68030855000000001</v>
      </c>
      <c r="DZ46" s="14">
        <f t="shared" si="159"/>
        <v>3.8527503531741378E-2</v>
      </c>
      <c r="EA46" s="14">
        <f t="shared" si="160"/>
        <v>-3.8527503531741378E-2</v>
      </c>
      <c r="EB46" s="14">
        <f t="shared" si="68"/>
        <v>4.4591559000000003E-2</v>
      </c>
      <c r="EC46" s="14">
        <f t="shared" si="69"/>
        <v>4.0682916887343004E-3</v>
      </c>
      <c r="ED46" s="7">
        <f t="shared" si="167"/>
        <v>-1.4798136383440332</v>
      </c>
      <c r="EE46">
        <f t="shared" si="168"/>
        <v>-0.9958639295298507</v>
      </c>
      <c r="EG46" s="1">
        <v>0.68030855000000001</v>
      </c>
      <c r="EH46" s="1">
        <v>0.12958373000000001</v>
      </c>
      <c r="EI46" s="8">
        <f t="shared" si="136"/>
        <v>-4.4546120000000022E-2</v>
      </c>
      <c r="EJ46" s="8">
        <f t="shared" si="161"/>
        <v>-5.7451348675906198E-3</v>
      </c>
      <c r="EK46">
        <v>0</v>
      </c>
      <c r="EM46" s="1">
        <v>0.68030855000000001</v>
      </c>
      <c r="EN46" s="1">
        <v>0.11802894999999999</v>
      </c>
      <c r="EO46" s="8">
        <f t="shared" si="137"/>
        <v>-4.4546120000000022E-2</v>
      </c>
      <c r="EP46" s="8">
        <f t="shared" si="162"/>
        <v>-5.2320531234758333E-3</v>
      </c>
      <c r="EQ46">
        <v>1</v>
      </c>
      <c r="ES46" s="1">
        <v>0.68030855000000001</v>
      </c>
      <c r="ET46" s="1">
        <v>9.3154600000000004E-2</v>
      </c>
      <c r="EU46" s="8">
        <f t="shared" si="138"/>
        <v>-4.4546120000000022E-2</v>
      </c>
      <c r="EV46" s="8">
        <f t="shared" si="163"/>
        <v>-4.1300380883962607E-3</v>
      </c>
      <c r="EX46" s="1">
        <v>0.68030855000000001</v>
      </c>
      <c r="EY46" s="1">
        <v>6.9081450000000003E-2</v>
      </c>
      <c r="EZ46" s="8">
        <f t="shared" si="139"/>
        <v>-4.4546120000000022E-2</v>
      </c>
      <c r="FA46" s="8">
        <f t="shared" si="164"/>
        <v>-3.0627475154382266E-3</v>
      </c>
      <c r="FC46" s="1">
        <v>0.68030855000000001</v>
      </c>
      <c r="FD46" s="1">
        <v>4.5362189999999997E-2</v>
      </c>
      <c r="FE46" s="8">
        <f t="shared" si="140"/>
        <v>-4.4546120000000022E-2</v>
      </c>
      <c r="FF46" s="8">
        <f t="shared" si="165"/>
        <v>-2.0111467654100592E-3</v>
      </c>
      <c r="FH46">
        <v>0.63202974000000001</v>
      </c>
      <c r="FI46">
        <v>6.5138630000000003E-2</v>
      </c>
      <c r="FJ46" s="8">
        <f t="shared" si="141"/>
        <v>-4.4383570000000039E-2</v>
      </c>
      <c r="FK46" s="8">
        <f t="shared" si="166"/>
        <v>-2.8774031912665557E-3</v>
      </c>
      <c r="FM46">
        <v>0.67641331000000005</v>
      </c>
      <c r="FN46" s="1">
        <v>6.6557729999999996E-2</v>
      </c>
      <c r="FO46" s="8">
        <f t="shared" si="142"/>
        <v>-4.4348100000000001E-2</v>
      </c>
      <c r="FP46" s="8">
        <f t="shared" si="169"/>
        <v>2.9377402164881003E-3</v>
      </c>
      <c r="FR46" s="1">
        <v>0.68030855000000001</v>
      </c>
      <c r="FS46" s="1">
        <v>0.12958373000000001</v>
      </c>
      <c r="FW46" s="1">
        <v>0.68030855000000001</v>
      </c>
      <c r="FX46" s="1">
        <v>-1.4874709999999999E-2</v>
      </c>
      <c r="FY46" s="8">
        <f t="shared" si="143"/>
        <v>-4.4546120000000022E-2</v>
      </c>
      <c r="FZ46" s="8">
        <f t="shared" si="144"/>
        <v>6.594748821190659E-4</v>
      </c>
      <c r="GC46" s="1">
        <v>0.68030855000000001</v>
      </c>
      <c r="GD46" s="1">
        <v>-4.7547970000000002E-2</v>
      </c>
      <c r="GH46" s="1">
        <v>0.68030855000000001</v>
      </c>
      <c r="GI46" s="1">
        <v>-8.6183549999999998E-2</v>
      </c>
      <c r="GJ46" s="8">
        <f t="shared" si="145"/>
        <v>-4.4546120000000022E-2</v>
      </c>
      <c r="GK46" s="8">
        <f t="shared" si="146"/>
        <v>3.8209744241637393E-3</v>
      </c>
      <c r="GL46" s="8"/>
      <c r="GM46" s="1">
        <v>0.68030855000000001</v>
      </c>
      <c r="GN46" s="1">
        <v>-5.4963690000000003E-2</v>
      </c>
      <c r="GO46" s="8">
        <f t="shared" si="147"/>
        <v>-4.4546120000000022E-2</v>
      </c>
      <c r="GP46" s="8">
        <f t="shared" si="148"/>
        <v>2.436832246381871E-3</v>
      </c>
      <c r="GR46" s="1">
        <v>0.68030855000000001</v>
      </c>
      <c r="GS46" s="1">
        <v>-9.3078900000000006E-2</v>
      </c>
      <c r="GT46" s="8">
        <f t="shared" si="149"/>
        <v>-4.4546120000000022E-2</v>
      </c>
      <c r="GU46" s="8">
        <f t="shared" si="150"/>
        <v>4.1266819054134388E-3</v>
      </c>
      <c r="GW46">
        <v>0.68030855000000001</v>
      </c>
      <c r="GX46">
        <v>-0.14329227</v>
      </c>
      <c r="GY46" s="8">
        <f t="shared" si="151"/>
        <v>-4.4546120000000022E-2</v>
      </c>
      <c r="GZ46" s="8">
        <f t="shared" si="152"/>
        <v>6.3529072410032439E-3</v>
      </c>
      <c r="HB46">
        <v>0.68030855000000001</v>
      </c>
      <c r="HC46">
        <v>-0.14329227</v>
      </c>
      <c r="HD46" s="8">
        <f t="shared" si="153"/>
        <v>-4.4546120000000022E-2</v>
      </c>
      <c r="HE46" s="8">
        <f t="shared" si="154"/>
        <v>6.3529072410032439E-3</v>
      </c>
      <c r="HH46">
        <v>0.63202974000000001</v>
      </c>
      <c r="HI46" s="1">
        <v>7.3637330000000001E-2</v>
      </c>
      <c r="HJ46" s="1"/>
      <c r="HK46" t="s">
        <v>112</v>
      </c>
    </row>
    <row r="47" spans="10:219" x14ac:dyDescent="0.3">
      <c r="M47" s="1"/>
      <c r="N47" s="1"/>
      <c r="V47">
        <v>0.72485467000000003</v>
      </c>
      <c r="W47">
        <v>5.8410650000000001E-2</v>
      </c>
      <c r="X47" s="8">
        <f t="shared" ref="X47:X52" si="190">V47-V48</f>
        <v>-4.4573109999999971E-2</v>
      </c>
      <c r="Y47" s="8">
        <f t="shared" si="156"/>
        <v>-2.6035443276214982E-3</v>
      </c>
      <c r="AB47">
        <v>0.31461867999999998</v>
      </c>
      <c r="AC47">
        <v>4.6202600000000002E-3</v>
      </c>
      <c r="AD47" s="8">
        <f t="shared" si="179"/>
        <v>-3.4004150000000011E-2</v>
      </c>
      <c r="AE47" s="8">
        <f t="shared" si="178"/>
        <v>-1.5710801407900005E-4</v>
      </c>
      <c r="AH47">
        <v>0.31461867999999998</v>
      </c>
      <c r="AI47">
        <v>1.9277430000000002E-2</v>
      </c>
      <c r="AJ47" s="8">
        <f t="shared" si="180"/>
        <v>-3.4004150000000011E-2</v>
      </c>
      <c r="AK47" s="8">
        <f t="shared" si="181"/>
        <v>-6.5551262133450026E-4</v>
      </c>
      <c r="AN47">
        <v>0.72485467000000003</v>
      </c>
      <c r="AO47">
        <v>3.278242E-2</v>
      </c>
      <c r="AP47" s="8">
        <f t="shared" ref="AP47:AP52" si="191">AN47-AN48</f>
        <v>-4.4573109999999971E-2</v>
      </c>
      <c r="AQ47" s="8">
        <f t="shared" si="158"/>
        <v>-1.4612144127261991E-3</v>
      </c>
      <c r="BR47">
        <v>0.72485467000000003</v>
      </c>
      <c r="BS47">
        <v>5.6416260000000003E-2</v>
      </c>
      <c r="BT47" s="8">
        <f t="shared" si="130"/>
        <v>-4.4573109999999971E-2</v>
      </c>
      <c r="BU47" s="8">
        <f t="shared" si="131"/>
        <v>2.5146481627685985E-3</v>
      </c>
      <c r="BX47">
        <v>0.31461867999999998</v>
      </c>
      <c r="BY47">
        <v>7.3447390000000001E-2</v>
      </c>
      <c r="BZ47" s="8">
        <f t="shared" si="182"/>
        <v>-3.4004150000000011E-2</v>
      </c>
      <c r="CA47" s="8">
        <f t="shared" si="183"/>
        <v>2.497516066668501E-3</v>
      </c>
      <c r="CC47">
        <v>0.31461867999999998</v>
      </c>
      <c r="CD47">
        <v>2.605671E-2</v>
      </c>
      <c r="CE47" s="8">
        <f t="shared" si="184"/>
        <v>-3.4004150000000011E-2</v>
      </c>
      <c r="CF47" s="8">
        <f t="shared" si="185"/>
        <v>8.8603627534650025E-4</v>
      </c>
      <c r="CG47" s="8"/>
      <c r="CI47">
        <v>0.72485467000000003</v>
      </c>
      <c r="CJ47">
        <v>5.8529530000000003E-2</v>
      </c>
      <c r="CK47" s="8">
        <f t="shared" si="132"/>
        <v>-4.4573109999999971E-2</v>
      </c>
      <c r="CL47" s="8">
        <f t="shared" si="133"/>
        <v>2.6088431789382987E-3</v>
      </c>
      <c r="DM47">
        <v>0.72485467000000003</v>
      </c>
      <c r="DN47">
        <v>-0.24007611000000001</v>
      </c>
      <c r="DO47" s="8">
        <f t="shared" si="134"/>
        <v>-4.4573109999999971E-2</v>
      </c>
      <c r="DP47" s="8">
        <f t="shared" si="135"/>
        <v>-1.0700938859402093E-2</v>
      </c>
      <c r="DS47">
        <v>0.31461867999999998</v>
      </c>
      <c r="DT47">
        <v>-0.42190843</v>
      </c>
      <c r="DU47" s="8">
        <f t="shared" si="186"/>
        <v>-3.4004150000000011E-2</v>
      </c>
      <c r="DV47" s="8">
        <f t="shared" si="187"/>
        <v>-1.4346637539984504E-2</v>
      </c>
      <c r="DY47" s="1">
        <v>0.72485467199999998</v>
      </c>
      <c r="DZ47" s="14">
        <f t="shared" si="159"/>
        <v>3.4178286734964779E-2</v>
      </c>
      <c r="EA47" s="14">
        <f t="shared" si="160"/>
        <v>-3.4178286734964779E-2</v>
      </c>
      <c r="EB47" s="14">
        <f t="shared" si="68"/>
        <v>4.4546121999999966E-2</v>
      </c>
      <c r="EC47" s="14">
        <f t="shared" si="69"/>
        <v>4.3492167967765991E-3</v>
      </c>
      <c r="ED47" s="7">
        <f t="shared" si="167"/>
        <v>-1.4734707771249071</v>
      </c>
      <c r="EE47">
        <f t="shared" si="168"/>
        <v>-0.99526760600048136</v>
      </c>
      <c r="EG47" s="1">
        <v>0.72485467000000003</v>
      </c>
      <c r="EH47" s="1">
        <v>0.10379498</v>
      </c>
      <c r="EI47" s="8">
        <f t="shared" si="136"/>
        <v>-4.4573109999999971E-2</v>
      </c>
      <c r="EJ47" s="8">
        <f t="shared" si="161"/>
        <v>-4.6017801801397432E-3</v>
      </c>
      <c r="EK47">
        <v>0</v>
      </c>
      <c r="EM47" s="1">
        <v>0.72485467000000003</v>
      </c>
      <c r="EN47" s="1">
        <v>9.5790700000000006E-2</v>
      </c>
      <c r="EO47" s="8">
        <f t="shared" si="137"/>
        <v>-4.4573109999999971E-2</v>
      </c>
      <c r="EP47" s="8">
        <f t="shared" si="162"/>
        <v>-4.2462613080815068E-3</v>
      </c>
      <c r="EQ47">
        <v>1</v>
      </c>
      <c r="ES47" s="1">
        <v>0.72485467000000003</v>
      </c>
      <c r="ET47" s="1">
        <v>7.3562100000000005E-2</v>
      </c>
      <c r="EU47" s="8">
        <f t="shared" si="138"/>
        <v>-4.4573109999999971E-2</v>
      </c>
      <c r="EV47" s="8">
        <f t="shared" si="163"/>
        <v>-3.2613967822861744E-3</v>
      </c>
      <c r="EX47" s="1">
        <v>0.72485467000000003</v>
      </c>
      <c r="EY47" s="1">
        <v>5.2106859999999998E-2</v>
      </c>
      <c r="EZ47" s="8">
        <f t="shared" si="139"/>
        <v>-4.4573109999999971E-2</v>
      </c>
      <c r="FA47" s="8">
        <f t="shared" si="164"/>
        <v>-2.3101725690136106E-3</v>
      </c>
      <c r="FC47" s="1">
        <v>0.72485467000000003</v>
      </c>
      <c r="FD47" s="1">
        <v>3.1032779999999999E-2</v>
      </c>
      <c r="FE47" s="8">
        <f t="shared" si="140"/>
        <v>-4.4573109999999971E-2</v>
      </c>
      <c r="FF47" s="8">
        <f t="shared" si="165"/>
        <v>-1.3758471935601993E-3</v>
      </c>
      <c r="FH47">
        <v>0.67641331000000005</v>
      </c>
      <c r="FI47">
        <v>5.3121370000000001E-2</v>
      </c>
      <c r="FJ47" s="8">
        <f t="shared" si="141"/>
        <v>-4.4348100000000001E-2</v>
      </c>
      <c r="FK47" s="8">
        <f t="shared" si="166"/>
        <v>-2.3432620964494886E-3</v>
      </c>
      <c r="FM47">
        <v>0.72076141000000005</v>
      </c>
      <c r="FN47" s="1">
        <v>5.8595380000000002E-2</v>
      </c>
      <c r="FO47" s="8">
        <f t="shared" si="142"/>
        <v>-4.4354339999999937E-2</v>
      </c>
      <c r="FP47" s="8">
        <f t="shared" si="169"/>
        <v>2.5850924475225596E-3</v>
      </c>
      <c r="FR47" s="1">
        <v>0.72485467000000003</v>
      </c>
      <c r="FS47" s="1">
        <v>0.10379498</v>
      </c>
      <c r="FW47" s="1">
        <v>0.72485467000000003</v>
      </c>
      <c r="FX47" s="1">
        <v>-1.947287E-2</v>
      </c>
      <c r="FY47" s="8">
        <f t="shared" si="143"/>
        <v>-4.4573109999999971E-2</v>
      </c>
      <c r="FZ47" s="8">
        <f t="shared" si="144"/>
        <v>8.6333527128612379E-4</v>
      </c>
      <c r="GC47" s="1">
        <v>0.72485467000000003</v>
      </c>
      <c r="GD47" s="1">
        <v>-4.2962880000000002E-2</v>
      </c>
      <c r="GH47" s="1">
        <v>0.72485467000000003</v>
      </c>
      <c r="GI47" s="1">
        <v>-8.8124469999999996E-2</v>
      </c>
      <c r="GJ47" s="8">
        <f t="shared" si="145"/>
        <v>-4.4573109999999971E-2</v>
      </c>
      <c r="GK47" s="8">
        <f t="shared" si="146"/>
        <v>3.9070236289974651E-3</v>
      </c>
      <c r="GL47" s="8"/>
      <c r="GM47" s="1">
        <v>0.72485467000000003</v>
      </c>
      <c r="GN47" s="1">
        <v>-5.0342240000000003E-2</v>
      </c>
      <c r="GO47" s="8">
        <f t="shared" si="147"/>
        <v>-4.4573109999999971E-2</v>
      </c>
      <c r="GP47" s="8">
        <f t="shared" si="148"/>
        <v>2.2319376356721506E-3</v>
      </c>
      <c r="GR47" s="1">
        <v>0.72485467000000003</v>
      </c>
      <c r="GS47" s="1">
        <v>-8.2147780000000004E-2</v>
      </c>
      <c r="GT47" s="8">
        <f t="shared" si="149"/>
        <v>-4.4573109999999971E-2</v>
      </c>
      <c r="GU47" s="8">
        <f t="shared" si="150"/>
        <v>3.6420453652621734E-3</v>
      </c>
      <c r="GW47">
        <v>0.72485467000000003</v>
      </c>
      <c r="GX47">
        <v>-0.12575365999999999</v>
      </c>
      <c r="GY47" s="8">
        <f t="shared" si="151"/>
        <v>-4.4573109999999971E-2</v>
      </c>
      <c r="GZ47" s="8">
        <f t="shared" si="152"/>
        <v>5.5753245500700698E-3</v>
      </c>
      <c r="HB47">
        <v>0.72485467000000003</v>
      </c>
      <c r="HC47">
        <v>-0.12575365999999999</v>
      </c>
      <c r="HD47" s="8">
        <f t="shared" si="153"/>
        <v>-4.4573109999999971E-2</v>
      </c>
      <c r="HE47" s="8">
        <f t="shared" si="154"/>
        <v>5.5753245500700698E-3</v>
      </c>
      <c r="HH47">
        <v>0.67641331000000005</v>
      </c>
      <c r="HI47" s="1">
        <v>6.6557729999999996E-2</v>
      </c>
      <c r="HJ47" s="1"/>
      <c r="HK47" t="s">
        <v>113</v>
      </c>
    </row>
    <row r="48" spans="10:219" x14ac:dyDescent="0.3">
      <c r="M48" s="1"/>
      <c r="N48" s="1"/>
      <c r="V48">
        <v>0.76942778000000001</v>
      </c>
      <c r="W48">
        <v>5.7492250000000002E-2</v>
      </c>
      <c r="X48" s="8">
        <f t="shared" si="190"/>
        <v>-4.7559169999999984E-2</v>
      </c>
      <c r="Y48" s="8">
        <f t="shared" si="156"/>
        <v>-2.734283691432499E-3</v>
      </c>
      <c r="AB48">
        <v>0.34862282999999999</v>
      </c>
      <c r="AC48">
        <v>8.5686200000000007E-3</v>
      </c>
      <c r="AD48" s="8">
        <f t="shared" si="179"/>
        <v>-3.3963730000000025E-2</v>
      </c>
      <c r="AE48" s="8">
        <f t="shared" si="178"/>
        <v>-2.9102229615260027E-4</v>
      </c>
      <c r="AH48">
        <v>0.34862282999999999</v>
      </c>
      <c r="AI48">
        <v>2.137265E-2</v>
      </c>
      <c r="AJ48" s="8">
        <f t="shared" si="180"/>
        <v>-3.3963730000000025E-2</v>
      </c>
      <c r="AK48" s="8">
        <f t="shared" si="181"/>
        <v>-7.2589491398450054E-4</v>
      </c>
      <c r="AN48">
        <v>0.76942778000000001</v>
      </c>
      <c r="AO48">
        <v>3.1410170000000001E-2</v>
      </c>
      <c r="AP48" s="8">
        <f t="shared" si="191"/>
        <v>-4.7559169999999984E-2</v>
      </c>
      <c r="AQ48" s="8">
        <f t="shared" si="158"/>
        <v>-1.4938416147588995E-3</v>
      </c>
      <c r="BR48">
        <v>0.76942778000000001</v>
      </c>
      <c r="BS48">
        <v>5.5965540000000001E-2</v>
      </c>
      <c r="BT48" s="8">
        <f t="shared" si="130"/>
        <v>-4.7559169999999984E-2</v>
      </c>
      <c r="BU48" s="8">
        <f t="shared" si="131"/>
        <v>2.6616746310017991E-3</v>
      </c>
      <c r="BX48">
        <v>0.34862282999999999</v>
      </c>
      <c r="BY48">
        <v>8.1621799999999994E-2</v>
      </c>
      <c r="BZ48" s="8">
        <f t="shared" si="182"/>
        <v>-3.3963730000000025E-2</v>
      </c>
      <c r="CA48" s="8">
        <f t="shared" si="183"/>
        <v>2.7721807773140018E-3</v>
      </c>
      <c r="CC48">
        <v>0.34862282999999999</v>
      </c>
      <c r="CD48">
        <v>3.0115900000000001E-2</v>
      </c>
      <c r="CE48" s="8">
        <f t="shared" si="184"/>
        <v>-3.3963730000000025E-2</v>
      </c>
      <c r="CF48" s="8">
        <f t="shared" si="185"/>
        <v>1.0228482963070009E-3</v>
      </c>
      <c r="CG48" s="8"/>
      <c r="CI48">
        <v>0.76942778000000001</v>
      </c>
      <c r="CJ48">
        <v>5.6501700000000002E-2</v>
      </c>
      <c r="CK48" s="8">
        <f t="shared" si="132"/>
        <v>-4.7559169999999984E-2</v>
      </c>
      <c r="CL48" s="8">
        <f t="shared" si="133"/>
        <v>2.6871739555889992E-3</v>
      </c>
      <c r="DM48">
        <v>0.76942778000000001</v>
      </c>
      <c r="DN48">
        <v>-0.21239114000000001</v>
      </c>
      <c r="DO48" s="8">
        <f t="shared" si="134"/>
        <v>-4.7559169999999984E-2</v>
      </c>
      <c r="DP48" s="8">
        <f t="shared" si="135"/>
        <v>-1.0101146333753797E-2</v>
      </c>
      <c r="DS48">
        <v>0.34862282999999999</v>
      </c>
      <c r="DT48">
        <v>-0.40606282999999999</v>
      </c>
      <c r="DU48" s="8">
        <f t="shared" si="186"/>
        <v>-3.3963730000000025E-2</v>
      </c>
      <c r="DV48" s="8">
        <f t="shared" si="187"/>
        <v>-1.3791408321155909E-2</v>
      </c>
      <c r="DY48" s="1">
        <v>0.76942777500000004</v>
      </c>
      <c r="DZ48" s="14">
        <f t="shared" si="159"/>
        <v>2.9555306027599593E-2</v>
      </c>
      <c r="EA48" s="14">
        <f t="shared" si="160"/>
        <v>-2.9555306027599593E-2</v>
      </c>
      <c r="EB48" s="14">
        <f t="shared" si="68"/>
        <v>4.4573103000000058E-2</v>
      </c>
      <c r="EC48" s="14">
        <f t="shared" si="69"/>
        <v>4.622980707365186E-3</v>
      </c>
      <c r="ED48" s="7">
        <f t="shared" si="167"/>
        <v>-1.4674490202645945</v>
      </c>
      <c r="EE48">
        <f t="shared" si="168"/>
        <v>-0.99466441861709776</v>
      </c>
      <c r="EG48" s="1">
        <v>0.76942778000000001</v>
      </c>
      <c r="EH48" s="1">
        <v>7.7327900000000005E-2</v>
      </c>
      <c r="EI48" s="8">
        <f t="shared" si="136"/>
        <v>-4.7559169999999984E-2</v>
      </c>
      <c r="EJ48" s="8">
        <f t="shared" si="161"/>
        <v>-3.6556562720685528E-3</v>
      </c>
      <c r="EK48">
        <v>0</v>
      </c>
      <c r="EM48" s="1">
        <v>0.76942778000000001</v>
      </c>
      <c r="EN48" s="1">
        <v>7.2301080000000004E-2</v>
      </c>
      <c r="EO48" s="8">
        <f t="shared" si="137"/>
        <v>-4.7559169999999984E-2</v>
      </c>
      <c r="EP48" s="8">
        <f t="shared" si="162"/>
        <v>-3.4174940895391847E-3</v>
      </c>
      <c r="EQ48">
        <v>1</v>
      </c>
      <c r="ES48" s="1">
        <v>0.76942778000000001</v>
      </c>
      <c r="ET48" s="1">
        <v>5.274293E-2</v>
      </c>
      <c r="EU48" s="8">
        <f t="shared" si="138"/>
        <v>-4.7559169999999984E-2</v>
      </c>
      <c r="EV48" s="8">
        <f t="shared" si="163"/>
        <v>-2.4934082376706548E-3</v>
      </c>
      <c r="EX48" s="1">
        <v>0.76942778000000001</v>
      </c>
      <c r="EY48" s="1">
        <v>3.3957809999999998E-2</v>
      </c>
      <c r="EZ48" s="8">
        <f t="shared" si="139"/>
        <v>-4.7559169999999984E-2</v>
      </c>
      <c r="FA48" s="8">
        <f t="shared" si="164"/>
        <v>-1.6053465969231313E-3</v>
      </c>
      <c r="FC48" s="1">
        <v>0.76942778000000001</v>
      </c>
      <c r="FD48" s="1">
        <v>1.5609639999999999E-2</v>
      </c>
      <c r="FE48" s="8">
        <f t="shared" si="140"/>
        <v>-4.7559169999999984E-2</v>
      </c>
      <c r="FF48" s="8">
        <f t="shared" si="165"/>
        <v>-7.3794165328079728E-4</v>
      </c>
      <c r="FH48">
        <v>0.72076141000000005</v>
      </c>
      <c r="FI48">
        <v>4.0162469999999999E-2</v>
      </c>
      <c r="FJ48" s="8">
        <f t="shared" si="141"/>
        <v>-4.4354339999999937E-2</v>
      </c>
      <c r="FK48" s="8">
        <f t="shared" si="166"/>
        <v>-1.7707261720387567E-3</v>
      </c>
      <c r="FM48">
        <v>0.76511574999999998</v>
      </c>
      <c r="FN48" s="1">
        <v>4.9523369999999997E-2</v>
      </c>
      <c r="FO48" s="8">
        <f t="shared" si="142"/>
        <v>-5.4786420000000002E-2</v>
      </c>
      <c r="FP48" s="8">
        <f t="shared" si="169"/>
        <v>2.6969816010902576E-3</v>
      </c>
      <c r="FR48" s="1">
        <v>0.76942778000000001</v>
      </c>
      <c r="FS48" s="1">
        <v>7.7327900000000005E-2</v>
      </c>
      <c r="FW48" s="1">
        <v>0.76942778000000001</v>
      </c>
      <c r="FX48" s="1">
        <v>-2.4573589999999999E-2</v>
      </c>
      <c r="FY48" s="8">
        <f t="shared" si="143"/>
        <v>-4.7559169999999984E-2</v>
      </c>
      <c r="FZ48" s="8">
        <f t="shared" si="144"/>
        <v>1.1617100478707046E-3</v>
      </c>
      <c r="GC48" s="1">
        <v>0.76942778000000001</v>
      </c>
      <c r="GD48" s="1">
        <v>-3.8088839999999999E-2</v>
      </c>
      <c r="GH48" s="1">
        <v>0.76942778000000001</v>
      </c>
      <c r="GI48" s="1">
        <v>-8.9829439999999997E-2</v>
      </c>
      <c r="GJ48" s="8">
        <f t="shared" si="145"/>
        <v>-4.7559169999999984E-2</v>
      </c>
      <c r="GK48" s="8">
        <f t="shared" si="146"/>
        <v>4.2466633097808905E-3</v>
      </c>
      <c r="GL48" s="8"/>
      <c r="GM48" s="1">
        <v>0.76942778000000001</v>
      </c>
      <c r="GN48" s="1">
        <v>-4.5431119999999998E-2</v>
      </c>
      <c r="GO48" s="8">
        <f t="shared" si="147"/>
        <v>-4.7559169999999984E-2</v>
      </c>
      <c r="GP48" s="8">
        <f t="shared" si="148"/>
        <v>2.147744329990845E-3</v>
      </c>
      <c r="GR48" s="1">
        <v>0.76942778000000001</v>
      </c>
      <c r="GS48" s="1">
        <v>-7.0339760000000001E-2</v>
      </c>
      <c r="GT48" s="8">
        <f t="shared" si="149"/>
        <v>-4.7559169999999984E-2</v>
      </c>
      <c r="GU48" s="8">
        <f t="shared" si="150"/>
        <v>3.3252937790861606E-3</v>
      </c>
      <c r="GW48">
        <v>0.76942778000000001</v>
      </c>
      <c r="GX48">
        <v>-0.10692219</v>
      </c>
      <c r="GY48" s="8">
        <f t="shared" si="151"/>
        <v>-4.7559169999999984E-2</v>
      </c>
      <c r="GZ48" s="8">
        <f t="shared" si="152"/>
        <v>5.0547186008776321E-3</v>
      </c>
      <c r="HB48">
        <v>0.76942778000000001</v>
      </c>
      <c r="HC48">
        <v>-0.10692219</v>
      </c>
      <c r="HD48" s="8">
        <f t="shared" si="153"/>
        <v>-4.7559169999999984E-2</v>
      </c>
      <c r="HE48" s="8">
        <f t="shared" si="154"/>
        <v>5.0547186008776321E-3</v>
      </c>
      <c r="HH48">
        <v>0.72076141000000005</v>
      </c>
      <c r="HI48" s="1">
        <v>5.8595380000000002E-2</v>
      </c>
      <c r="HJ48" s="1"/>
      <c r="HK48" t="s">
        <v>114</v>
      </c>
    </row>
    <row r="49" spans="13:219" x14ac:dyDescent="0.3">
      <c r="M49" s="1"/>
      <c r="N49" s="1"/>
      <c r="V49">
        <v>0.81698694999999999</v>
      </c>
      <c r="W49">
        <v>5.3239229999999998E-2</v>
      </c>
      <c r="X49" s="8">
        <f t="shared" si="190"/>
        <v>-5.1333570000000051E-2</v>
      </c>
      <c r="Y49" s="8">
        <f t="shared" si="156"/>
        <v>-2.7329597399511026E-3</v>
      </c>
      <c r="AB49">
        <v>0.38258656000000002</v>
      </c>
      <c r="AC49">
        <v>1.466609E-2</v>
      </c>
      <c r="AD49" s="8">
        <f>AB49-AB50</f>
        <v>-3.3970959999999994E-2</v>
      </c>
      <c r="AE49" s="8">
        <f t="shared" si="178"/>
        <v>-4.982211567463999E-4</v>
      </c>
      <c r="AH49">
        <v>0.38258656000000002</v>
      </c>
      <c r="AI49">
        <v>2.4268370000000001E-2</v>
      </c>
      <c r="AJ49" s="8">
        <f>AH49-AH50</f>
        <v>-3.3970959999999994E-2</v>
      </c>
      <c r="AK49" s="8">
        <f t="shared" si="181"/>
        <v>-8.2441982653519994E-4</v>
      </c>
      <c r="AN49">
        <v>0.81698694999999999</v>
      </c>
      <c r="AO49">
        <v>2.997563E-2</v>
      </c>
      <c r="AP49" s="8">
        <f t="shared" si="191"/>
        <v>-5.1333570000000051E-2</v>
      </c>
      <c r="AQ49" s="8">
        <f t="shared" si="158"/>
        <v>-1.5387561008991014E-3</v>
      </c>
      <c r="BR49">
        <v>0.81698694999999999</v>
      </c>
      <c r="BS49">
        <v>3.7777020000000001E-2</v>
      </c>
      <c r="BT49" s="8">
        <f t="shared" si="130"/>
        <v>-5.1333570000000051E-2</v>
      </c>
      <c r="BU49" s="8">
        <f t="shared" si="131"/>
        <v>1.9392293005614019E-3</v>
      </c>
      <c r="BX49">
        <v>0.38258656000000002</v>
      </c>
      <c r="BY49">
        <v>8.3866350000000006E-2</v>
      </c>
      <c r="BZ49" s="8">
        <f>BX49-BX50</f>
        <v>-3.3970959999999994E-2</v>
      </c>
      <c r="CA49" s="8">
        <f>-BZ49*BY49</f>
        <v>2.8490204211959998E-3</v>
      </c>
      <c r="CC49">
        <v>0.38258656000000002</v>
      </c>
      <c r="CD49">
        <v>3.5670760000000003E-2</v>
      </c>
      <c r="CE49" s="8">
        <f>CC49-CC50</f>
        <v>-3.3970959999999994E-2</v>
      </c>
      <c r="CF49" s="8">
        <f>-CE49*CD49</f>
        <v>1.2117699611295999E-3</v>
      </c>
      <c r="CG49" s="8"/>
      <c r="CI49">
        <v>0.81698694999999999</v>
      </c>
      <c r="CJ49">
        <v>5.1780809999999997E-2</v>
      </c>
      <c r="CK49" s="8">
        <f t="shared" si="132"/>
        <v>-5.1333570000000051E-2</v>
      </c>
      <c r="CL49" s="8">
        <f t="shared" si="133"/>
        <v>2.6580938347917026E-3</v>
      </c>
      <c r="DM49">
        <v>0.81698694999999999</v>
      </c>
      <c r="DN49">
        <v>-0.17890944</v>
      </c>
      <c r="DO49" s="8">
        <f t="shared" si="134"/>
        <v>-5.1333570000000051E-2</v>
      </c>
      <c r="DP49" s="8">
        <f t="shared" si="135"/>
        <v>-9.1840602619008092E-3</v>
      </c>
      <c r="DS49">
        <v>0.38258656000000002</v>
      </c>
      <c r="DT49">
        <v>-0.39095077</v>
      </c>
      <c r="DU49" s="8">
        <f>DS49-DS50</f>
        <v>-3.3970959999999994E-2</v>
      </c>
      <c r="DV49" s="8">
        <f>-DU49*DT49</f>
        <v>-1.3280972969639197E-2</v>
      </c>
      <c r="DY49" s="1">
        <v>0.81698695099999996</v>
      </c>
      <c r="DZ49" s="14">
        <f t="shared" si="159"/>
        <v>2.4330434096358041E-2</v>
      </c>
      <c r="EA49" s="14">
        <f t="shared" si="160"/>
        <v>-2.4330434096358041E-2</v>
      </c>
      <c r="EB49" s="14">
        <f t="shared" si="68"/>
        <v>4.7559175999999925E-2</v>
      </c>
      <c r="EC49" s="14">
        <f t="shared" si="69"/>
        <v>5.2248719312415516E-3</v>
      </c>
      <c r="ED49" s="7">
        <f t="shared" si="167"/>
        <v>-1.4613746950818907</v>
      </c>
      <c r="EE49">
        <f t="shared" si="168"/>
        <v>-0.9940194239969008</v>
      </c>
      <c r="EG49" s="1">
        <v>0.81698694999999999</v>
      </c>
      <c r="EH49" s="1">
        <v>4.6265069999999998E-2</v>
      </c>
      <c r="EI49" s="8">
        <f t="shared" si="136"/>
        <v>-5.1333570000000051E-2</v>
      </c>
      <c r="EJ49" s="8">
        <f t="shared" si="161"/>
        <v>-2.3589965867291114E-3</v>
      </c>
      <c r="EK49">
        <v>0</v>
      </c>
      <c r="EM49" s="1">
        <v>0.81698694999999999</v>
      </c>
      <c r="EN49" s="1">
        <v>4.3011059999999997E-2</v>
      </c>
      <c r="EO49" s="8">
        <f t="shared" si="137"/>
        <v>-5.1333570000000051E-2</v>
      </c>
      <c r="EP49" s="8">
        <f t="shared" si="162"/>
        <v>-2.1927447734073225E-3</v>
      </c>
      <c r="EQ49">
        <v>1</v>
      </c>
      <c r="ES49" s="1">
        <v>0.81698694999999999</v>
      </c>
      <c r="ET49" s="1">
        <v>2.5637610000000002E-2</v>
      </c>
      <c r="EU49" s="8">
        <f t="shared" si="138"/>
        <v>-5.1333570000000051E-2</v>
      </c>
      <c r="EV49" s="8">
        <f t="shared" si="163"/>
        <v>-1.3072288549848114E-3</v>
      </c>
      <c r="EX49" s="1">
        <v>0.81698694999999999</v>
      </c>
      <c r="EY49" s="1">
        <v>9.0705899999999999E-3</v>
      </c>
      <c r="EZ49" s="8">
        <f t="shared" si="139"/>
        <v>-5.1333570000000051E-2</v>
      </c>
      <c r="FA49" s="8">
        <f t="shared" si="164"/>
        <v>-4.6249775153521245E-4</v>
      </c>
      <c r="FC49" s="1">
        <v>0.81698694999999999</v>
      </c>
      <c r="FD49" s="1">
        <v>-6.99929E-3</v>
      </c>
      <c r="FE49" s="8">
        <f t="shared" si="140"/>
        <v>-5.1333570000000051E-2</v>
      </c>
      <c r="FF49" s="8">
        <f t="shared" si="165"/>
        <v>3.5688482087084717E-4</v>
      </c>
      <c r="FH49">
        <v>0.76511574999999998</v>
      </c>
      <c r="FI49">
        <v>2.671861E-2</v>
      </c>
      <c r="FJ49" s="8">
        <f t="shared" si="141"/>
        <v>-5.4786420000000002E-2</v>
      </c>
      <c r="FK49" s="8">
        <f t="shared" si="166"/>
        <v>-1.453983251374319E-3</v>
      </c>
      <c r="FM49">
        <v>0.81990216999999999</v>
      </c>
      <c r="FN49" s="1">
        <v>4.5463900000000002E-2</v>
      </c>
      <c r="FO49" s="8">
        <f t="shared" si="142"/>
        <v>-6.1856750000000016E-2</v>
      </c>
      <c r="FP49" s="8">
        <f t="shared" si="169"/>
        <v>2.7933567616064804E-3</v>
      </c>
      <c r="FR49" s="1">
        <v>0.81698694999999999</v>
      </c>
      <c r="FS49" s="1">
        <v>4.6265069999999998E-2</v>
      </c>
      <c r="FW49" s="1">
        <v>0.81698694999999999</v>
      </c>
      <c r="FX49" s="1">
        <v>-3.8234310000000001E-2</v>
      </c>
      <c r="FY49" s="8">
        <f t="shared" si="143"/>
        <v>-5.1333570000000051E-2</v>
      </c>
      <c r="FZ49" s="8">
        <f t="shared" si="144"/>
        <v>1.9495184333654472E-3</v>
      </c>
      <c r="GC49" s="1">
        <v>0.81698694999999999</v>
      </c>
      <c r="GD49" s="1">
        <v>-4.2741340000000003E-2</v>
      </c>
      <c r="GH49" s="1">
        <v>0.81698694999999999</v>
      </c>
      <c r="GI49" s="1">
        <v>-9.9619289999999999E-2</v>
      </c>
      <c r="GJ49" s="8">
        <f t="shared" si="145"/>
        <v>-5.1333570000000051E-2</v>
      </c>
      <c r="GK49" s="8">
        <f t="shared" si="146"/>
        <v>5.0794598404882456E-3</v>
      </c>
      <c r="GL49" s="8"/>
      <c r="GM49" s="1">
        <v>0.81698694999999999</v>
      </c>
      <c r="GN49" s="1">
        <v>-5.005913E-2</v>
      </c>
      <c r="GO49" s="8">
        <f t="shared" si="147"/>
        <v>-5.1333570000000051E-2</v>
      </c>
      <c r="GP49" s="8">
        <f t="shared" si="148"/>
        <v>2.5524508404424521E-3</v>
      </c>
      <c r="GR49" s="1">
        <v>0.81698694999999999</v>
      </c>
      <c r="GS49" s="1">
        <v>-6.8648340000000002E-2</v>
      </c>
      <c r="GT49" s="8">
        <f t="shared" si="149"/>
        <v>-5.1333570000000051E-2</v>
      </c>
      <c r="GU49" s="8">
        <f t="shared" si="150"/>
        <v>3.5002908186374635E-3</v>
      </c>
      <c r="GW49">
        <v>0.81698694999999999</v>
      </c>
      <c r="GX49">
        <v>-9.911346E-2</v>
      </c>
      <c r="GY49" s="8">
        <f t="shared" si="151"/>
        <v>-5.1333570000000051E-2</v>
      </c>
      <c r="GZ49" s="8">
        <f t="shared" si="152"/>
        <v>5.0536682174891837E-3</v>
      </c>
      <c r="HB49">
        <v>0.81698694999999999</v>
      </c>
      <c r="HC49">
        <v>-9.911346E-2</v>
      </c>
      <c r="HD49" s="8">
        <f t="shared" si="153"/>
        <v>-5.1333570000000051E-2</v>
      </c>
      <c r="HE49" s="8">
        <f t="shared" si="154"/>
        <v>5.0536682174891837E-3</v>
      </c>
      <c r="HH49">
        <v>0.76511574999999998</v>
      </c>
      <c r="HI49" s="1">
        <v>4.9523369999999997E-2</v>
      </c>
      <c r="HJ49" s="1"/>
      <c r="HK49" t="s">
        <v>115</v>
      </c>
    </row>
    <row r="50" spans="13:219" x14ac:dyDescent="0.3">
      <c r="M50" s="1"/>
      <c r="N50" s="1"/>
      <c r="V50">
        <v>0.86832052000000004</v>
      </c>
      <c r="W50">
        <v>4.9190490000000003E-2</v>
      </c>
      <c r="X50" s="8">
        <f t="shared" si="190"/>
        <v>-5.0256140000000005E-2</v>
      </c>
      <c r="Y50" s="8">
        <f t="shared" si="156"/>
        <v>-2.4721241521086005E-3</v>
      </c>
      <c r="AB50">
        <v>0.41655752000000001</v>
      </c>
      <c r="AC50">
        <v>2.1526259999999998E-2</v>
      </c>
      <c r="AD50" s="8">
        <f t="shared" ref="AD50:AD52" si="192">AB50-AB51</f>
        <v>-3.3983619999999992E-2</v>
      </c>
      <c r="AE50" s="8">
        <f t="shared" si="178"/>
        <v>-7.3154023986119973E-4</v>
      </c>
      <c r="AH50">
        <v>0.41655752000000001</v>
      </c>
      <c r="AI50">
        <v>2.7354360000000001E-2</v>
      </c>
      <c r="AJ50" s="8">
        <f t="shared" ref="AJ50:AJ52" si="193">AH50-AH51</f>
        <v>-3.3983619999999992E-2</v>
      </c>
      <c r="AK50" s="8">
        <f t="shared" si="181"/>
        <v>-9.2960017558319983E-4</v>
      </c>
      <c r="AN50">
        <v>0.86832052000000004</v>
      </c>
      <c r="AO50">
        <v>2.7999400000000001E-2</v>
      </c>
      <c r="AP50" s="8">
        <f t="shared" si="191"/>
        <v>-5.0256140000000005E-2</v>
      </c>
      <c r="AQ50" s="8">
        <f t="shared" si="158"/>
        <v>-1.4071417663160002E-3</v>
      </c>
      <c r="BR50">
        <v>0.86832052000000004</v>
      </c>
      <c r="BS50">
        <v>4.2828289999999998E-2</v>
      </c>
      <c r="BT50" s="8">
        <f t="shared" si="130"/>
        <v>-5.0256140000000005E-2</v>
      </c>
      <c r="BU50" s="8">
        <f t="shared" si="131"/>
        <v>2.1523845382006002E-3</v>
      </c>
      <c r="BX50">
        <v>0.41655752000000001</v>
      </c>
      <c r="BY50">
        <v>8.4569030000000003E-2</v>
      </c>
      <c r="BZ50" s="8">
        <f t="shared" ref="BZ50:BZ52" si="194">BX50-BX51</f>
        <v>-3.3983619999999992E-2</v>
      </c>
      <c r="CA50" s="8">
        <f t="shared" ref="CA50:CA52" si="195">-BZ50*BY50</f>
        <v>2.8739617792885993E-3</v>
      </c>
      <c r="CC50">
        <v>0.41655752000000001</v>
      </c>
      <c r="CD50">
        <v>4.1827940000000001E-2</v>
      </c>
      <c r="CE50" s="8">
        <f t="shared" ref="CE50:CE52" si="196">CC50-CC51</f>
        <v>-3.3983619999999992E-2</v>
      </c>
      <c r="CF50" s="8">
        <f t="shared" ref="CF50:CF52" si="197">-CE50*CD50</f>
        <v>1.4214648183427997E-3</v>
      </c>
      <c r="CG50" s="8"/>
      <c r="CI50">
        <v>0.86832052000000004</v>
      </c>
      <c r="CJ50">
        <v>4.6301879999999997E-2</v>
      </c>
      <c r="CK50" s="8">
        <f t="shared" si="132"/>
        <v>-5.0256140000000005E-2</v>
      </c>
      <c r="CL50" s="8">
        <f t="shared" si="133"/>
        <v>2.3269537635432001E-3</v>
      </c>
      <c r="DM50">
        <v>0.86832052000000004</v>
      </c>
      <c r="DN50">
        <v>-0.14028044000000001</v>
      </c>
      <c r="DO50" s="8">
        <f t="shared" si="134"/>
        <v>-5.0256140000000005E-2</v>
      </c>
      <c r="DP50" s="8">
        <f t="shared" si="135"/>
        <v>-7.0499534319016007E-3</v>
      </c>
      <c r="DS50">
        <v>0.41655752000000001</v>
      </c>
      <c r="DT50">
        <v>-0.37587238000000001</v>
      </c>
      <c r="DU50" s="8">
        <f t="shared" ref="DU50:DU52" si="198">DS50-DS51</f>
        <v>-3.3983619999999992E-2</v>
      </c>
      <c r="DV50" s="8">
        <f t="shared" ref="DV50:DV52" si="199">-DU50*DT50</f>
        <v>-1.2773504130415596E-2</v>
      </c>
      <c r="DY50" s="1">
        <v>0.86832052299999996</v>
      </c>
      <c r="DZ50" s="14">
        <f t="shared" si="159"/>
        <v>1.8350048679812436E-2</v>
      </c>
      <c r="EA50" s="14">
        <f t="shared" si="160"/>
        <v>-1.8350048679812436E-2</v>
      </c>
      <c r="EB50" s="14">
        <f t="shared" si="68"/>
        <v>5.1333571999999994E-2</v>
      </c>
      <c r="EC50" s="14">
        <f t="shared" si="69"/>
        <v>5.9803854165456048E-3</v>
      </c>
      <c r="ED50" s="7">
        <f t="shared" si="167"/>
        <v>-1.4548186650550252</v>
      </c>
      <c r="EE50">
        <f t="shared" si="168"/>
        <v>-0.99328212613057343</v>
      </c>
      <c r="EG50" s="1">
        <v>0.86832052000000004</v>
      </c>
      <c r="EH50" s="1">
        <v>1.1143210000000001E-2</v>
      </c>
      <c r="EI50" s="8">
        <f t="shared" si="136"/>
        <v>-5.0256140000000005E-2</v>
      </c>
      <c r="EJ50" s="8">
        <f t="shared" si="161"/>
        <v>-5.5578610521796179E-4</v>
      </c>
      <c r="EK50">
        <v>0</v>
      </c>
      <c r="EM50" s="1">
        <v>0.86832052000000004</v>
      </c>
      <c r="EN50" s="1">
        <v>9.8468900000000005E-3</v>
      </c>
      <c r="EO50" s="8">
        <f t="shared" si="137"/>
        <v>-5.0256140000000005E-2</v>
      </c>
      <c r="EP50" s="8">
        <f t="shared" si="162"/>
        <v>-4.9105519083341765E-4</v>
      </c>
      <c r="EQ50">
        <v>1</v>
      </c>
      <c r="ES50" s="1">
        <v>0.86832052000000004</v>
      </c>
      <c r="ET50" s="1">
        <v>-4.5012300000000002E-3</v>
      </c>
      <c r="EU50" s="8">
        <f t="shared" si="138"/>
        <v>-5.0256140000000005E-2</v>
      </c>
      <c r="EV50" s="8">
        <f t="shared" si="163"/>
        <v>2.2450632182201055E-4</v>
      </c>
      <c r="EX50" s="1">
        <v>0.86832052000000004</v>
      </c>
      <c r="EY50" s="1">
        <v>-1.7956349999999999E-2</v>
      </c>
      <c r="EZ50" s="8">
        <f t="shared" si="139"/>
        <v>-5.0256140000000005E-2</v>
      </c>
      <c r="FA50" s="8">
        <f t="shared" si="164"/>
        <v>8.956027778737499E-4</v>
      </c>
      <c r="FC50" s="1">
        <v>0.86832052000000004</v>
      </c>
      <c r="FD50" s="1">
        <v>-3.0764199999999998E-2</v>
      </c>
      <c r="FE50" s="8">
        <f t="shared" si="140"/>
        <v>-5.0256140000000005E-2</v>
      </c>
      <c r="FF50" s="8">
        <f t="shared" si="165"/>
        <v>1.5344155676996502E-3</v>
      </c>
      <c r="FH50">
        <v>0.81990216999999999</v>
      </c>
      <c r="FI50">
        <v>2.0178100000000001E-2</v>
      </c>
      <c r="FJ50" s="8">
        <f t="shared" si="141"/>
        <v>-6.1856750000000016E-2</v>
      </c>
      <c r="FK50" s="8">
        <f t="shared" si="166"/>
        <v>-1.2387270154164314E-3</v>
      </c>
      <c r="FM50">
        <v>0.88175892</v>
      </c>
      <c r="FN50" s="1">
        <v>2.5686339999999998E-2</v>
      </c>
      <c r="FO50" s="8">
        <f t="shared" si="142"/>
        <v>-5.1058469999999967E-2</v>
      </c>
      <c r="FP50" s="8">
        <f t="shared" si="169"/>
        <v>1.3016021721863513E-3</v>
      </c>
      <c r="FR50" s="1">
        <v>0.86832052000000004</v>
      </c>
      <c r="FS50" s="1">
        <v>1.1143210000000001E-2</v>
      </c>
      <c r="FW50" s="1">
        <v>0.86832052000000004</v>
      </c>
      <c r="FX50" s="1">
        <v>-4.8713060000000002E-2</v>
      </c>
      <c r="FY50" s="8">
        <f t="shared" si="143"/>
        <v>-5.0256140000000005E-2</v>
      </c>
      <c r="FZ50" s="8">
        <f t="shared" si="144"/>
        <v>2.4296447693841262E-3</v>
      </c>
      <c r="GC50" s="1">
        <v>0.86832052000000004</v>
      </c>
      <c r="GD50" s="1">
        <v>-3.9772170000000003E-2</v>
      </c>
      <c r="GH50" s="1">
        <v>0.86832052000000004</v>
      </c>
      <c r="GI50" s="1">
        <v>-0.10450115</v>
      </c>
      <c r="GJ50" s="8">
        <f t="shared" si="145"/>
        <v>-5.0256140000000005E-2</v>
      </c>
      <c r="GK50" s="8">
        <f t="shared" si="146"/>
        <v>5.2121684101168343E-3</v>
      </c>
      <c r="GL50" s="8"/>
      <c r="GM50" s="1">
        <v>0.86832052000000004</v>
      </c>
      <c r="GN50" s="1">
        <v>-4.7037580000000002E-2</v>
      </c>
      <c r="GO50" s="8">
        <f t="shared" si="147"/>
        <v>-5.0256140000000005E-2</v>
      </c>
      <c r="GP50" s="8">
        <f t="shared" si="148"/>
        <v>2.3460774217732858E-3</v>
      </c>
      <c r="GR50" s="1">
        <v>0.86832052000000004</v>
      </c>
      <c r="GS50" s="1">
        <v>-5.6163459999999998E-2</v>
      </c>
      <c r="GT50" s="8">
        <f t="shared" si="149"/>
        <v>-5.0256140000000005E-2</v>
      </c>
      <c r="GU50" s="8">
        <f t="shared" si="150"/>
        <v>2.8012458428913023E-3</v>
      </c>
      <c r="GW50">
        <v>0.86832052000000004</v>
      </c>
      <c r="GX50">
        <v>-7.7718759999999998E-2</v>
      </c>
      <c r="GY50" s="8">
        <f t="shared" si="151"/>
        <v>-5.0256140000000005E-2</v>
      </c>
      <c r="GZ50" s="8">
        <f t="shared" si="152"/>
        <v>3.8763522290946252E-3</v>
      </c>
      <c r="HB50">
        <v>0.86832052000000004</v>
      </c>
      <c r="HC50">
        <v>-7.7718759999999998E-2</v>
      </c>
      <c r="HD50" s="8">
        <f t="shared" si="153"/>
        <v>-5.0256140000000005E-2</v>
      </c>
      <c r="HE50" s="8">
        <f t="shared" si="154"/>
        <v>3.8763522290946252E-3</v>
      </c>
      <c r="HH50">
        <v>0.81990216999999999</v>
      </c>
      <c r="HI50" s="1">
        <v>4.5463900000000002E-2</v>
      </c>
      <c r="HJ50" s="1"/>
      <c r="HK50" t="s">
        <v>116</v>
      </c>
    </row>
    <row r="51" spans="13:219" x14ac:dyDescent="0.3">
      <c r="M51" s="1"/>
      <c r="N51" s="1"/>
      <c r="V51">
        <v>0.91857666000000004</v>
      </c>
      <c r="W51">
        <v>4.7963310000000002E-2</v>
      </c>
      <c r="X51" s="8">
        <f t="shared" si="190"/>
        <v>-4.5076049999999923E-2</v>
      </c>
      <c r="Y51" s="8">
        <f t="shared" si="156"/>
        <v>-2.1619965597254962E-3</v>
      </c>
      <c r="AB51">
        <v>0.45054114000000001</v>
      </c>
      <c r="AC51">
        <v>2.845934E-2</v>
      </c>
      <c r="AD51" s="8">
        <f t="shared" si="192"/>
        <v>-3.3981019999999973E-2</v>
      </c>
      <c r="AE51" s="8">
        <f t="shared" si="178"/>
        <v>-9.6707740172679918E-4</v>
      </c>
      <c r="AH51">
        <v>0.45054114000000001</v>
      </c>
      <c r="AI51">
        <v>3.0446959999999999E-2</v>
      </c>
      <c r="AJ51" s="8">
        <f t="shared" si="193"/>
        <v>-3.3981019999999973E-2</v>
      </c>
      <c r="AK51" s="8">
        <f t="shared" si="181"/>
        <v>-1.0346187566991991E-3</v>
      </c>
      <c r="AN51">
        <v>0.91857666000000004</v>
      </c>
      <c r="AO51">
        <v>2.863771E-2</v>
      </c>
      <c r="AP51" s="8">
        <f t="shared" si="191"/>
        <v>-4.5076049999999923E-2</v>
      </c>
      <c r="AQ51" s="8">
        <f t="shared" si="158"/>
        <v>-1.2908748478454978E-3</v>
      </c>
      <c r="BR51">
        <v>0.91857666000000004</v>
      </c>
      <c r="BS51">
        <v>9.3853500000000006E-3</v>
      </c>
      <c r="BT51" s="8">
        <f t="shared" si="130"/>
        <v>-4.5076049999999923E-2</v>
      </c>
      <c r="BU51" s="8">
        <f t="shared" si="131"/>
        <v>4.2305450586749933E-4</v>
      </c>
      <c r="BX51">
        <v>0.45054114000000001</v>
      </c>
      <c r="BY51">
        <v>8.3729970000000001E-2</v>
      </c>
      <c r="BZ51" s="8">
        <f t="shared" si="194"/>
        <v>-3.3981019999999973E-2</v>
      </c>
      <c r="CA51" s="8">
        <f t="shared" si="195"/>
        <v>2.8452297851693977E-3</v>
      </c>
      <c r="CC51">
        <v>0.45054114000000001</v>
      </c>
      <c r="CD51">
        <v>4.7926379999999998E-2</v>
      </c>
      <c r="CE51" s="8">
        <f t="shared" si="196"/>
        <v>-3.3981019999999973E-2</v>
      </c>
      <c r="CF51" s="8">
        <f t="shared" si="197"/>
        <v>1.6285872773075987E-3</v>
      </c>
      <c r="CG51" s="8"/>
      <c r="CI51">
        <v>0.91857666000000004</v>
      </c>
      <c r="CJ51">
        <v>4.3960300000000001E-2</v>
      </c>
      <c r="CK51" s="8">
        <f t="shared" si="132"/>
        <v>-4.5076049999999923E-2</v>
      </c>
      <c r="CL51" s="8">
        <f t="shared" si="133"/>
        <v>1.9815566808149966E-3</v>
      </c>
      <c r="DM51">
        <v>0.91857666000000004</v>
      </c>
      <c r="DN51">
        <v>-9.152863E-2</v>
      </c>
      <c r="DO51" s="8">
        <f t="shared" si="134"/>
        <v>-4.5076049999999923E-2</v>
      </c>
      <c r="DP51" s="8">
        <f t="shared" si="135"/>
        <v>-4.1257491023114932E-3</v>
      </c>
      <c r="DS51">
        <v>0.45054114000000001</v>
      </c>
      <c r="DT51">
        <v>-0.36050241</v>
      </c>
      <c r="DU51" s="8">
        <f t="shared" si="198"/>
        <v>-3.3981019999999973E-2</v>
      </c>
      <c r="DV51" s="8">
        <f t="shared" si="199"/>
        <v>-1.225023960425819E-2</v>
      </c>
      <c r="DY51" s="1">
        <v>0.91857666199999999</v>
      </c>
      <c r="DZ51" s="14">
        <f t="shared" si="159"/>
        <v>1.2138871339052334E-2</v>
      </c>
      <c r="EA51" s="14">
        <f t="shared" si="160"/>
        <v>-1.2138871339052334E-2</v>
      </c>
      <c r="EB51" s="14">
        <f t="shared" si="68"/>
        <v>5.0256139000000033E-2</v>
      </c>
      <c r="EC51" s="14">
        <f t="shared" si="69"/>
        <v>6.2111773407601024E-3</v>
      </c>
      <c r="ED51" s="7">
        <f t="shared" si="167"/>
        <v>-1.4478294660556796</v>
      </c>
      <c r="EE51">
        <f t="shared" si="168"/>
        <v>-0.9924490974491248</v>
      </c>
      <c r="EG51" s="1">
        <v>0.91857666000000004</v>
      </c>
      <c r="EH51" s="1">
        <v>-2.9137070000000001E-2</v>
      </c>
      <c r="EI51" s="8">
        <f t="shared" si="136"/>
        <v>-4.5076049999999923E-2</v>
      </c>
      <c r="EJ51" s="8">
        <f t="shared" si="161"/>
        <v>1.302309727125845E-3</v>
      </c>
      <c r="EK51">
        <v>0</v>
      </c>
      <c r="EM51" s="1">
        <v>0.91857666000000004</v>
      </c>
      <c r="EN51" s="1">
        <v>-2.890889E-2</v>
      </c>
      <c r="EO51" s="8">
        <f t="shared" si="137"/>
        <v>-4.5076049999999923E-2</v>
      </c>
      <c r="EP51" s="8">
        <f t="shared" si="162"/>
        <v>1.2919142049836959E-3</v>
      </c>
      <c r="EQ51">
        <v>1</v>
      </c>
      <c r="ES51" s="1">
        <v>0.91857666000000004</v>
      </c>
      <c r="ET51" s="1">
        <v>-3.9870210000000003E-2</v>
      </c>
      <c r="EU51" s="8">
        <f t="shared" si="138"/>
        <v>-4.5076049999999923E-2</v>
      </c>
      <c r="EV51" s="8">
        <f t="shared" si="163"/>
        <v>1.7820378749664994E-3</v>
      </c>
      <c r="EX51" s="1">
        <v>0.91857666000000004</v>
      </c>
      <c r="EY51" s="1">
        <v>-4.9744110000000001E-2</v>
      </c>
      <c r="EZ51" s="8">
        <f t="shared" si="139"/>
        <v>-4.5076049999999923E-2</v>
      </c>
      <c r="FA51" s="8">
        <f t="shared" si="164"/>
        <v>2.2233614539903302E-3</v>
      </c>
      <c r="FC51" s="1">
        <v>0.91857666000000004</v>
      </c>
      <c r="FD51" s="1">
        <v>-5.8694999999999997E-2</v>
      </c>
      <c r="FE51" s="8">
        <f t="shared" si="140"/>
        <v>-4.5076049999999923E-2</v>
      </c>
      <c r="FF51" s="8">
        <f t="shared" si="165"/>
        <v>2.6234302019266685E-3</v>
      </c>
      <c r="FH51">
        <v>0.88175892</v>
      </c>
      <c r="FI51">
        <v>-8.4013400000000002E-3</v>
      </c>
      <c r="FJ51" s="8">
        <f t="shared" si="141"/>
        <v>-5.1058469999999967E-2</v>
      </c>
      <c r="FK51" s="8">
        <f t="shared" si="166"/>
        <v>4.2534263057796451E-4</v>
      </c>
      <c r="FM51">
        <v>0.93281738999999997</v>
      </c>
      <c r="FN51">
        <v>2.7768599999999999E-3</v>
      </c>
      <c r="FO51" s="8">
        <f t="shared" si="142"/>
        <v>-3.9666370000000062E-2</v>
      </c>
      <c r="FP51" s="8">
        <f t="shared" si="169"/>
        <v>1.0921920180216713E-4</v>
      </c>
      <c r="FR51" s="1">
        <v>0.91857666000000004</v>
      </c>
      <c r="FS51" s="1">
        <v>-2.9137070000000001E-2</v>
      </c>
      <c r="FW51" s="1">
        <v>0.91857666000000004</v>
      </c>
      <c r="FX51" s="1">
        <v>-6.0027410000000003E-2</v>
      </c>
      <c r="FY51" s="8">
        <f t="shared" si="143"/>
        <v>-4.5076049999999923E-2</v>
      </c>
      <c r="FZ51" s="8">
        <f t="shared" si="144"/>
        <v>2.6829835648255374E-3</v>
      </c>
      <c r="GC51" s="1">
        <v>0.91857666000000004</v>
      </c>
      <c r="GD51" s="1">
        <v>-3.3916920000000003E-2</v>
      </c>
      <c r="GH51" s="1">
        <v>0.91857666000000004</v>
      </c>
      <c r="GI51" s="1">
        <v>-0.10875767</v>
      </c>
      <c r="GJ51" s="8">
        <f t="shared" si="145"/>
        <v>-4.5076049999999923E-2</v>
      </c>
      <c r="GK51" s="8">
        <f t="shared" si="146"/>
        <v>4.8610300054378391E-3</v>
      </c>
      <c r="GL51" s="8"/>
      <c r="GM51" s="1">
        <v>0.91857666000000004</v>
      </c>
      <c r="GN51" s="1">
        <v>-4.1125830000000002E-2</v>
      </c>
      <c r="GO51" s="8">
        <f t="shared" si="147"/>
        <v>-4.5076049999999923E-2</v>
      </c>
      <c r="GP51" s="8">
        <f t="shared" si="148"/>
        <v>1.8381590340114462E-3</v>
      </c>
      <c r="GR51" s="1">
        <v>0.91857666000000004</v>
      </c>
      <c r="GS51" s="1">
        <v>-3.8111220000000001E-2</v>
      </c>
      <c r="GT51" s="8">
        <f t="shared" si="149"/>
        <v>-4.5076049999999923E-2</v>
      </c>
      <c r="GU51" s="8">
        <f t="shared" si="150"/>
        <v>1.7034181034205926E-3</v>
      </c>
      <c r="GW51">
        <v>0.91857666000000004</v>
      </c>
      <c r="GX51">
        <v>-4.891144E-2</v>
      </c>
      <c r="GY51" s="8">
        <f t="shared" si="151"/>
        <v>-4.5076049999999923E-2</v>
      </c>
      <c r="GZ51" s="8">
        <f t="shared" si="152"/>
        <v>2.1861444572063063E-3</v>
      </c>
      <c r="HB51">
        <v>0.91857666000000004</v>
      </c>
      <c r="HC51">
        <v>-4.891144E-2</v>
      </c>
      <c r="HD51" s="8">
        <f t="shared" si="153"/>
        <v>-4.5076049999999923E-2</v>
      </c>
      <c r="HE51" s="8">
        <f t="shared" si="154"/>
        <v>2.1861444572063063E-3</v>
      </c>
      <c r="HH51">
        <v>0.88175892</v>
      </c>
      <c r="HI51" s="1">
        <v>2.5686339999999998E-2</v>
      </c>
      <c r="HJ51" s="1"/>
      <c r="HK51" t="s">
        <v>117</v>
      </c>
    </row>
    <row r="52" spans="13:219" x14ac:dyDescent="0.3">
      <c r="M52" s="1"/>
      <c r="N52" s="1"/>
      <c r="V52">
        <v>0.96365270999999997</v>
      </c>
      <c r="W52">
        <v>6.1779889999999997E-2</v>
      </c>
      <c r="X52" s="8">
        <f t="shared" si="190"/>
        <v>-3.6347290000000032E-2</v>
      </c>
      <c r="Y52" s="8">
        <f t="shared" si="156"/>
        <v>-2.2455315779981019E-3</v>
      </c>
      <c r="AB52">
        <v>0.48452215999999998</v>
      </c>
      <c r="AC52">
        <v>3.4924169999999997E-2</v>
      </c>
      <c r="AD52" s="8">
        <f t="shared" si="192"/>
        <v>-3.3997810000000073E-2</v>
      </c>
      <c r="AE52" s="8">
        <f t="shared" si="178"/>
        <v>-1.1873452960677025E-3</v>
      </c>
      <c r="AH52">
        <v>0.48452215999999998</v>
      </c>
      <c r="AI52">
        <v>3.3421579999999999E-2</v>
      </c>
      <c r="AJ52" s="8">
        <f t="shared" si="193"/>
        <v>-3.3997810000000073E-2</v>
      </c>
      <c r="AK52" s="8">
        <f t="shared" si="181"/>
        <v>-1.1362605267398024E-3</v>
      </c>
      <c r="AN52">
        <v>0.96365270999999997</v>
      </c>
      <c r="AO52">
        <v>3.7456389999999999E-2</v>
      </c>
      <c r="AP52" s="8">
        <f t="shared" si="191"/>
        <v>-3.6347290000000032E-2</v>
      </c>
      <c r="AQ52" s="8">
        <f t="shared" si="158"/>
        <v>-1.3614382696831011E-3</v>
      </c>
      <c r="BR52">
        <v>0.96365270999999997</v>
      </c>
      <c r="BS52">
        <v>6.2603080000000005E-2</v>
      </c>
      <c r="BT52" s="8">
        <f t="shared" si="130"/>
        <v>-3.6347290000000032E-2</v>
      </c>
      <c r="BU52" s="8">
        <f t="shared" si="131"/>
        <v>2.2754523036532023E-3</v>
      </c>
      <c r="BX52">
        <v>0.48452215999999998</v>
      </c>
      <c r="BY52">
        <v>8.201746E-2</v>
      </c>
      <c r="BZ52" s="8">
        <f t="shared" si="194"/>
        <v>-3.3997810000000073E-2</v>
      </c>
      <c r="CA52" s="8">
        <f t="shared" si="195"/>
        <v>2.788414021762606E-3</v>
      </c>
      <c r="CC52">
        <v>0.48452215999999998</v>
      </c>
      <c r="CD52">
        <v>5.3493060000000002E-2</v>
      </c>
      <c r="CE52" s="8">
        <f t="shared" si="196"/>
        <v>-3.3997810000000073E-2</v>
      </c>
      <c r="CF52" s="8">
        <f t="shared" si="197"/>
        <v>1.818646890198604E-3</v>
      </c>
      <c r="CG52" s="8"/>
      <c r="CI52">
        <v>0.96365270999999997</v>
      </c>
      <c r="CJ52">
        <v>5.0902940000000001E-2</v>
      </c>
      <c r="CK52" s="8">
        <f t="shared" si="132"/>
        <v>-3.6347290000000032E-2</v>
      </c>
      <c r="CL52" s="8">
        <f t="shared" si="133"/>
        <v>1.8501839220326016E-3</v>
      </c>
      <c r="DM52">
        <v>0.96365270999999997</v>
      </c>
      <c r="DN52">
        <v>-2.2156809999999999E-2</v>
      </c>
      <c r="DO52" s="8">
        <f t="shared" si="134"/>
        <v>-3.6347290000000032E-2</v>
      </c>
      <c r="DP52" s="8">
        <f t="shared" si="135"/>
        <v>-8.053399985449007E-4</v>
      </c>
      <c r="DS52">
        <v>0.48452215999999998</v>
      </c>
      <c r="DT52">
        <v>-0.3446611</v>
      </c>
      <c r="DU52" s="8">
        <f t="shared" si="198"/>
        <v>-3.3997810000000073E-2</v>
      </c>
      <c r="DV52" s="8">
        <f t="shared" si="199"/>
        <v>-1.1717722592191025E-2</v>
      </c>
      <c r="DY52" s="1">
        <v>0.96365270999999997</v>
      </c>
      <c r="DZ52" s="14">
        <f t="shared" si="159"/>
        <v>6.2479519489863798E-3</v>
      </c>
      <c r="EA52" s="14">
        <f t="shared" si="160"/>
        <v>-6.2479519489863798E-3</v>
      </c>
      <c r="EB52" s="14">
        <f t="shared" si="68"/>
        <v>4.507604799999998E-2</v>
      </c>
      <c r="EC52" s="14">
        <f t="shared" si="69"/>
        <v>5.890919390065954E-3</v>
      </c>
      <c r="ED52" s="7">
        <f t="shared" si="167"/>
        <v>-1.4408443619900533</v>
      </c>
      <c r="EE52">
        <f t="shared" si="168"/>
        <v>-0.99156811957217028</v>
      </c>
      <c r="EG52" s="1">
        <v>0.96365270999999997</v>
      </c>
      <c r="EH52" s="1">
        <v>-7.0731749999999996E-2</v>
      </c>
      <c r="EI52" s="8">
        <f t="shared" si="136"/>
        <v>-3.6347290000000032E-2</v>
      </c>
      <c r="EJ52" s="8">
        <f t="shared" si="161"/>
        <v>2.5470361783464734E-3</v>
      </c>
      <c r="EK52">
        <v>0</v>
      </c>
      <c r="EM52" s="1">
        <v>0.96365270999999997</v>
      </c>
      <c r="EN52" s="1">
        <v>-6.9642200000000001E-2</v>
      </c>
      <c r="EO52" s="8">
        <f t="shared" si="137"/>
        <v>-3.6347290000000032E-2</v>
      </c>
      <c r="EP52" s="8">
        <f t="shared" si="162"/>
        <v>2.5074197502998009E-3</v>
      </c>
      <c r="EQ52">
        <v>1</v>
      </c>
      <c r="ES52" s="1">
        <v>0.96365270999999997</v>
      </c>
      <c r="ET52" s="1">
        <v>-7.7180659999999998E-2</v>
      </c>
      <c r="EU52" s="8">
        <f t="shared" si="138"/>
        <v>-3.6347290000000032E-2</v>
      </c>
      <c r="EV52" s="8">
        <f t="shared" si="163"/>
        <v>2.7792601383206062E-3</v>
      </c>
      <c r="EX52" s="1">
        <v>0.96365270999999997</v>
      </c>
      <c r="EY52" s="1">
        <v>-8.3301319999999998E-2</v>
      </c>
      <c r="EZ52" s="8">
        <f t="shared" si="139"/>
        <v>-3.6347290000000032E-2</v>
      </c>
      <c r="FA52" s="8">
        <f t="shared" si="164"/>
        <v>2.9996638814113416E-3</v>
      </c>
      <c r="FC52" s="1">
        <v>0.96365270999999997</v>
      </c>
      <c r="FD52" s="1">
        <v>-8.803366E-2</v>
      </c>
      <c r="FE52" s="8">
        <f t="shared" si="140"/>
        <v>-3.6347290000000032E-2</v>
      </c>
      <c r="FF52" s="8">
        <f t="shared" si="165"/>
        <v>3.1700744988248249E-3</v>
      </c>
      <c r="FH52">
        <v>0.93281738999999997</v>
      </c>
      <c r="FI52">
        <v>-3.8106920000000002E-2</v>
      </c>
      <c r="FJ52" s="8">
        <f t="shared" si="141"/>
        <v>-3.9666370000000062E-2</v>
      </c>
      <c r="FK52" s="8">
        <f t="shared" si="166"/>
        <v>1.497528103226701E-3</v>
      </c>
      <c r="FM52">
        <v>0.97248376000000003</v>
      </c>
      <c r="FN52">
        <v>-1.396128E-2</v>
      </c>
      <c r="FO52" s="8">
        <f t="shared" si="142"/>
        <v>-2.751623999999997E-2</v>
      </c>
      <c r="FP52" s="8">
        <f t="shared" si="169"/>
        <v>-3.8059493152723805E-4</v>
      </c>
      <c r="FR52" s="1">
        <v>0.96365270999999997</v>
      </c>
      <c r="FS52" s="1">
        <v>-7.0731749999999996E-2</v>
      </c>
      <c r="FW52" s="1">
        <v>0.96365270999999997</v>
      </c>
      <c r="FX52" s="1">
        <v>-6.9822200000000001E-2</v>
      </c>
      <c r="FY52" s="8">
        <f t="shared" si="143"/>
        <v>-3.6347290000000032E-2</v>
      </c>
      <c r="FZ52" s="8">
        <f t="shared" si="144"/>
        <v>2.5142834646639332E-3</v>
      </c>
      <c r="GC52" s="1">
        <v>0.96365270999999997</v>
      </c>
      <c r="GD52" s="1">
        <v>-2.3619899999999999E-2</v>
      </c>
      <c r="GH52" s="1">
        <v>0.96365270999999997</v>
      </c>
      <c r="GI52" s="1">
        <v>-0.11033912999999999</v>
      </c>
      <c r="GJ52" s="8">
        <f t="shared" si="145"/>
        <v>-3.6347290000000032E-2</v>
      </c>
      <c r="GK52" s="8">
        <f t="shared" si="146"/>
        <v>3.973290014700254E-3</v>
      </c>
      <c r="GL52" s="8"/>
      <c r="GM52" s="1">
        <v>0.96365270999999997</v>
      </c>
      <c r="GN52" s="1">
        <v>-3.070639E-2</v>
      </c>
      <c r="GO52" s="8">
        <f t="shared" si="147"/>
        <v>-3.6347290000000032E-2</v>
      </c>
      <c r="GP52" s="8">
        <f t="shared" si="148"/>
        <v>1.1057309657461658E-3</v>
      </c>
      <c r="GR52" s="1">
        <v>0.96365270999999997</v>
      </c>
      <c r="GS52" s="1">
        <v>-1.331883E-2</v>
      </c>
      <c r="GT52" s="8">
        <f t="shared" si="149"/>
        <v>-3.6347290000000032E-2</v>
      </c>
      <c r="GU52" s="8">
        <f t="shared" si="150"/>
        <v>4.7960840588910018E-4</v>
      </c>
      <c r="GW52">
        <v>0.96365270999999997</v>
      </c>
      <c r="GX52">
        <v>-1.2591E-2</v>
      </c>
      <c r="GY52" s="8">
        <f t="shared" si="151"/>
        <v>-3.6347290000000032E-2</v>
      </c>
      <c r="GZ52" s="8">
        <f t="shared" si="152"/>
        <v>4.5339939308104845E-4</v>
      </c>
      <c r="HB52">
        <v>0.96365270999999997</v>
      </c>
      <c r="HC52">
        <v>-1.2591E-2</v>
      </c>
      <c r="HD52" s="8">
        <f t="shared" si="153"/>
        <v>-3.6347290000000032E-2</v>
      </c>
      <c r="HE52" s="8">
        <f t="shared" si="154"/>
        <v>4.5339939308104845E-4</v>
      </c>
      <c r="HH52">
        <v>0.93281738999999997</v>
      </c>
      <c r="HI52">
        <v>2.7768599999999999E-3</v>
      </c>
      <c r="HJ52" s="1"/>
      <c r="HK52" t="s">
        <v>118</v>
      </c>
    </row>
    <row r="53" spans="13:219" x14ac:dyDescent="0.3">
      <c r="M53" s="1"/>
      <c r="N53" s="1"/>
      <c r="V53">
        <v>1</v>
      </c>
      <c r="W53">
        <v>3.250687E-2</v>
      </c>
      <c r="X53" s="8">
        <f>V53-V52</f>
        <v>3.6347290000000032E-2</v>
      </c>
      <c r="Y53" s="8">
        <f t="shared" si="156"/>
        <v>1.181536630882301E-3</v>
      </c>
      <c r="AB53">
        <v>0.51851997000000005</v>
      </c>
      <c r="AC53">
        <v>4.0556080000000001E-2</v>
      </c>
      <c r="AD53" s="8">
        <f>AB53-AB54</f>
        <v>-3.397395999999997E-2</v>
      </c>
      <c r="AE53" s="8">
        <f t="shared" si="178"/>
        <v>-1.3778506396767989E-3</v>
      </c>
      <c r="AH53">
        <v>0.51851997000000005</v>
      </c>
      <c r="AI53">
        <v>3.6165509999999998E-2</v>
      </c>
      <c r="AJ53" s="8">
        <f>AH53-AH54</f>
        <v>-3.397395999999997E-2</v>
      </c>
      <c r="AK53" s="8">
        <f t="shared" si="181"/>
        <v>-1.2286855901195988E-3</v>
      </c>
      <c r="AN53">
        <v>1</v>
      </c>
      <c r="AO53">
        <v>3.607672E-2</v>
      </c>
      <c r="AP53" s="8">
        <f>AN53-AN52</f>
        <v>3.6347290000000032E-2</v>
      </c>
      <c r="AQ53" s="8">
        <f t="shared" si="158"/>
        <v>1.3112910040888011E-3</v>
      </c>
      <c r="BR53">
        <v>1</v>
      </c>
      <c r="BS53">
        <v>-5.2596610000000002E-2</v>
      </c>
      <c r="BT53" s="8">
        <f>BR53-BR52</f>
        <v>3.6347290000000032E-2</v>
      </c>
      <c r="BU53" s="8">
        <f>BT53*BS53</f>
        <v>-1.9117442366869018E-3</v>
      </c>
      <c r="BX53">
        <v>0.51851997000000005</v>
      </c>
      <c r="BY53">
        <v>7.9119980000000006E-2</v>
      </c>
      <c r="BZ53" s="8">
        <f>BX53-BX54</f>
        <v>-3.397395999999997E-2</v>
      </c>
      <c r="CA53" s="8">
        <f>-BZ53*BY53</f>
        <v>2.6880190357207977E-3</v>
      </c>
      <c r="CC53">
        <v>0.51851997000000005</v>
      </c>
      <c r="CD53">
        <v>5.82055E-2</v>
      </c>
      <c r="CE53" s="8">
        <f>CC53-CC54</f>
        <v>-3.397395999999997E-2</v>
      </c>
      <c r="CF53" s="8">
        <f>-CE53*CD53</f>
        <v>1.9774713287799982E-3</v>
      </c>
      <c r="CG53" s="8"/>
      <c r="CI53">
        <v>1</v>
      </c>
      <c r="CJ53">
        <v>3.3181950000000002E-2</v>
      </c>
      <c r="CK53" s="8">
        <f>CI53-CI52</f>
        <v>3.6347290000000032E-2</v>
      </c>
      <c r="CL53" s="8">
        <f>CK53*CJ53</f>
        <v>1.206073959415501E-3</v>
      </c>
      <c r="DM53">
        <v>1</v>
      </c>
      <c r="DN53">
        <v>2.5516549999999999E-2</v>
      </c>
      <c r="DO53" s="8">
        <f>DM53-DM52</f>
        <v>3.6347290000000032E-2</v>
      </c>
      <c r="DP53" s="8">
        <f>DO53*DN53</f>
        <v>9.2745744264950073E-4</v>
      </c>
      <c r="DS53">
        <v>0.51851997000000005</v>
      </c>
      <c r="DT53">
        <v>-0.32824191000000003</v>
      </c>
      <c r="DU53" s="8">
        <f>DS53-DS54</f>
        <v>-3.397395999999997E-2</v>
      </c>
      <c r="DV53" s="8">
        <f>-DU53*DT53</f>
        <v>-1.1151677520663591E-2</v>
      </c>
      <c r="DY53" s="1">
        <v>1</v>
      </c>
      <c r="DZ53" s="14">
        <f t="shared" si="159"/>
        <v>1.2599999999999777E-3</v>
      </c>
      <c r="EA53" s="14">
        <f t="shared" si="160"/>
        <v>-1.2599999999999777E-3</v>
      </c>
      <c r="EB53" s="14">
        <f t="shared" si="68"/>
        <v>3.6347290000000032E-2</v>
      </c>
      <c r="EC53" s="14">
        <f t="shared" si="69"/>
        <v>4.9879519489864025E-3</v>
      </c>
      <c r="ED53" s="7">
        <f t="shared" si="167"/>
        <v>-1.4344178036925648</v>
      </c>
      <c r="EE53">
        <f t="shared" si="168"/>
        <v>-0.99071485389263281</v>
      </c>
      <c r="EG53" s="1">
        <v>1</v>
      </c>
      <c r="EH53" s="1">
        <v>-0.18675432</v>
      </c>
      <c r="EI53" s="8">
        <f>EG53-EG52</f>
        <v>3.6347290000000032E-2</v>
      </c>
      <c r="EJ53" s="8">
        <f t="shared" si="161"/>
        <v>-6.7249857313369799E-3</v>
      </c>
      <c r="EK53">
        <v>0</v>
      </c>
      <c r="EM53" s="1">
        <v>1</v>
      </c>
      <c r="EN53" s="1">
        <v>-0.1881044</v>
      </c>
      <c r="EO53" s="8">
        <f>EM53-EM52</f>
        <v>3.6347290000000032E-2</v>
      </c>
      <c r="EP53" s="8">
        <f t="shared" si="162"/>
        <v>-6.7725701898890883E-3</v>
      </c>
      <c r="EQ53">
        <v>1</v>
      </c>
      <c r="ES53" s="1">
        <v>1</v>
      </c>
      <c r="ET53" s="1">
        <v>-0.19389279000000001</v>
      </c>
      <c r="EU53" s="8">
        <f>ES53-ES52</f>
        <v>3.6347290000000032E-2</v>
      </c>
      <c r="EV53" s="8">
        <f t="shared" si="163"/>
        <v>-6.9820406090692708E-3</v>
      </c>
      <c r="EX53" s="1">
        <v>1</v>
      </c>
      <c r="EY53" s="1">
        <v>-0.19792628000000001</v>
      </c>
      <c r="EZ53" s="8">
        <f>EX53-EX52</f>
        <v>3.6347290000000032E-2</v>
      </c>
      <c r="FA53" s="8">
        <f t="shared" si="164"/>
        <v>-7.1272857776816505E-3</v>
      </c>
      <c r="FC53" s="1">
        <v>1</v>
      </c>
      <c r="FD53" s="1">
        <v>-0.20003592000000001</v>
      </c>
      <c r="FE53" s="8">
        <f>FC53-FC52</f>
        <v>3.6347290000000032E-2</v>
      </c>
      <c r="FF53" s="8">
        <f t="shared" si="165"/>
        <v>-7.2032534923682917E-3</v>
      </c>
      <c r="FH53">
        <v>0.97248376000000003</v>
      </c>
      <c r="FI53">
        <v>-6.4636609999999997E-2</v>
      </c>
      <c r="FJ53" s="8">
        <f>FH53-FH52</f>
        <v>3.9666370000000062E-2</v>
      </c>
      <c r="FK53" s="8">
        <f t="shared" si="166"/>
        <v>-2.5400935045997949E-3</v>
      </c>
      <c r="FM53">
        <v>1</v>
      </c>
      <c r="FN53">
        <v>-0.16924395</v>
      </c>
      <c r="FO53" s="8">
        <f>FM53-FM52</f>
        <v>2.751623999999997E-2</v>
      </c>
      <c r="FP53" s="8">
        <f t="shared" si="169"/>
        <v>4.6137166192246918E-3</v>
      </c>
      <c r="FR53" s="1">
        <v>1</v>
      </c>
      <c r="FS53" s="1">
        <v>-0.18675432</v>
      </c>
      <c r="FW53" s="1">
        <v>1</v>
      </c>
      <c r="FX53" s="1">
        <v>-0.16743316999999999</v>
      </c>
      <c r="FY53" s="8">
        <f>FW53-FW52</f>
        <v>3.6347290000000032E-2</v>
      </c>
      <c r="FZ53" s="8">
        <f t="shared" si="144"/>
        <v>-6.0292349821011839E-3</v>
      </c>
      <c r="GC53" s="1">
        <v>1</v>
      </c>
      <c r="GD53" s="1">
        <v>-0.10526227</v>
      </c>
      <c r="GH53" s="1">
        <v>1</v>
      </c>
      <c r="GI53" s="1">
        <v>-0.19964610999999999</v>
      </c>
      <c r="GJ53" s="8">
        <f>GH53-GH52</f>
        <v>3.6347290000000032E-2</v>
      </c>
      <c r="GK53" s="8">
        <f t="shared" si="146"/>
        <v>-7.1892165121906311E-3</v>
      </c>
      <c r="GL53" s="8"/>
      <c r="GM53" s="1">
        <v>1</v>
      </c>
      <c r="GN53" s="1">
        <v>-0.11197465</v>
      </c>
      <c r="GO53" s="8">
        <f>GM53-GM52</f>
        <v>3.6347290000000032E-2</v>
      </c>
      <c r="GP53" s="8">
        <f t="shared" si="148"/>
        <v>-4.0321847629626569E-3</v>
      </c>
      <c r="GR53" s="1">
        <v>1</v>
      </c>
      <c r="GS53" s="1">
        <v>-8.1741720000000004E-2</v>
      </c>
      <c r="GT53" s="8">
        <f>GR53-GR52</f>
        <v>3.6347290000000032E-2</v>
      </c>
      <c r="GU53" s="8">
        <f t="shared" si="150"/>
        <v>-2.9435029971726632E-3</v>
      </c>
      <c r="GW53">
        <v>1</v>
      </c>
      <c r="GX53">
        <v>-7.267875E-2</v>
      </c>
      <c r="GY53" s="8">
        <f>GW53-GW52</f>
        <v>3.6347290000000032E-2</v>
      </c>
      <c r="GZ53" s="8">
        <f t="shared" si="152"/>
        <v>-2.6171472591445676E-3</v>
      </c>
      <c r="HB53">
        <v>1</v>
      </c>
      <c r="HC53">
        <v>-7.267875E-2</v>
      </c>
      <c r="HD53" s="8">
        <f>HB53-HB52</f>
        <v>3.6347290000000032E-2</v>
      </c>
      <c r="HE53" s="8">
        <f t="shared" si="154"/>
        <v>-2.6171472591445676E-3</v>
      </c>
      <c r="HH53">
        <v>0.97248376000000003</v>
      </c>
      <c r="HI53">
        <v>-1.396128E-2</v>
      </c>
      <c r="HJ53" s="1"/>
      <c r="HK53" t="s">
        <v>119</v>
      </c>
    </row>
    <row r="54" spans="13:219" x14ac:dyDescent="0.3">
      <c r="M54" s="1"/>
      <c r="N54" s="1"/>
      <c r="AB54">
        <v>0.55249393000000002</v>
      </c>
      <c r="AC54">
        <v>4.513056E-2</v>
      </c>
      <c r="AD54" s="8">
        <f t="shared" ref="AD54:AD66" si="200">AB54-AB55</f>
        <v>-3.4017340000000007E-2</v>
      </c>
      <c r="AE54" s="8">
        <f t="shared" si="178"/>
        <v>-1.5352216039104002E-3</v>
      </c>
      <c r="AH54">
        <v>0.55249393000000002</v>
      </c>
      <c r="AI54">
        <v>3.8574770000000001E-2</v>
      </c>
      <c r="AJ54" s="8">
        <f t="shared" ref="AJ54:AJ66" si="201">AH54-AH55</f>
        <v>-3.4017340000000007E-2</v>
      </c>
      <c r="AK54" s="8">
        <f t="shared" si="181"/>
        <v>-1.3122110665118004E-3</v>
      </c>
      <c r="BX54">
        <v>0.55249393000000002</v>
      </c>
      <c r="BY54">
        <v>7.6014570000000004E-2</v>
      </c>
      <c r="BZ54" s="8">
        <f t="shared" ref="BZ54:BZ66" si="202">BX54-BX55</f>
        <v>-3.4017340000000007E-2</v>
      </c>
      <c r="CA54" s="8">
        <f t="shared" ref="CA54:CA66" si="203">-BZ54*BY54</f>
        <v>2.5858134726438006E-3</v>
      </c>
      <c r="CC54">
        <v>0.55249393000000002</v>
      </c>
      <c r="CD54">
        <v>6.1868470000000002E-2</v>
      </c>
      <c r="CE54" s="8">
        <f t="shared" ref="CE54:CE66" si="204">CC54-CC55</f>
        <v>-3.4017340000000007E-2</v>
      </c>
      <c r="CF54" s="8">
        <f t="shared" ref="CF54:CF66" si="205">-CE54*CD54</f>
        <v>2.1046007792698005E-3</v>
      </c>
      <c r="CG54" s="8"/>
      <c r="DS54">
        <v>0.55249393000000002</v>
      </c>
      <c r="DT54">
        <v>-0.31117348</v>
      </c>
      <c r="DU54" s="8">
        <f t="shared" ref="DU54:DU66" si="206">DS54-DS55</f>
        <v>-3.4017340000000007E-2</v>
      </c>
      <c r="DV54" s="8">
        <f t="shared" ref="DV54:DV66" si="207">-DU54*DT54</f>
        <v>-1.0585294068143201E-2</v>
      </c>
      <c r="ED54" s="7">
        <f>-(PI()/2)+ATAN(EC53/EB53)</f>
        <v>-1.4344178036925648</v>
      </c>
      <c r="EE54">
        <f t="shared" si="168"/>
        <v>-0.99071485389263281</v>
      </c>
      <c r="FH54">
        <v>1</v>
      </c>
      <c r="FI54">
        <v>-0.24217147999999999</v>
      </c>
      <c r="HH54">
        <v>1</v>
      </c>
      <c r="HI54">
        <v>-0.16924395</v>
      </c>
      <c r="HJ54" s="1"/>
      <c r="HK54" t="s">
        <v>120</v>
      </c>
    </row>
    <row r="55" spans="13:219" x14ac:dyDescent="0.3">
      <c r="M55" s="1"/>
      <c r="N55" s="1"/>
      <c r="V55" s="4" t="s">
        <v>17</v>
      </c>
      <c r="W55" s="4">
        <v>46</v>
      </c>
      <c r="X55" s="4" t="s">
        <v>3</v>
      </c>
      <c r="Y55" s="7">
        <f>SUM(Y7:Y53)</f>
        <v>0.52712416399361961</v>
      </c>
      <c r="AB55">
        <v>0.58651127000000003</v>
      </c>
      <c r="AC55">
        <v>4.8538850000000001E-2</v>
      </c>
      <c r="AD55" s="8">
        <f t="shared" si="200"/>
        <v>-3.3933729999999995E-2</v>
      </c>
      <c r="AE55" s="8">
        <f t="shared" si="178"/>
        <v>-1.6471042304104999E-3</v>
      </c>
      <c r="AH55">
        <v>0.58651127000000003</v>
      </c>
      <c r="AI55">
        <v>4.0558400000000001E-2</v>
      </c>
      <c r="AJ55" s="8">
        <f t="shared" si="201"/>
        <v>-3.3933729999999995E-2</v>
      </c>
      <c r="AK55" s="8">
        <f t="shared" si="181"/>
        <v>-1.3762977948319998E-3</v>
      </c>
      <c r="AN55" s="4" t="s">
        <v>17</v>
      </c>
      <c r="AO55" s="4">
        <v>46</v>
      </c>
      <c r="AP55" s="4" t="s">
        <v>3</v>
      </c>
      <c r="AQ55" s="7">
        <f>SUM(AQ7:AQ53)</f>
        <v>0.51326780253514492</v>
      </c>
      <c r="BR55" s="4" t="s">
        <v>17</v>
      </c>
      <c r="BS55" s="4">
        <v>46</v>
      </c>
      <c r="BT55" s="4" t="s">
        <v>3</v>
      </c>
      <c r="BU55" s="7">
        <f>SUM(BU7:BU53)</f>
        <v>0.42828837729972591</v>
      </c>
      <c r="BX55">
        <v>0.58651127000000003</v>
      </c>
      <c r="BY55">
        <v>7.1709229999999999E-2</v>
      </c>
      <c r="BZ55" s="8">
        <f t="shared" si="202"/>
        <v>-3.3933729999999995E-2</v>
      </c>
      <c r="CA55" s="8">
        <f t="shared" si="203"/>
        <v>2.4333616493278998E-3</v>
      </c>
      <c r="CC55">
        <v>0.58651127000000003</v>
      </c>
      <c r="CD55">
        <v>6.4391210000000004E-2</v>
      </c>
      <c r="CE55" s="8">
        <f t="shared" si="204"/>
        <v>-3.3933729999999995E-2</v>
      </c>
      <c r="CF55" s="8">
        <f t="shared" si="205"/>
        <v>2.1850339345132999E-3</v>
      </c>
      <c r="CG55" s="8"/>
      <c r="CI55" s="4" t="s">
        <v>17</v>
      </c>
      <c r="CJ55" s="4">
        <v>46</v>
      </c>
      <c r="CK55" s="4" t="s">
        <v>3</v>
      </c>
      <c r="CL55" s="7">
        <f>SUM(CL7:CL53)</f>
        <v>0.44143111829203885</v>
      </c>
      <c r="DM55" s="4" t="s">
        <v>17</v>
      </c>
      <c r="DN55" s="4">
        <v>46</v>
      </c>
      <c r="DO55" s="4" t="s">
        <v>3</v>
      </c>
      <c r="DP55" s="7">
        <f>SUM(DP7:DP53)</f>
        <v>0.54387178814938963</v>
      </c>
      <c r="DS55">
        <v>0.58651127000000003</v>
      </c>
      <c r="DT55">
        <v>-0.29339461</v>
      </c>
      <c r="DU55" s="8">
        <f t="shared" si="206"/>
        <v>-3.3933729999999995E-2</v>
      </c>
      <c r="DV55" s="8">
        <f t="shared" si="207"/>
        <v>-9.9559734791952979E-3</v>
      </c>
      <c r="EG55" s="4" t="s">
        <v>17</v>
      </c>
      <c r="EH55" s="4">
        <v>46</v>
      </c>
      <c r="EI55" s="4" t="s">
        <v>3</v>
      </c>
      <c r="EJ55" s="7">
        <f>SUM(EJ7:EJ53)</f>
        <v>6.13129627893369E-3</v>
      </c>
      <c r="EM55" s="4" t="s">
        <v>17</v>
      </c>
      <c r="EN55" s="4">
        <v>46</v>
      </c>
      <c r="EO55" s="4" t="s">
        <v>3</v>
      </c>
      <c r="EP55" s="7">
        <f>SUM(EP7:EP53)</f>
        <v>0.11179143636362959</v>
      </c>
      <c r="ES55" s="4" t="s">
        <v>17</v>
      </c>
      <c r="ET55" s="4">
        <v>46</v>
      </c>
      <c r="EU55" s="4" t="s">
        <v>3</v>
      </c>
      <c r="EV55" s="7">
        <f>SUM(EV7:EV53)</f>
        <v>0.21687789726338078</v>
      </c>
      <c r="EX55" s="4" t="s">
        <v>17</v>
      </c>
      <c r="EY55" s="4">
        <v>46</v>
      </c>
      <c r="EZ55" s="4" t="s">
        <v>3</v>
      </c>
      <c r="FA55" s="7">
        <f>SUM(FA7:FA53)</f>
        <v>0.31857629950649841</v>
      </c>
      <c r="FC55" s="4" t="s">
        <v>17</v>
      </c>
      <c r="FD55" s="4">
        <v>46</v>
      </c>
      <c r="FE55" s="4" t="s">
        <v>3</v>
      </c>
      <c r="FF55" s="7">
        <f>SUM(FF7:FF53)</f>
        <v>0.4172731373782893</v>
      </c>
      <c r="FH55" s="4" t="s">
        <v>17</v>
      </c>
      <c r="FI55" s="4">
        <v>46</v>
      </c>
      <c r="FJ55" s="4" t="s">
        <v>3</v>
      </c>
      <c r="FK55" s="7">
        <f>SUM(FK7:FK53)</f>
        <v>0.55848925084544232</v>
      </c>
      <c r="FM55" s="4" t="s">
        <v>17</v>
      </c>
      <c r="FN55" s="4">
        <v>46</v>
      </c>
      <c r="FO55" s="4" t="s">
        <v>3</v>
      </c>
      <c r="FP55" s="7">
        <f>SUM(FP7:FP53)</f>
        <v>0.49781168913833085</v>
      </c>
      <c r="FW55" s="4" t="s">
        <v>17</v>
      </c>
      <c r="FX55" s="4">
        <v>46</v>
      </c>
      <c r="FY55" s="4" t="s">
        <v>3</v>
      </c>
      <c r="FZ55" s="7">
        <f>SUM(FZ7:FZ53)</f>
        <v>0.72413032279465483</v>
      </c>
      <c r="GH55" s="4" t="s">
        <v>17</v>
      </c>
      <c r="GI55" s="4">
        <v>46</v>
      </c>
      <c r="GJ55" s="4" t="s">
        <v>3</v>
      </c>
      <c r="GK55" s="7">
        <f>SUM(GK7:GK53)</f>
        <v>0.91755224225633769</v>
      </c>
      <c r="GL55" s="7"/>
      <c r="GM55" s="4" t="s">
        <v>17</v>
      </c>
      <c r="GN55" s="4">
        <v>46</v>
      </c>
      <c r="GO55" s="4" t="s">
        <v>3</v>
      </c>
      <c r="GP55" s="7">
        <f>SUM(GP7:GP53)</f>
        <v>0.93391226697594276</v>
      </c>
      <c r="GR55" s="4" t="s">
        <v>17</v>
      </c>
      <c r="GS55" s="4">
        <v>46</v>
      </c>
      <c r="GT55" s="4" t="s">
        <v>3</v>
      </c>
      <c r="GU55" s="7">
        <f>SUM(GU7:GU53)</f>
        <v>1.0860477312902621</v>
      </c>
      <c r="GW55" s="4" t="s">
        <v>17</v>
      </c>
      <c r="GX55" s="4">
        <v>46</v>
      </c>
      <c r="GY55" s="4" t="s">
        <v>3</v>
      </c>
      <c r="GZ55" s="7">
        <f>SUM(GZ7:GZ53)</f>
        <v>1.1384355743288908</v>
      </c>
      <c r="HB55" s="4" t="s">
        <v>17</v>
      </c>
      <c r="HC55" s="4">
        <v>46</v>
      </c>
      <c r="HD55" s="4" t="s">
        <v>3</v>
      </c>
      <c r="HE55" s="7">
        <f>SUM(HE7:HE53)</f>
        <v>1.1384355743288908</v>
      </c>
      <c r="HJ55" s="1"/>
      <c r="HK55" t="s">
        <v>121</v>
      </c>
    </row>
    <row r="56" spans="13:219" x14ac:dyDescent="0.3">
      <c r="M56" s="1"/>
      <c r="N56" s="1"/>
      <c r="AB56">
        <v>0.62044500000000002</v>
      </c>
      <c r="AC56">
        <v>5.076104E-2</v>
      </c>
      <c r="AD56" s="8">
        <f t="shared" si="200"/>
        <v>-3.4012519999999991E-2</v>
      </c>
      <c r="AE56" s="8">
        <f t="shared" si="178"/>
        <v>-1.7265108882207995E-3</v>
      </c>
      <c r="AH56">
        <v>0.62044500000000002</v>
      </c>
      <c r="AI56">
        <v>4.2042860000000001E-2</v>
      </c>
      <c r="AJ56" s="8">
        <f t="shared" si="201"/>
        <v>-3.4012519999999991E-2</v>
      </c>
      <c r="AK56" s="8">
        <f t="shared" si="181"/>
        <v>-1.4299836166071997E-3</v>
      </c>
      <c r="BX56">
        <v>0.62044500000000002</v>
      </c>
      <c r="BY56">
        <v>6.79863E-2</v>
      </c>
      <c r="BZ56" s="8">
        <f t="shared" si="202"/>
        <v>-3.4012519999999991E-2</v>
      </c>
      <c r="CA56" s="8">
        <f t="shared" si="203"/>
        <v>2.3123853884759993E-3</v>
      </c>
      <c r="CC56">
        <v>0.62044500000000002</v>
      </c>
      <c r="CD56">
        <v>6.5764340000000004E-2</v>
      </c>
      <c r="CE56" s="8">
        <f t="shared" si="204"/>
        <v>-3.4012519999999991E-2</v>
      </c>
      <c r="CF56" s="8">
        <f t="shared" si="205"/>
        <v>2.2368109295367996E-3</v>
      </c>
      <c r="CG56" s="8"/>
      <c r="DS56">
        <v>0.62044500000000002</v>
      </c>
      <c r="DT56">
        <v>-0.27483637999999999</v>
      </c>
      <c r="DU56" s="8">
        <f t="shared" si="206"/>
        <v>-3.4012519999999991E-2</v>
      </c>
      <c r="DV56" s="8">
        <f t="shared" si="207"/>
        <v>-9.3478778714775976E-3</v>
      </c>
      <c r="HK56" t="s">
        <v>122</v>
      </c>
    </row>
    <row r="57" spans="13:219" ht="15" thickBot="1" x14ac:dyDescent="0.35">
      <c r="M57" s="1"/>
      <c r="N57" s="1"/>
      <c r="AB57">
        <v>0.65445752000000001</v>
      </c>
      <c r="AC57">
        <v>5.1842930000000002E-2</v>
      </c>
      <c r="AD57" s="8">
        <f t="shared" si="200"/>
        <v>-3.394558999999997E-2</v>
      </c>
      <c r="AE57" s="8">
        <f t="shared" si="178"/>
        <v>-1.7598388461786986E-3</v>
      </c>
      <c r="AH57">
        <v>0.65445752000000001</v>
      </c>
      <c r="AI57">
        <v>4.2975590000000001E-2</v>
      </c>
      <c r="AJ57" s="8">
        <f t="shared" si="201"/>
        <v>-3.394558999999997E-2</v>
      </c>
      <c r="AK57" s="8">
        <f t="shared" si="181"/>
        <v>-1.4588317581480988E-3</v>
      </c>
      <c r="BX57">
        <v>0.65445752000000001</v>
      </c>
      <c r="BY57">
        <v>6.2563919999999995E-2</v>
      </c>
      <c r="BZ57" s="8">
        <f t="shared" si="202"/>
        <v>-3.394558999999997E-2</v>
      </c>
      <c r="CA57" s="8">
        <f t="shared" si="203"/>
        <v>2.1237691771127981E-3</v>
      </c>
      <c r="CC57">
        <v>0.65445752000000001</v>
      </c>
      <c r="CD57">
        <v>6.6038860000000005E-2</v>
      </c>
      <c r="CE57" s="8">
        <f t="shared" si="204"/>
        <v>-3.394558999999997E-2</v>
      </c>
      <c r="CF57" s="8">
        <f t="shared" si="205"/>
        <v>2.2417280656273982E-3</v>
      </c>
      <c r="CG57" s="8"/>
      <c r="DS57">
        <v>0.65445752000000001</v>
      </c>
      <c r="DT57">
        <v>-0.25540811000000002</v>
      </c>
      <c r="DU57" s="8">
        <f t="shared" si="206"/>
        <v>-3.394558999999997E-2</v>
      </c>
      <c r="DV57" s="8">
        <f t="shared" si="207"/>
        <v>-8.6699789847348926E-3</v>
      </c>
      <c r="EH57" s="17"/>
      <c r="EI57" s="17"/>
      <c r="EJ57" s="17"/>
      <c r="EK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</row>
    <row r="58" spans="13:219" x14ac:dyDescent="0.3">
      <c r="M58" s="1"/>
      <c r="N58" s="1"/>
      <c r="AB58">
        <v>0.68840310999999998</v>
      </c>
      <c r="AC58">
        <v>5.1876100000000001E-2</v>
      </c>
      <c r="AD58" s="8">
        <f t="shared" si="200"/>
        <v>-3.3987560000000028E-2</v>
      </c>
      <c r="AE58" s="8">
        <f t="shared" si="178"/>
        <v>-1.7631420613160014E-3</v>
      </c>
      <c r="AH58">
        <v>0.68840310999999998</v>
      </c>
      <c r="AI58">
        <v>4.3327749999999998E-2</v>
      </c>
      <c r="AJ58" s="8">
        <f t="shared" si="201"/>
        <v>-3.3987560000000028E-2</v>
      </c>
      <c r="AK58" s="8">
        <f t="shared" si="181"/>
        <v>-1.4726045027900012E-3</v>
      </c>
      <c r="BX58">
        <v>0.68840310999999998</v>
      </c>
      <c r="BY58">
        <v>5.9037190000000003E-2</v>
      </c>
      <c r="BZ58" s="8">
        <f t="shared" si="202"/>
        <v>-3.3987560000000028E-2</v>
      </c>
      <c r="CA58" s="8">
        <f t="shared" si="203"/>
        <v>2.0065300373564017E-3</v>
      </c>
      <c r="CC58">
        <v>0.68840310999999998</v>
      </c>
      <c r="CD58">
        <v>6.5308560000000002E-2</v>
      </c>
      <c r="CE58" s="8">
        <f t="shared" si="204"/>
        <v>-3.3987560000000028E-2</v>
      </c>
      <c r="CF58" s="8">
        <f t="shared" si="205"/>
        <v>2.2196786015136021E-3</v>
      </c>
      <c r="CG58" s="8"/>
      <c r="DS58">
        <v>0.68840310999999998</v>
      </c>
      <c r="DT58">
        <v>-0.23498458999999999</v>
      </c>
      <c r="DU58" s="8">
        <f t="shared" si="206"/>
        <v>-3.3987560000000028E-2</v>
      </c>
      <c r="DV58" s="8">
        <f t="shared" si="207"/>
        <v>-7.9865528517004056E-3</v>
      </c>
      <c r="DX58" s="20" t="s">
        <v>13</v>
      </c>
      <c r="DY58" s="15"/>
      <c r="DZ58" s="15"/>
      <c r="EA58" s="15"/>
      <c r="EB58" s="15"/>
      <c r="EC58" s="15"/>
      <c r="ED58" s="15"/>
      <c r="EE58" s="15"/>
      <c r="EF58" s="15"/>
      <c r="EG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9"/>
      <c r="GL58" s="9"/>
      <c r="GM58" s="9"/>
      <c r="GN58" s="9"/>
      <c r="GO58" s="9"/>
      <c r="GP58" s="9"/>
    </row>
    <row r="59" spans="13:219" x14ac:dyDescent="0.3">
      <c r="M59" s="1"/>
      <c r="N59" s="1"/>
      <c r="AB59">
        <v>0.72239067000000001</v>
      </c>
      <c r="AC59">
        <v>5.098163E-2</v>
      </c>
      <c r="AD59" s="8">
        <f t="shared" si="200"/>
        <v>-3.3974639999999945E-2</v>
      </c>
      <c r="AE59" s="8">
        <f t="shared" si="178"/>
        <v>-1.7320825258631972E-3</v>
      </c>
      <c r="AH59">
        <v>0.72239067000000001</v>
      </c>
      <c r="AI59">
        <v>4.3097009999999998E-2</v>
      </c>
      <c r="AJ59" s="8">
        <f t="shared" si="201"/>
        <v>-3.3974639999999945E-2</v>
      </c>
      <c r="AK59" s="8">
        <f t="shared" si="181"/>
        <v>-1.4642053998263976E-3</v>
      </c>
      <c r="BX59">
        <v>0.72239067000000001</v>
      </c>
      <c r="BY59">
        <v>5.2443610000000002E-2</v>
      </c>
      <c r="BZ59" s="8">
        <f t="shared" si="202"/>
        <v>-3.3974639999999945E-2</v>
      </c>
      <c r="CA59" s="8">
        <f t="shared" si="203"/>
        <v>1.7817527700503971E-3</v>
      </c>
      <c r="CC59">
        <v>0.72239067000000001</v>
      </c>
      <c r="CD59">
        <v>6.3696630000000004E-2</v>
      </c>
      <c r="CE59" s="8">
        <f t="shared" si="204"/>
        <v>-3.3974639999999945E-2</v>
      </c>
      <c r="CF59" s="8">
        <f t="shared" si="205"/>
        <v>2.1640700734631966E-3</v>
      </c>
      <c r="CG59" s="8"/>
      <c r="DS59">
        <v>0.72239067000000001</v>
      </c>
      <c r="DT59">
        <v>-0.21339247</v>
      </c>
      <c r="DU59" s="8">
        <f t="shared" si="206"/>
        <v>-3.3974639999999945E-2</v>
      </c>
      <c r="DV59" s="8">
        <f t="shared" si="207"/>
        <v>-7.249932346960788E-3</v>
      </c>
      <c r="HA59" s="9"/>
    </row>
    <row r="60" spans="13:219" x14ac:dyDescent="0.3">
      <c r="M60" s="1"/>
      <c r="N60" s="1"/>
      <c r="AB60">
        <v>0.75636530999999996</v>
      </c>
      <c r="AC60">
        <v>4.9317850000000003E-2</v>
      </c>
      <c r="AD60" s="8">
        <f t="shared" si="200"/>
        <v>-3.3963390000000038E-2</v>
      </c>
      <c r="AE60" s="8">
        <f t="shared" si="178"/>
        <v>-1.6750013735115021E-3</v>
      </c>
      <c r="AH60">
        <v>0.75636530999999996</v>
      </c>
      <c r="AI60">
        <v>4.2311559999999998E-2</v>
      </c>
      <c r="AJ60" s="8">
        <f t="shared" si="201"/>
        <v>-3.3963390000000038E-2</v>
      </c>
      <c r="AK60" s="8">
        <f t="shared" si="181"/>
        <v>-1.4370440137884016E-3</v>
      </c>
      <c r="BX60">
        <v>0.75636530999999996</v>
      </c>
      <c r="BY60">
        <v>5.0374410000000001E-2</v>
      </c>
      <c r="BZ60" s="8">
        <f t="shared" si="202"/>
        <v>-3.3963390000000038E-2</v>
      </c>
      <c r="CA60" s="8">
        <f t="shared" si="203"/>
        <v>1.710885732849902E-3</v>
      </c>
      <c r="CC60">
        <v>0.75636530999999996</v>
      </c>
      <c r="CD60">
        <v>6.1347169999999999E-2</v>
      </c>
      <c r="CE60" s="8">
        <f t="shared" si="204"/>
        <v>-3.3963390000000038E-2</v>
      </c>
      <c r="CF60" s="8">
        <f t="shared" si="205"/>
        <v>2.0835578601063024E-3</v>
      </c>
      <c r="CG60" s="8"/>
      <c r="DS60">
        <v>0.75636530999999996</v>
      </c>
      <c r="DT60">
        <v>-0.19039278000000001</v>
      </c>
      <c r="DU60" s="8">
        <f t="shared" si="206"/>
        <v>-3.3963390000000038E-2</v>
      </c>
      <c r="DV60" s="8">
        <f t="shared" si="207"/>
        <v>-6.466384240324208E-3</v>
      </c>
      <c r="EG60" s="5" t="s">
        <v>12</v>
      </c>
      <c r="EH60" t="s">
        <v>13</v>
      </c>
      <c r="EI60" s="5" t="s">
        <v>15</v>
      </c>
      <c r="EJ60" s="11">
        <v>0.2</v>
      </c>
      <c r="EK60" s="9"/>
      <c r="EM60" s="5" t="s">
        <v>12</v>
      </c>
      <c r="EN60" t="s">
        <v>13</v>
      </c>
      <c r="EO60" s="5" t="s">
        <v>15</v>
      </c>
      <c r="EP60" s="11">
        <v>0.2</v>
      </c>
      <c r="EQ60" s="9"/>
      <c r="ES60" s="5" t="s">
        <v>12</v>
      </c>
      <c r="ET60" t="s">
        <v>13</v>
      </c>
      <c r="EU60" s="5" t="s">
        <v>15</v>
      </c>
      <c r="EV60" s="11">
        <v>0.2</v>
      </c>
      <c r="EW60" s="9"/>
      <c r="EY60" s="5" t="s">
        <v>12</v>
      </c>
      <c r="EZ60" t="s">
        <v>13</v>
      </c>
      <c r="FA60" s="5" t="s">
        <v>15</v>
      </c>
      <c r="FB60" s="11">
        <v>0.2</v>
      </c>
      <c r="FC60" s="9"/>
      <c r="FE60" s="5" t="s">
        <v>12</v>
      </c>
      <c r="FF60" t="s">
        <v>13</v>
      </c>
      <c r="FG60" s="5" t="s">
        <v>15</v>
      </c>
      <c r="FH60" s="11">
        <v>0.2</v>
      </c>
      <c r="FI60" s="9"/>
      <c r="FJ60" s="1"/>
      <c r="FK60" s="5" t="s">
        <v>12</v>
      </c>
      <c r="FL60" t="s">
        <v>13</v>
      </c>
      <c r="FM60" s="5" t="s">
        <v>15</v>
      </c>
      <c r="FN60" s="11">
        <v>0.2</v>
      </c>
      <c r="FO60" s="9"/>
      <c r="FR60" s="5" t="s">
        <v>12</v>
      </c>
      <c r="FS60" t="s">
        <v>13</v>
      </c>
      <c r="FT60" s="5" t="s">
        <v>15</v>
      </c>
      <c r="FU60" s="11">
        <v>0.2</v>
      </c>
      <c r="FV60" s="9"/>
      <c r="FW60" s="5"/>
      <c r="FY60" s="5"/>
      <c r="FZ60" s="11"/>
      <c r="GH60" s="5"/>
      <c r="GJ60" s="5"/>
      <c r="GK60" s="5" t="s">
        <v>12</v>
      </c>
      <c r="GL60" t="s">
        <v>13</v>
      </c>
      <c r="GM60" s="5" t="s">
        <v>15</v>
      </c>
      <c r="GN60" s="11">
        <v>0.2</v>
      </c>
      <c r="GO60" s="9"/>
      <c r="GP60" s="11"/>
      <c r="GQ60" s="5" t="s">
        <v>12</v>
      </c>
      <c r="GR60" t="s">
        <v>13</v>
      </c>
      <c r="GS60" s="5" t="s">
        <v>15</v>
      </c>
      <c r="GT60" s="11">
        <v>0.2</v>
      </c>
      <c r="GU60" s="9"/>
      <c r="GW60" s="5" t="s">
        <v>12</v>
      </c>
      <c r="GX60" t="s">
        <v>13</v>
      </c>
      <c r="GY60" s="5" t="s">
        <v>15</v>
      </c>
      <c r="GZ60" s="11">
        <v>0.2</v>
      </c>
      <c r="HA60" s="9"/>
      <c r="HC60" s="5" t="s">
        <v>12</v>
      </c>
      <c r="HD60" t="s">
        <v>13</v>
      </c>
      <c r="HE60" s="5" t="s">
        <v>15</v>
      </c>
      <c r="HF60" s="11">
        <v>0.2</v>
      </c>
      <c r="HG60" s="9"/>
    </row>
    <row r="61" spans="13:219" x14ac:dyDescent="0.3">
      <c r="M61" s="1"/>
      <c r="N61" s="1"/>
      <c r="AB61">
        <v>0.7903287</v>
      </c>
      <c r="AC61">
        <v>4.6953580000000002E-2</v>
      </c>
      <c r="AD61" s="8">
        <f t="shared" si="200"/>
        <v>-3.3959599999999979E-2</v>
      </c>
      <c r="AE61" s="8">
        <f t="shared" si="178"/>
        <v>-1.5945247953679991E-3</v>
      </c>
      <c r="AH61">
        <v>0.7903287</v>
      </c>
      <c r="AI61">
        <v>4.1036669999999997E-2</v>
      </c>
      <c r="AJ61" s="8">
        <f t="shared" si="201"/>
        <v>-3.3959599999999979E-2</v>
      </c>
      <c r="AK61" s="8">
        <f t="shared" si="181"/>
        <v>-1.3935888985319991E-3</v>
      </c>
      <c r="BX61">
        <v>0.7903287</v>
      </c>
      <c r="BY61">
        <v>4.200653E-2</v>
      </c>
      <c r="BZ61" s="8">
        <f t="shared" si="202"/>
        <v>-3.3959599999999979E-2</v>
      </c>
      <c r="CA61" s="8">
        <f t="shared" si="203"/>
        <v>1.4265249561879992E-3</v>
      </c>
      <c r="CC61">
        <v>0.7903287</v>
      </c>
      <c r="CD61">
        <v>5.8414359999999999E-2</v>
      </c>
      <c r="CE61" s="8">
        <f t="shared" si="204"/>
        <v>-3.3959599999999979E-2</v>
      </c>
      <c r="CF61" s="8">
        <f t="shared" si="205"/>
        <v>1.9837282998559987E-3</v>
      </c>
      <c r="CG61" s="8"/>
      <c r="DS61">
        <v>0.7903287</v>
      </c>
      <c r="DT61">
        <v>-0.16565574999999999</v>
      </c>
      <c r="DU61" s="8">
        <f t="shared" si="206"/>
        <v>-3.3959599999999979E-2</v>
      </c>
      <c r="DV61" s="8">
        <f t="shared" si="207"/>
        <v>-5.6256030076999959E-3</v>
      </c>
      <c r="EG61" s="5" t="s">
        <v>5</v>
      </c>
      <c r="EH61" t="s">
        <v>6</v>
      </c>
      <c r="EI61" s="5" t="s">
        <v>8</v>
      </c>
      <c r="EJ61" t="s">
        <v>9</v>
      </c>
      <c r="EM61" s="5" t="s">
        <v>5</v>
      </c>
      <c r="EN61" t="s">
        <v>6</v>
      </c>
      <c r="EO61" s="5" t="s">
        <v>8</v>
      </c>
      <c r="EP61" t="s">
        <v>9</v>
      </c>
      <c r="ES61" s="5" t="s">
        <v>5</v>
      </c>
      <c r="ET61" t="s">
        <v>6</v>
      </c>
      <c r="EU61" s="5" t="s">
        <v>8</v>
      </c>
      <c r="EV61" t="s">
        <v>9</v>
      </c>
      <c r="EY61" s="5" t="s">
        <v>5</v>
      </c>
      <c r="EZ61" t="s">
        <v>6</v>
      </c>
      <c r="FA61" s="5" t="s">
        <v>8</v>
      </c>
      <c r="FB61" t="s">
        <v>9</v>
      </c>
      <c r="FE61" s="5" t="s">
        <v>5</v>
      </c>
      <c r="FF61" t="s">
        <v>6</v>
      </c>
      <c r="FG61" s="5" t="s">
        <v>8</v>
      </c>
      <c r="FH61" t="s">
        <v>9</v>
      </c>
      <c r="FJ61" s="1"/>
      <c r="FK61" s="5" t="s">
        <v>5</v>
      </c>
      <c r="FL61" t="s">
        <v>6</v>
      </c>
      <c r="FM61" s="5" t="s">
        <v>8</v>
      </c>
      <c r="FN61" t="s">
        <v>9</v>
      </c>
      <c r="FR61" s="5" t="s">
        <v>5</v>
      </c>
      <c r="FS61" t="s">
        <v>6</v>
      </c>
      <c r="FT61" s="5" t="s">
        <v>8</v>
      </c>
      <c r="FU61" t="s">
        <v>9</v>
      </c>
      <c r="FW61" s="5"/>
      <c r="FY61" s="5"/>
      <c r="GH61" s="5"/>
      <c r="GJ61" s="5"/>
      <c r="GK61" s="5" t="s">
        <v>5</v>
      </c>
      <c r="GL61" t="s">
        <v>6</v>
      </c>
      <c r="GM61" s="5" t="s">
        <v>8</v>
      </c>
      <c r="GN61" t="s">
        <v>9</v>
      </c>
      <c r="GQ61" s="5" t="s">
        <v>5</v>
      </c>
      <c r="GR61" t="s">
        <v>6</v>
      </c>
      <c r="GS61" s="5" t="s">
        <v>8</v>
      </c>
      <c r="GT61" t="s">
        <v>9</v>
      </c>
      <c r="GW61" s="5" t="s">
        <v>5</v>
      </c>
      <c r="GX61" t="s">
        <v>6</v>
      </c>
      <c r="GY61" s="5" t="s">
        <v>8</v>
      </c>
      <c r="GZ61" t="s">
        <v>9</v>
      </c>
      <c r="HC61" s="5" t="s">
        <v>5</v>
      </c>
      <c r="HD61" t="s">
        <v>6</v>
      </c>
      <c r="HE61" s="5" t="s">
        <v>8</v>
      </c>
      <c r="HF61" t="s">
        <v>9</v>
      </c>
    </row>
    <row r="62" spans="13:219" x14ac:dyDescent="0.3">
      <c r="M62" s="1"/>
      <c r="N62" s="1"/>
      <c r="AB62">
        <v>0.82428829999999997</v>
      </c>
      <c r="AC62">
        <v>4.4783370000000003E-2</v>
      </c>
      <c r="AD62" s="8">
        <f t="shared" si="200"/>
        <v>-3.6290050000000074E-2</v>
      </c>
      <c r="AE62" s="8">
        <f t="shared" si="178"/>
        <v>-1.6251907364685035E-3</v>
      </c>
      <c r="AH62">
        <v>0.82428829999999997</v>
      </c>
      <c r="AI62">
        <v>3.9382689999999998E-2</v>
      </c>
      <c r="AJ62" s="8">
        <f t="shared" si="201"/>
        <v>-3.6290050000000074E-2</v>
      </c>
      <c r="AK62" s="8">
        <f t="shared" si="181"/>
        <v>-1.4291997892345028E-3</v>
      </c>
      <c r="BX62">
        <v>0.82428829999999997</v>
      </c>
      <c r="BY62">
        <v>4.3901030000000001E-2</v>
      </c>
      <c r="BZ62" s="8">
        <f t="shared" si="202"/>
        <v>-3.6290050000000074E-2</v>
      </c>
      <c r="CA62" s="8">
        <f t="shared" si="203"/>
        <v>1.5931705737515032E-3</v>
      </c>
      <c r="CC62">
        <v>0.82428829999999997</v>
      </c>
      <c r="CD62">
        <v>5.523235E-2</v>
      </c>
      <c r="CE62" s="8">
        <f t="shared" si="204"/>
        <v>-3.6290050000000074E-2</v>
      </c>
      <c r="CF62" s="8">
        <f t="shared" si="205"/>
        <v>2.0043847431175038E-3</v>
      </c>
      <c r="CG62" s="8"/>
      <c r="DS62">
        <v>0.82428829999999997</v>
      </c>
      <c r="DT62">
        <v>-0.13877131000000001</v>
      </c>
      <c r="DU62" s="8">
        <f t="shared" si="206"/>
        <v>-3.6290050000000074E-2</v>
      </c>
      <c r="DV62" s="8">
        <f t="shared" si="207"/>
        <v>-5.0360177784655102E-3</v>
      </c>
      <c r="EG62" s="5" t="s">
        <v>7</v>
      </c>
      <c r="EH62" t="s">
        <v>52</v>
      </c>
      <c r="EJ62" t="s">
        <v>18</v>
      </c>
      <c r="EM62" s="5" t="s">
        <v>7</v>
      </c>
      <c r="EN62" t="s">
        <v>52</v>
      </c>
      <c r="EP62" t="s">
        <v>18</v>
      </c>
      <c r="ES62" s="5" t="s">
        <v>7</v>
      </c>
      <c r="ET62" t="s">
        <v>10</v>
      </c>
      <c r="EV62" t="s">
        <v>18</v>
      </c>
      <c r="EY62" s="5" t="s">
        <v>7</v>
      </c>
      <c r="EZ62" t="s">
        <v>10</v>
      </c>
      <c r="FB62" t="s">
        <v>18</v>
      </c>
      <c r="FE62" s="5" t="s">
        <v>7</v>
      </c>
      <c r="FF62" t="s">
        <v>10</v>
      </c>
      <c r="FH62" t="s">
        <v>18</v>
      </c>
      <c r="FJ62" s="1"/>
      <c r="FK62" s="5" t="s">
        <v>7</v>
      </c>
      <c r="FL62" t="s">
        <v>10</v>
      </c>
      <c r="FN62" t="s">
        <v>18</v>
      </c>
      <c r="FR62" s="5" t="s">
        <v>7</v>
      </c>
      <c r="FS62" t="s">
        <v>10</v>
      </c>
      <c r="FU62" t="s">
        <v>18</v>
      </c>
      <c r="FW62" s="5"/>
      <c r="GH62" s="5"/>
      <c r="GK62" s="5" t="s">
        <v>7</v>
      </c>
      <c r="GL62" t="s">
        <v>10</v>
      </c>
      <c r="GN62" t="s">
        <v>18</v>
      </c>
      <c r="GQ62" s="5" t="s">
        <v>7</v>
      </c>
      <c r="GR62" t="s">
        <v>10</v>
      </c>
      <c r="GT62" t="s">
        <v>18</v>
      </c>
      <c r="GW62" s="5" t="s">
        <v>7</v>
      </c>
      <c r="GX62" t="s">
        <v>10</v>
      </c>
      <c r="GZ62" t="s">
        <v>18</v>
      </c>
      <c r="HC62" s="5" t="s">
        <v>7</v>
      </c>
      <c r="HD62" t="s">
        <v>10</v>
      </c>
      <c r="HF62" t="s">
        <v>18</v>
      </c>
    </row>
    <row r="63" spans="13:219" x14ac:dyDescent="0.3">
      <c r="M63" s="1"/>
      <c r="N63" s="1"/>
      <c r="AB63">
        <v>0.86057835000000005</v>
      </c>
      <c r="AC63">
        <v>3.8839510000000001E-2</v>
      </c>
      <c r="AD63" s="8">
        <f t="shared" si="200"/>
        <v>-3.9103669999999924E-2</v>
      </c>
      <c r="AE63" s="8">
        <f t="shared" si="178"/>
        <v>-1.5187673820016971E-3</v>
      </c>
      <c r="AH63">
        <v>0.86057835000000005</v>
      </c>
      <c r="AI63">
        <v>3.7059189999999999E-2</v>
      </c>
      <c r="AJ63" s="8">
        <f t="shared" si="201"/>
        <v>-3.9103669999999924E-2</v>
      </c>
      <c r="AK63" s="8">
        <f t="shared" si="181"/>
        <v>-1.449150336227297E-3</v>
      </c>
      <c r="BX63">
        <v>0.86057835000000005</v>
      </c>
      <c r="BY63">
        <v>3.213357E-2</v>
      </c>
      <c r="BZ63" s="8">
        <f t="shared" si="202"/>
        <v>-3.9103669999999924E-2</v>
      </c>
      <c r="CA63" s="8">
        <f t="shared" si="203"/>
        <v>1.2565405172018976E-3</v>
      </c>
      <c r="CC63">
        <v>0.86057835000000005</v>
      </c>
      <c r="CD63">
        <v>4.9265459999999997E-2</v>
      </c>
      <c r="CE63" s="8">
        <f t="shared" si="204"/>
        <v>-3.9103669999999924E-2</v>
      </c>
      <c r="CF63" s="8">
        <f t="shared" si="205"/>
        <v>1.9264602902381962E-3</v>
      </c>
      <c r="CG63" s="8"/>
      <c r="DS63">
        <v>0.86057835000000005</v>
      </c>
      <c r="DT63">
        <v>-0.10652256</v>
      </c>
      <c r="DU63" s="8">
        <f t="shared" si="206"/>
        <v>-3.9103669999999924E-2</v>
      </c>
      <c r="DV63" s="8">
        <f t="shared" si="207"/>
        <v>-4.165423033795192E-3</v>
      </c>
      <c r="EG63" s="2" t="s">
        <v>28</v>
      </c>
      <c r="EH63" s="6" t="s">
        <v>14</v>
      </c>
      <c r="EJ63">
        <f>180*144</f>
        <v>25920</v>
      </c>
      <c r="EM63" s="2" t="s">
        <v>40</v>
      </c>
      <c r="EN63" s="6" t="s">
        <v>14</v>
      </c>
      <c r="EP63">
        <f>180*144</f>
        <v>25920</v>
      </c>
      <c r="ES63" s="2" t="s">
        <v>42</v>
      </c>
      <c r="ET63" s="6" t="s">
        <v>14</v>
      </c>
      <c r="EV63">
        <f>180*144</f>
        <v>25920</v>
      </c>
      <c r="EY63" s="2" t="s">
        <v>43</v>
      </c>
      <c r="EZ63" s="6" t="s">
        <v>14</v>
      </c>
      <c r="FB63">
        <f>180*144</f>
        <v>25920</v>
      </c>
      <c r="FE63" s="2" t="s">
        <v>45</v>
      </c>
      <c r="FF63" s="6" t="s">
        <v>14</v>
      </c>
      <c r="FH63">
        <f>180*144</f>
        <v>25920</v>
      </c>
      <c r="FJ63" s="1"/>
      <c r="FK63" s="2" t="s">
        <v>44</v>
      </c>
      <c r="FL63" s="6" t="s">
        <v>14</v>
      </c>
      <c r="FN63">
        <f>180*144</f>
        <v>25920</v>
      </c>
      <c r="FR63" s="2" t="s">
        <v>51</v>
      </c>
      <c r="FS63" s="6" t="s">
        <v>14</v>
      </c>
      <c r="FU63">
        <f>180*144</f>
        <v>25920</v>
      </c>
      <c r="FW63" s="2"/>
      <c r="FX63" s="6"/>
      <c r="GH63" s="2"/>
      <c r="GI63" s="6"/>
      <c r="GK63" s="2" t="s">
        <v>49</v>
      </c>
      <c r="GL63" s="6" t="s">
        <v>14</v>
      </c>
      <c r="GN63">
        <f>180*144</f>
        <v>25920</v>
      </c>
      <c r="GQ63" s="2" t="s">
        <v>53</v>
      </c>
      <c r="GR63" s="6" t="s">
        <v>14</v>
      </c>
      <c r="GT63">
        <f>180*144</f>
        <v>25920</v>
      </c>
      <c r="GW63" s="2" t="s">
        <v>50</v>
      </c>
      <c r="GX63" s="6" t="s">
        <v>14</v>
      </c>
      <c r="GZ63">
        <f>180*144</f>
        <v>25920</v>
      </c>
      <c r="HC63" s="2" t="s">
        <v>47</v>
      </c>
      <c r="HD63" s="6" t="s">
        <v>14</v>
      </c>
      <c r="HF63">
        <f>180*144</f>
        <v>25920</v>
      </c>
    </row>
    <row r="64" spans="13:219" x14ac:dyDescent="0.3">
      <c r="M64" s="1"/>
      <c r="N64" s="1"/>
      <c r="AB64">
        <v>0.89968201999999997</v>
      </c>
      <c r="AC64">
        <v>3.4715820000000001E-2</v>
      </c>
      <c r="AD64" s="8">
        <f t="shared" si="200"/>
        <v>-3.8321460000000029E-2</v>
      </c>
      <c r="AE64" s="8">
        <f t="shared" si="178"/>
        <v>-1.3303609074972011E-3</v>
      </c>
      <c r="AH64">
        <v>0.89968201999999997</v>
      </c>
      <c r="AI64">
        <v>3.4636E-2</v>
      </c>
      <c r="AJ64" s="8">
        <f t="shared" si="201"/>
        <v>-3.8321460000000029E-2</v>
      </c>
      <c r="AK64" s="8">
        <f t="shared" si="181"/>
        <v>-1.327302088560001E-3</v>
      </c>
      <c r="BX64">
        <v>0.89968201999999997</v>
      </c>
      <c r="BY64">
        <v>3.9961040000000003E-2</v>
      </c>
      <c r="BZ64" s="8">
        <f t="shared" si="202"/>
        <v>-3.8321460000000029E-2</v>
      </c>
      <c r="CA64" s="8">
        <f t="shared" si="203"/>
        <v>1.5313653959184014E-3</v>
      </c>
      <c r="CC64">
        <v>0.89968201999999997</v>
      </c>
      <c r="CD64">
        <v>4.3777179999999999E-2</v>
      </c>
      <c r="CE64" s="8">
        <f t="shared" si="204"/>
        <v>-3.8321460000000029E-2</v>
      </c>
      <c r="CF64" s="8">
        <f t="shared" si="205"/>
        <v>1.6776054522828013E-3</v>
      </c>
      <c r="CG64" s="8"/>
      <c r="DS64">
        <v>0.89968201999999997</v>
      </c>
      <c r="DT64">
        <v>-6.9407490000000002E-2</v>
      </c>
      <c r="DU64" s="8">
        <f t="shared" si="206"/>
        <v>-3.8321460000000029E-2</v>
      </c>
      <c r="DV64" s="8">
        <f t="shared" si="207"/>
        <v>-2.659796351735402E-3</v>
      </c>
      <c r="DY64" s="13" t="s">
        <v>30</v>
      </c>
      <c r="DZ64" s="5">
        <v>0</v>
      </c>
      <c r="EA64" s="5">
        <v>0</v>
      </c>
      <c r="EB64" s="5"/>
      <c r="EC64" s="5">
        <v>12</v>
      </c>
      <c r="FJ64" s="1"/>
    </row>
    <row r="65" spans="13:219" x14ac:dyDescent="0.3">
      <c r="M65" s="1"/>
      <c r="N65" s="1"/>
      <c r="AB65">
        <v>0.93800348</v>
      </c>
      <c r="AC65">
        <v>3.3929639999999997E-2</v>
      </c>
      <c r="AD65" s="8">
        <f t="shared" si="200"/>
        <v>-3.4369529999999981E-2</v>
      </c>
      <c r="AE65" s="8">
        <f t="shared" si="178"/>
        <v>-1.1661457798691993E-3</v>
      </c>
      <c r="AH65">
        <v>0.93800348</v>
      </c>
      <c r="AI65">
        <v>3.5212849999999997E-2</v>
      </c>
      <c r="AJ65" s="8">
        <f t="shared" si="201"/>
        <v>-3.4369529999999981E-2</v>
      </c>
      <c r="AK65" s="8">
        <f t="shared" si="181"/>
        <v>-1.2102491044604993E-3</v>
      </c>
      <c r="BX65">
        <v>0.93800348</v>
      </c>
      <c r="BY65">
        <v>2.047299E-2</v>
      </c>
      <c r="BZ65" s="8">
        <f t="shared" si="202"/>
        <v>-3.4369529999999981E-2</v>
      </c>
      <c r="CA65" s="8">
        <f t="shared" si="203"/>
        <v>7.0364704399469965E-4</v>
      </c>
      <c r="CC65">
        <v>0.93800348</v>
      </c>
      <c r="CD65">
        <v>4.2102319999999999E-2</v>
      </c>
      <c r="CE65" s="8">
        <f t="shared" si="204"/>
        <v>-3.4369529999999981E-2</v>
      </c>
      <c r="CF65" s="8">
        <f t="shared" si="205"/>
        <v>1.4470369503095991E-3</v>
      </c>
      <c r="CG65" s="8"/>
      <c r="DS65">
        <v>0.93800348</v>
      </c>
      <c r="DT65">
        <v>-2.2559619999999999E-2</v>
      </c>
      <c r="DU65" s="8">
        <f t="shared" si="206"/>
        <v>-3.4369529999999981E-2</v>
      </c>
      <c r="DV65" s="8">
        <f t="shared" si="207"/>
        <v>-7.7536353637859957E-4</v>
      </c>
      <c r="DY65" s="3" t="s">
        <v>1</v>
      </c>
      <c r="DZ65" s="13" t="s">
        <v>31</v>
      </c>
      <c r="EA65" s="13" t="s">
        <v>35</v>
      </c>
      <c r="EB65" s="13" t="s">
        <v>4</v>
      </c>
      <c r="EC65" s="13" t="s">
        <v>38</v>
      </c>
      <c r="ED65" s="13" t="s">
        <v>37</v>
      </c>
      <c r="EE65" s="13" t="s">
        <v>39</v>
      </c>
      <c r="EI65" s="3" t="s">
        <v>4</v>
      </c>
      <c r="EJ65" s="3" t="s">
        <v>34</v>
      </c>
      <c r="EK65" s="12" t="s">
        <v>23</v>
      </c>
      <c r="EO65" s="3" t="s">
        <v>4</v>
      </c>
      <c r="EP65" s="3" t="s">
        <v>34</v>
      </c>
      <c r="EQ65" s="12" t="s">
        <v>23</v>
      </c>
      <c r="EU65" s="3" t="s">
        <v>4</v>
      </c>
      <c r="EV65" s="3" t="s">
        <v>34</v>
      </c>
      <c r="EW65" s="12" t="s">
        <v>23</v>
      </c>
      <c r="FA65" s="3" t="s">
        <v>4</v>
      </c>
      <c r="FB65" s="3" t="s">
        <v>34</v>
      </c>
      <c r="FC65" s="12" t="s">
        <v>23</v>
      </c>
      <c r="FG65" s="3" t="s">
        <v>4</v>
      </c>
      <c r="FH65" s="3" t="s">
        <v>34</v>
      </c>
      <c r="FI65" s="12" t="s">
        <v>23</v>
      </c>
      <c r="FJ65" s="1"/>
      <c r="FM65" s="3" t="s">
        <v>4</v>
      </c>
      <c r="FN65" s="3" t="s">
        <v>34</v>
      </c>
      <c r="FO65" s="12" t="s">
        <v>23</v>
      </c>
      <c r="FT65" s="3" t="s">
        <v>4</v>
      </c>
      <c r="FU65" s="3" t="s">
        <v>34</v>
      </c>
      <c r="FV65" s="12" t="s">
        <v>23</v>
      </c>
      <c r="FW65" s="3"/>
      <c r="FX65" s="3"/>
      <c r="FY65" s="3"/>
      <c r="FZ65" s="3"/>
      <c r="GH65" s="3"/>
      <c r="GI65" s="3"/>
      <c r="GJ65" s="3"/>
      <c r="GM65" s="3" t="s">
        <v>4</v>
      </c>
      <c r="GN65" s="3" t="s">
        <v>34</v>
      </c>
      <c r="GO65" s="12" t="s">
        <v>23</v>
      </c>
      <c r="GP65" s="3"/>
      <c r="GS65" s="3" t="s">
        <v>4</v>
      </c>
      <c r="GT65" s="3" t="s">
        <v>34</v>
      </c>
      <c r="GU65" s="12" t="s">
        <v>23</v>
      </c>
      <c r="GY65" s="3" t="s">
        <v>4</v>
      </c>
      <c r="GZ65" s="3" t="s">
        <v>34</v>
      </c>
      <c r="HA65" s="12" t="s">
        <v>23</v>
      </c>
      <c r="HE65" s="3" t="s">
        <v>4</v>
      </c>
      <c r="HF65" s="3" t="s">
        <v>34</v>
      </c>
      <c r="HG65" s="12" t="s">
        <v>23</v>
      </c>
    </row>
    <row r="66" spans="13:219" x14ac:dyDescent="0.3">
      <c r="M66" s="1"/>
      <c r="N66" s="1"/>
      <c r="AB66">
        <v>0.97237300999999998</v>
      </c>
      <c r="AC66">
        <v>4.7679600000000003E-2</v>
      </c>
      <c r="AD66" s="8">
        <f t="shared" si="200"/>
        <v>-2.7626990000000018E-2</v>
      </c>
      <c r="AE66" s="8">
        <f>AD66*AC66</f>
        <v>-1.3172438324040008E-3</v>
      </c>
      <c r="AH66">
        <v>0.97237300999999998</v>
      </c>
      <c r="AI66">
        <v>4.393064E-2</v>
      </c>
      <c r="AJ66" s="8">
        <f t="shared" si="201"/>
        <v>-2.7626990000000018E-2</v>
      </c>
      <c r="AK66" s="8">
        <f t="shared" si="181"/>
        <v>-1.2136713519736008E-3</v>
      </c>
      <c r="BX66">
        <v>0.97237300999999998</v>
      </c>
      <c r="BY66">
        <v>6.7358710000000002E-2</v>
      </c>
      <c r="BZ66" s="8">
        <f t="shared" si="202"/>
        <v>-2.7626990000000018E-2</v>
      </c>
      <c r="CA66" s="8">
        <f t="shared" si="203"/>
        <v>1.8609184075829013E-3</v>
      </c>
      <c r="CC66">
        <v>0.97237300999999998</v>
      </c>
      <c r="CD66">
        <v>4.9076540000000002E-2</v>
      </c>
      <c r="CE66" s="8">
        <f t="shared" si="204"/>
        <v>-2.7626990000000018E-2</v>
      </c>
      <c r="CF66" s="8">
        <f t="shared" si="205"/>
        <v>1.355837079814601E-3</v>
      </c>
      <c r="CG66" s="8"/>
      <c r="DS66">
        <v>0.97237300999999998</v>
      </c>
      <c r="DT66">
        <v>4.4302250000000001E-2</v>
      </c>
      <c r="DU66" s="8">
        <f t="shared" si="206"/>
        <v>-2.7626990000000018E-2</v>
      </c>
      <c r="DV66" s="8">
        <f t="shared" si="207"/>
        <v>1.2239378177275008E-3</v>
      </c>
      <c r="FJ66" s="1"/>
      <c r="FY66" s="8"/>
      <c r="FZ66" s="8"/>
      <c r="GH66" s="1"/>
      <c r="GI66" s="1"/>
      <c r="GJ66" s="8"/>
      <c r="GP66" s="8"/>
    </row>
    <row r="67" spans="13:219" x14ac:dyDescent="0.3">
      <c r="M67" s="1"/>
      <c r="N67" s="1"/>
      <c r="AB67">
        <v>1</v>
      </c>
      <c r="AC67">
        <v>2.7105609999999999E-2</v>
      </c>
      <c r="AD67" s="8">
        <f>AB67-AB66</f>
        <v>2.7626990000000018E-2</v>
      </c>
      <c r="AE67" s="8">
        <f>AD67*AC67</f>
        <v>7.4884641641390049E-4</v>
      </c>
      <c r="AH67">
        <v>1</v>
      </c>
      <c r="AI67">
        <v>4.4940540000000001E-2</v>
      </c>
      <c r="AJ67" s="8">
        <f>AH67-AH66</f>
        <v>2.7626990000000018E-2</v>
      </c>
      <c r="AK67" s="8">
        <f t="shared" si="181"/>
        <v>1.2415718491746008E-3</v>
      </c>
      <c r="BX67">
        <v>1</v>
      </c>
      <c r="BY67">
        <v>-2.0084370000000001E-2</v>
      </c>
      <c r="BZ67" s="8">
        <f>BX67-BX66</f>
        <v>2.7626990000000018E-2</v>
      </c>
      <c r="CA67" s="8">
        <f>BZ67*BY67</f>
        <v>-5.5487068914630041E-4</v>
      </c>
      <c r="CC67">
        <v>1</v>
      </c>
      <c r="CD67">
        <v>3.645996E-2</v>
      </c>
      <c r="CE67" s="8">
        <f>CC67-CC66</f>
        <v>2.7626990000000018E-2</v>
      </c>
      <c r="CF67" s="8">
        <f>CE67*CD67</f>
        <v>1.0072789503204006E-3</v>
      </c>
      <c r="CG67" s="8"/>
      <c r="DS67">
        <v>1</v>
      </c>
      <c r="DT67">
        <v>9.2147839999999995E-2</v>
      </c>
      <c r="DU67" s="8">
        <f>DS67-DS66</f>
        <v>2.7626990000000018E-2</v>
      </c>
      <c r="DV67" s="8">
        <f>DU67*DT67</f>
        <v>2.5457674542016017E-3</v>
      </c>
      <c r="DY67" s="1">
        <v>0</v>
      </c>
      <c r="DZ67" s="14">
        <f>5*($EC$5/100)*(0.2969*SQRT(DY67)-0.126*DY67-0.3516*DY67^2+0.2843*DY67^3-0.1015*DY67^4)</f>
        <v>0</v>
      </c>
      <c r="EA67" s="14">
        <f>DZ67</f>
        <v>0</v>
      </c>
      <c r="EB67" s="14"/>
      <c r="ED67">
        <f>PI()</f>
        <v>3.1415926535897931</v>
      </c>
      <c r="EE67">
        <f>SIN(ED67)</f>
        <v>1.22514845490862E-16</v>
      </c>
      <c r="EG67">
        <v>0</v>
      </c>
      <c r="EH67">
        <v>-0.58518610000000004</v>
      </c>
      <c r="EI67" s="8">
        <f t="shared" ref="EI67:EI88" si="208">EG67-EG68</f>
        <v>0</v>
      </c>
      <c r="EJ67" s="8">
        <f t="shared" ref="EJ67:EJ90" si="209">-EI67*EH67*$EE67*COS(EK67*(PI()/180))</f>
        <v>0</v>
      </c>
      <c r="EK67">
        <v>0</v>
      </c>
      <c r="EM67">
        <v>0</v>
      </c>
      <c r="EN67">
        <v>-0.44753553000000001</v>
      </c>
      <c r="EO67" s="8">
        <f t="shared" ref="EO67:EO88" si="210">EM67-EM68</f>
        <v>0</v>
      </c>
      <c r="EP67" s="8">
        <f t="shared" ref="EP67:EP90" si="211">-EO67*EN67*$EE67*COS(EQ67*(PI()/180))</f>
        <v>0</v>
      </c>
      <c r="EQ67">
        <v>2</v>
      </c>
      <c r="ES67" s="1">
        <v>0</v>
      </c>
      <c r="ET67" s="1">
        <v>-0.26323370899999998</v>
      </c>
      <c r="EU67" s="8">
        <f t="shared" ref="EU67:EU88" si="212">ES67-ES68</f>
        <v>0</v>
      </c>
      <c r="EV67" s="8">
        <f t="shared" ref="EV67:EV90" si="213">-EU67*ET67*$EE67*COS(EW67*(PI()/180))</f>
        <v>0</v>
      </c>
      <c r="EW67">
        <v>4</v>
      </c>
      <c r="EY67">
        <v>0</v>
      </c>
      <c r="EZ67">
        <v>-0.58242154000000002</v>
      </c>
      <c r="FA67" s="8">
        <f t="shared" ref="FA67:FA88" si="214">EY67-EY68</f>
        <v>0</v>
      </c>
      <c r="FB67" s="8">
        <f t="shared" ref="FB67:FB90" si="215">-FA67*EZ67*$EE67*COS(FC67*(PI()/180))</f>
        <v>0</v>
      </c>
      <c r="FC67">
        <v>6</v>
      </c>
      <c r="FE67" s="1">
        <v>0</v>
      </c>
      <c r="FF67">
        <v>-0.51727372999999999</v>
      </c>
      <c r="FG67" s="8">
        <f t="shared" ref="FG67:FG88" si="216">FE67-FE68</f>
        <v>0</v>
      </c>
      <c r="FH67" s="8">
        <f t="shared" ref="FH67:FH90" si="217">-FG67*FF67*$EE67*COS(FI67*(PI()/180))</f>
        <v>0</v>
      </c>
      <c r="FI67">
        <v>8</v>
      </c>
      <c r="FJ67" s="1"/>
      <c r="FK67" s="1">
        <v>0</v>
      </c>
      <c r="FL67" s="1">
        <v>-0.45318997</v>
      </c>
      <c r="FM67" s="8">
        <f t="shared" ref="FM67:FM88" si="218">FK67-FK68</f>
        <v>0</v>
      </c>
      <c r="FN67" s="8">
        <f t="shared" ref="FN67:FN90" si="219">-FM67*FL67*$EE67*COS(FO67*(PI()/180))</f>
        <v>0</v>
      </c>
      <c r="FO67">
        <v>10</v>
      </c>
      <c r="FR67" s="1">
        <v>0</v>
      </c>
      <c r="FS67" s="1">
        <v>-1.6220720000000001E-2</v>
      </c>
      <c r="FT67" s="8">
        <f t="shared" ref="FT67:FT88" si="220">FR67-FR68</f>
        <v>0</v>
      </c>
      <c r="FU67" s="8">
        <f t="shared" ref="FU67:FU90" si="221">-FT67*FS67*$EE67*COS(FV67*(PI()/180))</f>
        <v>0</v>
      </c>
      <c r="FV67">
        <v>7</v>
      </c>
      <c r="FX67" s="1">
        <v>0</v>
      </c>
      <c r="FY67" s="1">
        <v>-0.45318997</v>
      </c>
      <c r="GF67">
        <v>0</v>
      </c>
      <c r="GG67">
        <v>0.16364021000000001</v>
      </c>
      <c r="GH67" s="1"/>
      <c r="GI67" s="1"/>
      <c r="GJ67" s="8"/>
      <c r="GK67" s="1">
        <v>0</v>
      </c>
      <c r="GL67" s="1">
        <v>-0.38238799000000001</v>
      </c>
      <c r="GM67" s="8">
        <f t="shared" ref="GM67:GM88" si="222">GK67-GK68</f>
        <v>0</v>
      </c>
      <c r="GN67" s="8">
        <f t="shared" ref="GN67:GN90" si="223">-GM67*GL67*$EE67*COS(GO67*(PI()/180))</f>
        <v>0</v>
      </c>
      <c r="GO67">
        <v>12</v>
      </c>
      <c r="GP67" s="8"/>
      <c r="GQ67" s="1">
        <v>0</v>
      </c>
      <c r="GR67" s="1">
        <v>-0.22125713399999999</v>
      </c>
      <c r="GS67" s="8">
        <f t="shared" ref="GS67:GS88" si="224">GQ67-GQ68</f>
        <v>0</v>
      </c>
      <c r="GT67" s="8">
        <f t="shared" ref="GT67:GT90" si="225">-GS67*GR67*$EE67*COS(GU67*(PI()/180))</f>
        <v>0</v>
      </c>
      <c r="GU67">
        <v>16</v>
      </c>
      <c r="GW67">
        <v>0</v>
      </c>
      <c r="GX67">
        <v>-0.14195436</v>
      </c>
      <c r="GY67" s="8">
        <f t="shared" ref="GY67:GY88" si="226">GW67-GW68</f>
        <v>0</v>
      </c>
      <c r="GZ67" s="8">
        <f t="shared" ref="GZ67:GZ90" si="227">-GY67*GX67*$EE67*COS(HA67*(PI()/180))</f>
        <v>0</v>
      </c>
      <c r="HA67">
        <v>18</v>
      </c>
      <c r="HC67">
        <v>0</v>
      </c>
      <c r="HD67">
        <v>-7.0236690000000004E-2</v>
      </c>
      <c r="HE67" s="8">
        <f t="shared" ref="HE67:HE88" si="228">HC67-HC68</f>
        <v>0</v>
      </c>
      <c r="HF67" s="8">
        <f t="shared" ref="HF67:HF90" si="229">-HE67*HD67*$EE67*COS(HG67*(PI()/180))</f>
        <v>0</v>
      </c>
      <c r="HG67">
        <v>20</v>
      </c>
      <c r="HJ67">
        <v>0</v>
      </c>
      <c r="HK67">
        <v>-0.14195436</v>
      </c>
    </row>
    <row r="68" spans="13:219" x14ac:dyDescent="0.3">
      <c r="M68" s="1"/>
      <c r="N68" s="1"/>
      <c r="DY68" s="1">
        <v>2.60625466E-2</v>
      </c>
      <c r="DZ68" s="14">
        <f t="shared" ref="DZ68:DZ89" si="230">5*($EC$5/100)*(0.2969*SQRT(DY68)-0.126*DY68-0.3516*DY68^2+0.2843*DY68^3-0.1015*DY68^4)</f>
        <v>2.6648108451597489E-2</v>
      </c>
      <c r="EA68" s="14">
        <f t="shared" ref="EA68:EA89" si="231">DZ68</f>
        <v>2.6648108451597489E-2</v>
      </c>
      <c r="EB68" s="14">
        <f t="shared" ref="EB68:EB89" si="232">DY68-DY67</f>
        <v>2.60625466E-2</v>
      </c>
      <c r="EC68" s="14">
        <f t="shared" ref="EC68:EC89" si="233">EA68-EA67</f>
        <v>2.6648108451597489E-2</v>
      </c>
      <c r="ED68" s="7">
        <f>(PI()/2)+ATAN(EC68/EB68)</f>
        <v>2.367303017772497</v>
      </c>
      <c r="EE68">
        <f>SIN(ED68)</f>
        <v>0.69920839973092097</v>
      </c>
      <c r="EG68">
        <v>0</v>
      </c>
      <c r="EH68">
        <v>-1.41378921</v>
      </c>
      <c r="EI68" s="8">
        <f t="shared" si="208"/>
        <v>-2.5729459999999999E-2</v>
      </c>
      <c r="EJ68" s="8">
        <f t="shared" si="209"/>
        <v>-2.543442777153548E-2</v>
      </c>
      <c r="EK68">
        <v>0</v>
      </c>
      <c r="EM68">
        <v>0</v>
      </c>
      <c r="EN68">
        <v>-0.37655854999999999</v>
      </c>
      <c r="EO68" s="8">
        <f t="shared" si="210"/>
        <v>-2.606255E-2</v>
      </c>
      <c r="EP68" s="8">
        <f t="shared" si="211"/>
        <v>-6.8579042044701584E-3</v>
      </c>
      <c r="EQ68">
        <v>2</v>
      </c>
      <c r="ES68" s="1">
        <v>0</v>
      </c>
      <c r="ET68" s="1">
        <v>0.18115827700000001</v>
      </c>
      <c r="EU68" s="8">
        <f t="shared" si="212"/>
        <v>-2.60625466E-2</v>
      </c>
      <c r="EV68" s="8">
        <f t="shared" si="213"/>
        <v>3.2932329881343999E-3</v>
      </c>
      <c r="EW68">
        <v>4</v>
      </c>
      <c r="EY68">
        <v>0</v>
      </c>
      <c r="EZ68">
        <v>-0.45327033999999999</v>
      </c>
      <c r="FA68" s="8">
        <f t="shared" si="214"/>
        <v>-2.5729459999999999E-2</v>
      </c>
      <c r="FB68" s="8">
        <f t="shared" si="215"/>
        <v>-8.1097778739887393E-3</v>
      </c>
      <c r="FC68">
        <v>6</v>
      </c>
      <c r="FE68" s="1">
        <v>0</v>
      </c>
      <c r="FF68">
        <v>-0.21691166000000001</v>
      </c>
      <c r="FG68" s="8">
        <f t="shared" si="216"/>
        <v>-2.5729459999999999E-2</v>
      </c>
      <c r="FH68" s="8">
        <f t="shared" si="217"/>
        <v>-3.8643191025983037E-3</v>
      </c>
      <c r="FI68">
        <v>8</v>
      </c>
      <c r="FJ68" s="1"/>
      <c r="FK68" s="1">
        <v>0</v>
      </c>
      <c r="FL68" s="1">
        <v>-3.7500800000000001E-2</v>
      </c>
      <c r="FM68" s="8">
        <f t="shared" si="218"/>
        <v>-2.5729459999999999E-2</v>
      </c>
      <c r="FN68" s="8">
        <f t="shared" si="219"/>
        <v>-6.6439950462892814E-4</v>
      </c>
      <c r="FO68">
        <v>10</v>
      </c>
      <c r="FR68" s="1">
        <v>0</v>
      </c>
      <c r="FS68" s="1">
        <v>0.87732582999999997</v>
      </c>
      <c r="FT68" s="8">
        <f t="shared" si="220"/>
        <v>-2.606255E-2</v>
      </c>
      <c r="FU68" s="8">
        <f t="shared" si="221"/>
        <v>1.586847413057239E-2</v>
      </c>
      <c r="FV68">
        <v>7</v>
      </c>
      <c r="FX68" s="1">
        <v>0</v>
      </c>
      <c r="FY68" s="1">
        <v>-3.7500800000000001E-2</v>
      </c>
      <c r="GF68">
        <v>0</v>
      </c>
      <c r="GG68">
        <v>1.3769487</v>
      </c>
      <c r="GH68" s="1"/>
      <c r="GI68" s="1"/>
      <c r="GJ68" s="8"/>
      <c r="GK68" s="1">
        <v>0</v>
      </c>
      <c r="GL68" s="1">
        <v>9.7125340000000004E-2</v>
      </c>
      <c r="GM68" s="8">
        <f t="shared" si="222"/>
        <v>-2.5729459999999999E-2</v>
      </c>
      <c r="GN68" s="8">
        <f t="shared" si="223"/>
        <v>1.7091266832975067E-3</v>
      </c>
      <c r="GO68">
        <v>12</v>
      </c>
      <c r="GP68" s="8"/>
      <c r="GQ68" s="1">
        <v>0</v>
      </c>
      <c r="GR68" s="1">
        <v>0.28507944499999999</v>
      </c>
      <c r="GS68" s="8">
        <f t="shared" si="224"/>
        <v>-2.5729462599999999E-2</v>
      </c>
      <c r="GT68" s="8">
        <f t="shared" si="225"/>
        <v>4.929977009222551E-3</v>
      </c>
      <c r="GU68">
        <v>16</v>
      </c>
      <c r="GW68">
        <v>0</v>
      </c>
      <c r="GX68">
        <v>0.34263928999999999</v>
      </c>
      <c r="GY68" s="8">
        <f t="shared" si="226"/>
        <v>-2.5729459999999999E-2</v>
      </c>
      <c r="GZ68" s="8">
        <f t="shared" si="227"/>
        <v>5.8624721884492463E-3</v>
      </c>
      <c r="HA68">
        <v>18</v>
      </c>
      <c r="HC68">
        <v>0</v>
      </c>
      <c r="HD68">
        <v>0.40821922999999999</v>
      </c>
      <c r="HE68" s="8">
        <f t="shared" si="228"/>
        <v>-2.5729459999999999E-2</v>
      </c>
      <c r="HF68" s="8">
        <f t="shared" si="229"/>
        <v>6.9010724062162345E-3</v>
      </c>
      <c r="HG68">
        <v>20</v>
      </c>
      <c r="HJ68">
        <v>0</v>
      </c>
      <c r="HK68">
        <v>0.34263928999999999</v>
      </c>
    </row>
    <row r="69" spans="13:219" x14ac:dyDescent="0.3">
      <c r="M69" s="1"/>
      <c r="N69" s="1"/>
      <c r="AB69" s="4" t="s">
        <v>17</v>
      </c>
      <c r="AC69" s="4">
        <v>60</v>
      </c>
      <c r="AD69" s="4" t="s">
        <v>3</v>
      </c>
      <c r="AE69" s="7">
        <f>SUM(AE7:AE67)</f>
        <v>0.5508891350224896</v>
      </c>
      <c r="AH69" s="4" t="s">
        <v>17</v>
      </c>
      <c r="AI69" s="4">
        <v>60</v>
      </c>
      <c r="AJ69" s="4" t="s">
        <v>3</v>
      </c>
      <c r="AK69" s="7">
        <f>SUM(AK7:AK67)</f>
        <v>0.50828076653459298</v>
      </c>
      <c r="BX69" s="4" t="s">
        <v>17</v>
      </c>
      <c r="BY69" s="4">
        <v>60</v>
      </c>
      <c r="BZ69" s="4" t="s">
        <v>3</v>
      </c>
      <c r="CA69" s="7">
        <f>SUM(CA7:CA67)</f>
        <v>0.42104137443424278</v>
      </c>
      <c r="CC69" s="4" t="s">
        <v>17</v>
      </c>
      <c r="CD69" s="4">
        <v>60</v>
      </c>
      <c r="CE69" s="4" t="s">
        <v>3</v>
      </c>
      <c r="CF69" s="7">
        <f>SUM(CF7:CF67)</f>
        <v>0.42971708176682955</v>
      </c>
      <c r="CG69" s="7"/>
      <c r="DS69" s="4" t="s">
        <v>17</v>
      </c>
      <c r="DT69" s="4">
        <v>60</v>
      </c>
      <c r="DU69" s="4" t="s">
        <v>3</v>
      </c>
      <c r="DV69" s="7">
        <f>SUM(DV7:DV67)</f>
        <v>0.59456596433167619</v>
      </c>
      <c r="DY69" s="1">
        <v>6.5657129800000005E-2</v>
      </c>
      <c r="DZ69" s="14">
        <f t="shared" si="230"/>
        <v>3.9820016425207334E-2</v>
      </c>
      <c r="EA69" s="14">
        <f t="shared" si="231"/>
        <v>3.9820016425207334E-2</v>
      </c>
      <c r="EB69" s="14">
        <f t="shared" si="232"/>
        <v>3.9594583200000005E-2</v>
      </c>
      <c r="EC69" s="14">
        <f t="shared" si="233"/>
        <v>1.3171907973609846E-2</v>
      </c>
      <c r="ED69" s="7">
        <f t="shared" ref="ED69:ED89" si="234">(PI()/2)+ATAN(EC69/EB69)</f>
        <v>1.8919492617242695</v>
      </c>
      <c r="EE69">
        <f t="shared" ref="EE69:EE90" si="235">SIN(ED69)</f>
        <v>0.94887211249767367</v>
      </c>
      <c r="EG69">
        <v>2.5729459999999999E-2</v>
      </c>
      <c r="EH69">
        <v>0.28639548999999997</v>
      </c>
      <c r="EI69" s="8">
        <f t="shared" si="208"/>
        <v>-3.9560220000000007E-2</v>
      </c>
      <c r="EJ69" s="8">
        <f t="shared" si="209"/>
        <v>1.0750596344650162E-2</v>
      </c>
      <c r="EK69">
        <v>0</v>
      </c>
      <c r="EM69">
        <v>2.606255E-2</v>
      </c>
      <c r="EN69">
        <v>0.67339733000000002</v>
      </c>
      <c r="EO69" s="8">
        <f t="shared" si="210"/>
        <v>-3.959457999999999E-2</v>
      </c>
      <c r="EP69" s="8">
        <f t="shared" si="211"/>
        <v>2.528425562373026E-2</v>
      </c>
      <c r="EQ69">
        <v>2</v>
      </c>
      <c r="ES69" s="1">
        <v>2.60625466E-2</v>
      </c>
      <c r="ET69" s="1">
        <v>1.03499422</v>
      </c>
      <c r="EU69" s="8">
        <f t="shared" si="212"/>
        <v>-3.9594583200000005E-2</v>
      </c>
      <c r="EV69" s="8">
        <f t="shared" si="213"/>
        <v>3.8790213753340325E-2</v>
      </c>
      <c r="EW69">
        <v>4</v>
      </c>
      <c r="EY69">
        <v>2.5729459999999999E-2</v>
      </c>
      <c r="EZ69">
        <v>0.91555843999999997</v>
      </c>
      <c r="FA69" s="8">
        <f t="shared" si="214"/>
        <v>-3.9560220000000007E-2</v>
      </c>
      <c r="FB69" s="8">
        <f t="shared" si="215"/>
        <v>3.4179586188281999E-2</v>
      </c>
      <c r="FC69">
        <v>6</v>
      </c>
      <c r="FE69" s="1">
        <v>2.5729459999999999E-2</v>
      </c>
      <c r="FF69">
        <v>1.02313593</v>
      </c>
      <c r="FG69" s="8">
        <f t="shared" si="216"/>
        <v>-3.9560220000000007E-2</v>
      </c>
      <c r="FH69" s="8">
        <f t="shared" si="217"/>
        <v>3.8032291463422754E-2</v>
      </c>
      <c r="FI69">
        <v>8</v>
      </c>
      <c r="FJ69" s="1"/>
      <c r="FK69" s="1">
        <v>2.5729459999999999E-2</v>
      </c>
      <c r="FL69" s="1">
        <v>1.0734732499999999</v>
      </c>
      <c r="FM69" s="8">
        <f t="shared" si="218"/>
        <v>-3.9560220000000007E-2</v>
      </c>
      <c r="FN69" s="8">
        <f t="shared" si="219"/>
        <v>3.9683417540936058E-2</v>
      </c>
      <c r="FO69">
        <v>10</v>
      </c>
      <c r="FR69" s="1">
        <v>2.606255E-2</v>
      </c>
      <c r="FS69" s="1">
        <v>1.4341938599999999</v>
      </c>
      <c r="FT69" s="8">
        <f t="shared" si="220"/>
        <v>-3.959457999999999E-2</v>
      </c>
      <c r="FU69" s="8">
        <f t="shared" si="221"/>
        <v>5.3481304524673555E-2</v>
      </c>
      <c r="FV69">
        <v>7</v>
      </c>
      <c r="FX69" s="1">
        <v>2.5729459999999999E-2</v>
      </c>
      <c r="FY69" s="1">
        <v>1.0734732499999999</v>
      </c>
      <c r="GF69">
        <v>2.606255E-2</v>
      </c>
      <c r="GG69">
        <v>1.50233514</v>
      </c>
      <c r="GH69" s="1"/>
      <c r="GI69" s="1"/>
      <c r="GJ69" s="8"/>
      <c r="GK69" s="1">
        <v>2.5729459999999999E-2</v>
      </c>
      <c r="GL69" s="1">
        <v>1.10477687</v>
      </c>
      <c r="GM69" s="8">
        <f t="shared" si="222"/>
        <v>-3.9560220000000007E-2</v>
      </c>
      <c r="GN69" s="8">
        <f t="shared" si="223"/>
        <v>4.0564427225191296E-2</v>
      </c>
      <c r="GO69">
        <v>12</v>
      </c>
      <c r="GP69" s="8"/>
      <c r="GQ69" s="1">
        <v>2.5729462599999999E-2</v>
      </c>
      <c r="GR69" s="1">
        <v>1.17638446</v>
      </c>
      <c r="GS69" s="8">
        <f t="shared" si="224"/>
        <v>-3.9560214299999993E-2</v>
      </c>
      <c r="GT69" s="8">
        <f t="shared" si="225"/>
        <v>4.2448000157501033E-2</v>
      </c>
      <c r="GU69">
        <v>16</v>
      </c>
      <c r="GW69">
        <v>2.5729459999999999E-2</v>
      </c>
      <c r="GX69">
        <v>1.2099475799999999</v>
      </c>
      <c r="GY69" s="8">
        <f t="shared" si="226"/>
        <v>-3.9560220000000007E-2</v>
      </c>
      <c r="GZ69" s="8">
        <f t="shared" si="227"/>
        <v>4.3195575223266558E-2</v>
      </c>
      <c r="HA69">
        <v>18</v>
      </c>
      <c r="HC69">
        <v>2.5729459999999999E-2</v>
      </c>
      <c r="HD69">
        <v>1.2356052399999999</v>
      </c>
      <c r="HE69" s="8">
        <f t="shared" si="228"/>
        <v>-3.9560220000000007E-2</v>
      </c>
      <c r="HF69" s="8">
        <f t="shared" si="229"/>
        <v>4.3584487019286189E-2</v>
      </c>
      <c r="HG69">
        <v>20</v>
      </c>
      <c r="HJ69">
        <v>2.5729459999999999E-2</v>
      </c>
      <c r="HK69">
        <v>1.2099475799999999</v>
      </c>
    </row>
    <row r="70" spans="13:219" x14ac:dyDescent="0.3">
      <c r="DY70" s="1">
        <v>0.116797683</v>
      </c>
      <c r="DZ70" s="14">
        <f t="shared" si="230"/>
        <v>4.9433246699933216E-2</v>
      </c>
      <c r="EA70" s="14">
        <f t="shared" si="231"/>
        <v>4.9433246699933216E-2</v>
      </c>
      <c r="EB70" s="14">
        <f t="shared" si="232"/>
        <v>5.1140553199999994E-2</v>
      </c>
      <c r="EC70" s="14">
        <f t="shared" si="233"/>
        <v>9.6132302747258813E-3</v>
      </c>
      <c r="ED70" s="7">
        <f t="shared" si="234"/>
        <v>1.7566047065434491</v>
      </c>
      <c r="EE70">
        <f t="shared" si="235"/>
        <v>0.98278723083040553</v>
      </c>
      <c r="EG70">
        <v>6.5289680000000003E-2</v>
      </c>
      <c r="EH70">
        <v>0.40429292999999999</v>
      </c>
      <c r="EI70" s="8">
        <f t="shared" si="208"/>
        <v>-5.1124549999999991E-2</v>
      </c>
      <c r="EJ70" s="8">
        <f t="shared" si="209"/>
        <v>2.0313518325941329E-2</v>
      </c>
      <c r="EK70">
        <v>0</v>
      </c>
      <c r="EM70">
        <v>6.5657129999999994E-2</v>
      </c>
      <c r="EN70">
        <v>0.56592664000000004</v>
      </c>
      <c r="EO70" s="8">
        <f t="shared" si="210"/>
        <v>-5.1140550000000007E-2</v>
      </c>
      <c r="EP70" s="8">
        <f t="shared" si="211"/>
        <v>2.8426304021328262E-2</v>
      </c>
      <c r="EQ70">
        <v>2</v>
      </c>
      <c r="ES70" s="1">
        <v>6.5657129800000005E-2</v>
      </c>
      <c r="ET70" s="1">
        <v>0.84555496299999999</v>
      </c>
      <c r="EU70" s="8">
        <f t="shared" si="212"/>
        <v>-5.1140553199999994E-2</v>
      </c>
      <c r="EV70" s="8">
        <f t="shared" si="213"/>
        <v>4.2394308865641397E-2</v>
      </c>
      <c r="EW70">
        <v>4</v>
      </c>
      <c r="EY70">
        <v>6.5289680000000003E-2</v>
      </c>
      <c r="EZ70">
        <v>0.97688138999999996</v>
      </c>
      <c r="FA70" s="8">
        <f t="shared" si="214"/>
        <v>-5.1124549999999991E-2</v>
      </c>
      <c r="FB70" s="8">
        <f t="shared" si="215"/>
        <v>4.881408900321834E-2</v>
      </c>
      <c r="FC70">
        <v>6</v>
      </c>
      <c r="FE70" s="1">
        <v>6.5289680000000003E-2</v>
      </c>
      <c r="FF70">
        <v>1.0927052799999999</v>
      </c>
      <c r="FG70" s="8">
        <f t="shared" si="216"/>
        <v>-5.1124549999999991E-2</v>
      </c>
      <c r="FH70" s="8">
        <f t="shared" si="217"/>
        <v>5.4368183191445964E-2</v>
      </c>
      <c r="FI70">
        <v>8</v>
      </c>
      <c r="FJ70" s="1"/>
      <c r="FK70" s="1">
        <v>6.5289680000000003E-2</v>
      </c>
      <c r="FL70" s="1">
        <v>1.16659023</v>
      </c>
      <c r="FM70" s="8">
        <f t="shared" si="218"/>
        <v>-5.1124549999999991E-2</v>
      </c>
      <c r="FN70" s="8">
        <f t="shared" si="219"/>
        <v>5.7724316259343086E-2</v>
      </c>
      <c r="FO70">
        <v>10</v>
      </c>
      <c r="FR70" s="1">
        <v>6.5657129999999994E-2</v>
      </c>
      <c r="FS70" s="1">
        <v>1.1307366700000001</v>
      </c>
      <c r="FT70" s="8">
        <f t="shared" si="220"/>
        <v>-5.1140550000000007E-2</v>
      </c>
      <c r="FU70" s="8">
        <f t="shared" si="221"/>
        <v>5.6407530387276743E-2</v>
      </c>
      <c r="FV70">
        <v>7</v>
      </c>
      <c r="FX70" s="1">
        <v>6.5289680000000003E-2</v>
      </c>
      <c r="FY70" s="1">
        <v>1.16659023</v>
      </c>
      <c r="GF70">
        <v>6.5657129999999994E-2</v>
      </c>
      <c r="GG70">
        <v>1.1469868599999999</v>
      </c>
      <c r="GH70" s="1"/>
      <c r="GI70" s="1"/>
      <c r="GJ70" s="8"/>
      <c r="GK70" s="1">
        <v>6.5289680000000003E-2</v>
      </c>
      <c r="GL70" s="1">
        <v>1.22403189</v>
      </c>
      <c r="GM70" s="8">
        <f t="shared" si="222"/>
        <v>-5.1124549999999991E-2</v>
      </c>
      <c r="GN70" s="8">
        <f t="shared" si="223"/>
        <v>6.0156994481319052E-2</v>
      </c>
      <c r="GO70">
        <v>12</v>
      </c>
      <c r="GP70" s="8"/>
      <c r="GQ70" s="1">
        <v>6.5289676899999996E-2</v>
      </c>
      <c r="GR70" s="1">
        <v>1.33055912</v>
      </c>
      <c r="GS70" s="8">
        <f t="shared" si="224"/>
        <v>-5.112455610000001E-2</v>
      </c>
      <c r="GT70" s="8">
        <f t="shared" si="225"/>
        <v>6.4263573019317649E-2</v>
      </c>
      <c r="GU70">
        <v>16</v>
      </c>
      <c r="GW70">
        <v>6.5289680000000003E-2</v>
      </c>
      <c r="GX70">
        <v>1.37534866</v>
      </c>
      <c r="GY70" s="8">
        <f t="shared" si="226"/>
        <v>-5.1124549999999991E-2</v>
      </c>
      <c r="GZ70" s="8">
        <f t="shared" si="227"/>
        <v>6.5721601490974585E-2</v>
      </c>
      <c r="HA70">
        <v>18</v>
      </c>
      <c r="HC70">
        <v>6.5289680000000003E-2</v>
      </c>
      <c r="HD70">
        <v>1.41640798</v>
      </c>
      <c r="HE70" s="8">
        <f t="shared" si="228"/>
        <v>-5.1124549999999991E-2</v>
      </c>
      <c r="HF70" s="8">
        <f t="shared" si="229"/>
        <v>6.6874906038887391E-2</v>
      </c>
      <c r="HG70">
        <v>20</v>
      </c>
      <c r="HJ70">
        <v>6.5289680000000003E-2</v>
      </c>
      <c r="HK70">
        <v>1.37534866</v>
      </c>
    </row>
    <row r="71" spans="13:219" x14ac:dyDescent="0.3">
      <c r="DY71" s="1">
        <v>0.17878364099999999</v>
      </c>
      <c r="DZ71" s="14">
        <f t="shared" si="230"/>
        <v>5.5976094728309785E-2</v>
      </c>
      <c r="EA71" s="14">
        <f t="shared" si="231"/>
        <v>5.5976094728309785E-2</v>
      </c>
      <c r="EB71" s="14">
        <f t="shared" si="232"/>
        <v>6.1985957999999994E-2</v>
      </c>
      <c r="EC71" s="14">
        <f t="shared" si="233"/>
        <v>6.5428480283765689E-3</v>
      </c>
      <c r="ED71" s="7">
        <f t="shared" si="234"/>
        <v>1.6759606278858505</v>
      </c>
      <c r="EE71">
        <f t="shared" si="235"/>
        <v>0.99447532939330852</v>
      </c>
      <c r="EG71">
        <v>0.11641422999999999</v>
      </c>
      <c r="EH71">
        <v>0.69998563999999996</v>
      </c>
      <c r="EI71" s="8">
        <f t="shared" si="208"/>
        <v>-6.1994780000000013E-2</v>
      </c>
      <c r="EJ71" s="8">
        <f t="shared" si="209"/>
        <v>4.3155710156085804E-2</v>
      </c>
      <c r="EK71">
        <v>0</v>
      </c>
      <c r="EM71">
        <v>0.11679768</v>
      </c>
      <c r="EN71">
        <v>0.54174608000000002</v>
      </c>
      <c r="EO71" s="8">
        <f t="shared" si="210"/>
        <v>-6.1985959999999993E-2</v>
      </c>
      <c r="EP71" s="8">
        <f t="shared" si="211"/>
        <v>3.3374785400194562E-2</v>
      </c>
      <c r="EQ71">
        <v>2</v>
      </c>
      <c r="ES71" s="1">
        <v>0.116797683</v>
      </c>
      <c r="ET71" s="1">
        <v>0.754355094</v>
      </c>
      <c r="EU71" s="8">
        <f t="shared" si="212"/>
        <v>-6.1985957999999994E-2</v>
      </c>
      <c r="EV71" s="8">
        <f t="shared" si="213"/>
        <v>4.6387818438142207E-2</v>
      </c>
      <c r="EW71">
        <v>4</v>
      </c>
      <c r="EY71">
        <v>0.11641422999999999</v>
      </c>
      <c r="EZ71">
        <v>1.2074811299999999</v>
      </c>
      <c r="FA71" s="8">
        <f t="shared" si="214"/>
        <v>-6.1994780000000013E-2</v>
      </c>
      <c r="FB71" s="8">
        <f t="shared" si="215"/>
        <v>7.4036152006290296E-2</v>
      </c>
      <c r="FC71">
        <v>6</v>
      </c>
      <c r="FE71" s="1">
        <v>0.11641422999999999</v>
      </c>
      <c r="FF71">
        <v>1.32806176</v>
      </c>
      <c r="FG71" s="8">
        <f t="shared" si="216"/>
        <v>-6.1994780000000013E-2</v>
      </c>
      <c r="FH71" s="8">
        <f t="shared" si="217"/>
        <v>8.1081203100230911E-2</v>
      </c>
      <c r="FI71">
        <v>8</v>
      </c>
      <c r="FJ71" s="1"/>
      <c r="FK71" s="1">
        <v>0.11641422999999999</v>
      </c>
      <c r="FL71" s="1">
        <v>1.4033550100000001</v>
      </c>
      <c r="FM71" s="8">
        <f t="shared" si="218"/>
        <v>-6.1994780000000013E-2</v>
      </c>
      <c r="FN71" s="8">
        <f t="shared" si="219"/>
        <v>8.520560123828147E-2</v>
      </c>
      <c r="FO71">
        <v>10</v>
      </c>
      <c r="FR71" s="1">
        <v>0.11679768</v>
      </c>
      <c r="FS71" s="1">
        <v>0.97321084999999996</v>
      </c>
      <c r="FT71" s="8">
        <f t="shared" si="220"/>
        <v>-6.1985959999999993E-2</v>
      </c>
      <c r="FU71" s="8">
        <f t="shared" si="221"/>
        <v>5.9544958560976045E-2</v>
      </c>
      <c r="FV71">
        <v>7</v>
      </c>
      <c r="FX71" s="1">
        <v>0.11641422999999999</v>
      </c>
      <c r="FY71" s="1">
        <v>1.4033550100000001</v>
      </c>
      <c r="GF71">
        <v>0.11679768</v>
      </c>
      <c r="GG71">
        <v>1.02048125</v>
      </c>
      <c r="GH71" s="1"/>
      <c r="GI71" s="1"/>
      <c r="GJ71" s="8"/>
      <c r="GK71" s="1">
        <v>0.11641422999999999</v>
      </c>
      <c r="GL71" s="1">
        <v>1.4521824800000001</v>
      </c>
      <c r="GM71" s="8">
        <f t="shared" si="222"/>
        <v>-6.1994780000000013E-2</v>
      </c>
      <c r="GN71" s="8">
        <f t="shared" si="223"/>
        <v>8.7573906626442932E-2</v>
      </c>
      <c r="GO71">
        <v>12</v>
      </c>
      <c r="GP71" s="8"/>
      <c r="GQ71" s="1">
        <v>0.11641423300000001</v>
      </c>
      <c r="GR71" s="1">
        <v>1.52056842</v>
      </c>
      <c r="GS71" s="8">
        <f t="shared" si="224"/>
        <v>-6.1994773000000003E-2</v>
      </c>
      <c r="GT71" s="8">
        <f t="shared" si="225"/>
        <v>9.0114917925272001E-2</v>
      </c>
      <c r="GU71">
        <v>16</v>
      </c>
      <c r="GW71">
        <v>0.11641422999999999</v>
      </c>
      <c r="GX71">
        <v>1.5531252200000001</v>
      </c>
      <c r="GY71" s="8">
        <f t="shared" si="226"/>
        <v>-6.1994780000000013E-2</v>
      </c>
      <c r="GZ71" s="8">
        <f t="shared" si="227"/>
        <v>9.1067189656165046E-2</v>
      </c>
      <c r="HA71">
        <v>18</v>
      </c>
      <c r="HC71">
        <v>0.11641422999999999</v>
      </c>
      <c r="HD71">
        <v>1.58136766</v>
      </c>
      <c r="HE71" s="8">
        <f t="shared" si="228"/>
        <v>-6.1994780000000013E-2</v>
      </c>
      <c r="HF71" s="8">
        <f t="shared" si="229"/>
        <v>9.1615257441493833E-2</v>
      </c>
      <c r="HG71">
        <v>20</v>
      </c>
      <c r="HJ71">
        <v>0.11641422999999999</v>
      </c>
      <c r="HK71">
        <v>1.5531252200000001</v>
      </c>
    </row>
    <row r="72" spans="13:219" x14ac:dyDescent="0.3">
      <c r="DY72" s="1">
        <v>0.23458828300000001</v>
      </c>
      <c r="DZ72" s="14">
        <f t="shared" si="230"/>
        <v>5.8954250447668256E-2</v>
      </c>
      <c r="EA72" s="14">
        <f t="shared" si="231"/>
        <v>5.8954250447668256E-2</v>
      </c>
      <c r="EB72" s="14">
        <f t="shared" si="232"/>
        <v>5.5804642000000015E-2</v>
      </c>
      <c r="EC72" s="14">
        <f t="shared" si="233"/>
        <v>2.9781557193584718E-3</v>
      </c>
      <c r="ED72" s="7">
        <f t="shared" si="234"/>
        <v>1.6241132746282241</v>
      </c>
      <c r="EE72">
        <f t="shared" si="235"/>
        <v>0.99857898821020796</v>
      </c>
      <c r="EG72">
        <v>0.17840901000000001</v>
      </c>
      <c r="EH72">
        <v>0.77314059999999996</v>
      </c>
      <c r="EI72" s="8">
        <f t="shared" si="208"/>
        <v>-5.5793939999999986E-2</v>
      </c>
      <c r="EJ72" s="8">
        <f t="shared" si="209"/>
        <v>4.3075262687280555E-2</v>
      </c>
      <c r="EK72">
        <v>0</v>
      </c>
      <c r="EM72">
        <v>0.17878363999999999</v>
      </c>
      <c r="EN72">
        <v>0.50955015999999997</v>
      </c>
      <c r="EO72" s="8">
        <f t="shared" si="210"/>
        <v>-5.5804640000000016E-2</v>
      </c>
      <c r="EP72" s="8">
        <f t="shared" si="211"/>
        <v>2.8377559017118113E-2</v>
      </c>
      <c r="EQ72">
        <v>2</v>
      </c>
      <c r="ES72" s="1">
        <v>0.17878364099999999</v>
      </c>
      <c r="ET72" s="1">
        <v>0.68315283500000001</v>
      </c>
      <c r="EU72" s="8">
        <f t="shared" si="212"/>
        <v>-5.5804642000000015E-2</v>
      </c>
      <c r="EV72" s="8">
        <f t="shared" si="213"/>
        <v>3.797619202433123E-2</v>
      </c>
      <c r="EW72">
        <v>4</v>
      </c>
      <c r="EY72">
        <v>0.17840901000000001</v>
      </c>
      <c r="EZ72">
        <v>1.2733791800000001</v>
      </c>
      <c r="FA72" s="8">
        <f t="shared" si="214"/>
        <v>-5.5793939999999986E-2</v>
      </c>
      <c r="FB72" s="8">
        <f t="shared" si="215"/>
        <v>7.055723419549885E-2</v>
      </c>
      <c r="FC72">
        <v>6</v>
      </c>
      <c r="FE72" s="1">
        <v>0.17840901000000001</v>
      </c>
      <c r="FF72">
        <v>1.39525265</v>
      </c>
      <c r="FG72" s="8">
        <f t="shared" si="216"/>
        <v>-5.5793939999999986E-2</v>
      </c>
      <c r="FH72" s="8">
        <f t="shared" si="217"/>
        <v>7.6979500023031999E-2</v>
      </c>
      <c r="FI72">
        <v>8</v>
      </c>
      <c r="FJ72" s="1"/>
      <c r="FK72" s="1">
        <v>0.17840901000000001</v>
      </c>
      <c r="FL72" s="1">
        <v>1.47397394</v>
      </c>
      <c r="FM72" s="8">
        <f t="shared" si="218"/>
        <v>-5.5793939999999986E-2</v>
      </c>
      <c r="FN72" s="8">
        <f t="shared" si="219"/>
        <v>8.0874334279809584E-2</v>
      </c>
      <c r="FO72">
        <v>10</v>
      </c>
      <c r="FR72" s="1">
        <v>0.17878363999999999</v>
      </c>
      <c r="FS72" s="1">
        <v>0.87094311000000002</v>
      </c>
      <c r="FT72" s="8">
        <f t="shared" si="220"/>
        <v>-5.5804640000000016E-2</v>
      </c>
      <c r="FU72" s="8">
        <f t="shared" si="221"/>
        <v>4.8171839643857441E-2</v>
      </c>
      <c r="FV72">
        <v>7</v>
      </c>
      <c r="FX72" s="1">
        <v>0.17840901000000001</v>
      </c>
      <c r="FY72" s="1">
        <v>1.47397394</v>
      </c>
      <c r="GF72">
        <v>0.17878363999999999</v>
      </c>
      <c r="GG72">
        <v>0.98776812999999997</v>
      </c>
      <c r="GH72" s="1"/>
      <c r="GI72" s="1"/>
      <c r="GJ72" s="8"/>
      <c r="GK72" s="1">
        <v>0.17840901000000001</v>
      </c>
      <c r="GL72" s="1">
        <v>1.5232825299999999</v>
      </c>
      <c r="GM72" s="8">
        <f t="shared" si="222"/>
        <v>-5.5793939999999986E-2</v>
      </c>
      <c r="GN72" s="8">
        <f t="shared" si="223"/>
        <v>8.3014567561731936E-2</v>
      </c>
      <c r="GO72">
        <v>12</v>
      </c>
      <c r="GP72" s="8"/>
      <c r="GQ72" s="1">
        <v>0.17840900600000001</v>
      </c>
      <c r="GR72" s="1">
        <v>1.5903403199999999</v>
      </c>
      <c r="GS72" s="8">
        <f t="shared" si="224"/>
        <v>-5.5793947999999982E-2</v>
      </c>
      <c r="GT72" s="8">
        <f t="shared" si="225"/>
        <v>8.5172858646264185E-2</v>
      </c>
      <c r="GU72">
        <v>16</v>
      </c>
      <c r="GW72">
        <v>0.17840901000000001</v>
      </c>
      <c r="GX72">
        <v>1.62155955</v>
      </c>
      <c r="GY72" s="8">
        <f t="shared" si="226"/>
        <v>-5.5793939999999986E-2</v>
      </c>
      <c r="GZ72" s="8">
        <f t="shared" si="227"/>
        <v>8.5922851699271705E-2</v>
      </c>
      <c r="HA72">
        <v>18</v>
      </c>
      <c r="HC72">
        <v>0.17840901000000001</v>
      </c>
      <c r="HD72">
        <v>1.64800905</v>
      </c>
      <c r="HE72" s="8">
        <f t="shared" si="228"/>
        <v>-5.5793939999999986E-2</v>
      </c>
      <c r="HF72" s="8">
        <f t="shared" si="229"/>
        <v>8.6280939081181854E-2</v>
      </c>
      <c r="HG72">
        <v>20</v>
      </c>
      <c r="HJ72">
        <v>0.17840901000000001</v>
      </c>
      <c r="HK72">
        <v>1.62155955</v>
      </c>
    </row>
    <row r="73" spans="13:219" x14ac:dyDescent="0.3">
      <c r="DY73" s="1">
        <v>0.27912081999999999</v>
      </c>
      <c r="DZ73" s="14">
        <f t="shared" si="230"/>
        <v>5.9917388798173321E-2</v>
      </c>
      <c r="EA73" s="14">
        <f t="shared" si="231"/>
        <v>5.9917388798173321E-2</v>
      </c>
      <c r="EB73" s="14">
        <f t="shared" si="232"/>
        <v>4.4532536999999983E-2</v>
      </c>
      <c r="EC73" s="14">
        <f t="shared" si="233"/>
        <v>9.6313835050506474E-4</v>
      </c>
      <c r="ED73" s="7">
        <f t="shared" si="234"/>
        <v>1.5924207004593651</v>
      </c>
      <c r="EE73">
        <f t="shared" si="235"/>
        <v>0.99976620234260183</v>
      </c>
      <c r="EG73">
        <v>0.23420294999999999</v>
      </c>
      <c r="EH73">
        <v>0.81205559999999999</v>
      </c>
      <c r="EI73" s="8">
        <f t="shared" si="208"/>
        <v>-4.457862999999998E-2</v>
      </c>
      <c r="EJ73" s="8">
        <f t="shared" si="209"/>
        <v>3.6191862580381311E-2</v>
      </c>
      <c r="EK73">
        <v>0</v>
      </c>
      <c r="EM73">
        <v>0.23458828000000001</v>
      </c>
      <c r="EN73">
        <v>0.46754603</v>
      </c>
      <c r="EO73" s="8">
        <f t="shared" si="210"/>
        <v>-4.4532539999999982E-2</v>
      </c>
      <c r="EP73" s="8">
        <f t="shared" si="211"/>
        <v>2.080346374619757E-2</v>
      </c>
      <c r="EQ73">
        <v>2</v>
      </c>
      <c r="ES73" s="1">
        <v>0.23458828300000001</v>
      </c>
      <c r="ET73" s="1">
        <v>0.60097171999999999</v>
      </c>
      <c r="EU73" s="8">
        <f t="shared" si="212"/>
        <v>-4.4532536999999983E-2</v>
      </c>
      <c r="EV73" s="8">
        <f t="shared" si="213"/>
        <v>2.6691360695527487E-2</v>
      </c>
      <c r="EW73">
        <v>4</v>
      </c>
      <c r="EY73">
        <v>0.23420294999999999</v>
      </c>
      <c r="EZ73">
        <v>1.23023609</v>
      </c>
      <c r="FA73" s="8">
        <f t="shared" si="214"/>
        <v>-4.457862999999998E-2</v>
      </c>
      <c r="FB73" s="8">
        <f t="shared" si="215"/>
        <v>5.4529056195781349E-2</v>
      </c>
      <c r="FC73">
        <v>6</v>
      </c>
      <c r="FE73" s="1">
        <v>0.23420294999999999</v>
      </c>
      <c r="FF73">
        <v>1.3295982399999999</v>
      </c>
      <c r="FG73" s="8">
        <f t="shared" si="216"/>
        <v>-4.457862999999998E-2</v>
      </c>
      <c r="FH73" s="8">
        <f t="shared" si="217"/>
        <v>5.8681117475025753E-2</v>
      </c>
      <c r="FI73">
        <v>8</v>
      </c>
      <c r="FJ73" s="1"/>
      <c r="FK73" s="1">
        <v>0.23420294999999999</v>
      </c>
      <c r="FL73" s="1">
        <v>1.3915416599999999</v>
      </c>
      <c r="FM73" s="8">
        <f t="shared" si="218"/>
        <v>-4.457862999999998E-2</v>
      </c>
      <c r="FN73" s="8">
        <f t="shared" si="219"/>
        <v>6.1076316978347853E-2</v>
      </c>
      <c r="FO73">
        <v>10</v>
      </c>
      <c r="FR73" s="1">
        <v>0.23458828000000001</v>
      </c>
      <c r="FS73" s="1">
        <v>0.73568860000000003</v>
      </c>
      <c r="FT73" s="8">
        <f t="shared" si="220"/>
        <v>-4.4532539999999982E-2</v>
      </c>
      <c r="FU73" s="8">
        <f t="shared" si="221"/>
        <v>3.2510275812051723E-2</v>
      </c>
      <c r="FV73">
        <v>7</v>
      </c>
      <c r="FX73" s="1">
        <v>0.23420294999999999</v>
      </c>
      <c r="FY73" s="1">
        <v>1.3915416599999999</v>
      </c>
      <c r="GF73">
        <v>0.23458828000000001</v>
      </c>
      <c r="GG73">
        <v>0.83501583000000001</v>
      </c>
      <c r="GH73" s="1"/>
      <c r="GI73" s="1"/>
      <c r="GJ73" s="8"/>
      <c r="GK73" s="1">
        <v>0.23420294999999999</v>
      </c>
      <c r="GL73" s="1">
        <v>1.4243627400000001</v>
      </c>
      <c r="GM73" s="8">
        <f t="shared" si="222"/>
        <v>-4.457862999999998E-2</v>
      </c>
      <c r="GN73" s="8">
        <f t="shared" si="223"/>
        <v>6.2094075734067118E-2</v>
      </c>
      <c r="GO73">
        <v>12</v>
      </c>
      <c r="GP73" s="8"/>
      <c r="GQ73" s="1">
        <v>0.23420295399999999</v>
      </c>
      <c r="GR73" s="1">
        <v>1.4824964300000001</v>
      </c>
      <c r="GS73" s="8">
        <f t="shared" si="224"/>
        <v>-4.457862700000001E-2</v>
      </c>
      <c r="GT73" s="8">
        <f t="shared" si="225"/>
        <v>6.3512679104807707E-2</v>
      </c>
      <c r="GU73">
        <v>16</v>
      </c>
      <c r="GW73">
        <v>0.23420294999999999</v>
      </c>
      <c r="GX73">
        <v>1.50584495</v>
      </c>
      <c r="GY73" s="8">
        <f t="shared" si="226"/>
        <v>-4.457862999999998E-2</v>
      </c>
      <c r="GZ73" s="8">
        <f t="shared" si="227"/>
        <v>6.3828075635200959E-2</v>
      </c>
      <c r="HA73">
        <v>18</v>
      </c>
      <c r="HC73">
        <v>0.23420294999999999</v>
      </c>
      <c r="HD73">
        <v>1.53039952</v>
      </c>
      <c r="HE73" s="8">
        <f t="shared" si="228"/>
        <v>-4.457862999999998E-2</v>
      </c>
      <c r="HF73" s="8">
        <f t="shared" si="229"/>
        <v>6.4093768272705146E-2</v>
      </c>
      <c r="HG73">
        <v>20</v>
      </c>
      <c r="HJ73">
        <v>0.23420294999999999</v>
      </c>
      <c r="HK73">
        <v>1.50584495</v>
      </c>
    </row>
    <row r="74" spans="13:219" x14ac:dyDescent="0.3">
      <c r="DY74" s="1">
        <v>0.32371982700000002</v>
      </c>
      <c r="DZ74" s="14">
        <f t="shared" si="230"/>
        <v>5.9892512357095425E-2</v>
      </c>
      <c r="EA74" s="14">
        <f t="shared" si="231"/>
        <v>5.9892512357095425E-2</v>
      </c>
      <c r="EB74" s="14">
        <f t="shared" si="232"/>
        <v>4.4599007000000024E-2</v>
      </c>
      <c r="EC74" s="14">
        <f t="shared" si="233"/>
        <v>-2.4876441077896494E-5</v>
      </c>
      <c r="ED74" s="7">
        <f t="shared" si="234"/>
        <v>1.5702385466968316</v>
      </c>
      <c r="EE74">
        <f t="shared" si="235"/>
        <v>0.99999984444068513</v>
      </c>
      <c r="EG74">
        <v>0.27878157999999997</v>
      </c>
      <c r="EH74">
        <v>0.77557396000000001</v>
      </c>
      <c r="EI74" s="8">
        <f t="shared" si="208"/>
        <v>-4.4588270000000041E-2</v>
      </c>
      <c r="EJ74" s="8">
        <f t="shared" si="209"/>
        <v>3.4581495753974609E-2</v>
      </c>
      <c r="EK74">
        <v>0</v>
      </c>
      <c r="EM74">
        <v>0.27912081999999999</v>
      </c>
      <c r="EN74">
        <v>0.43848491000000001</v>
      </c>
      <c r="EO74" s="8">
        <f t="shared" si="210"/>
        <v>-4.4599009999999994E-2</v>
      </c>
      <c r="EP74" s="8">
        <f t="shared" si="211"/>
        <v>1.9544076863194551E-2</v>
      </c>
      <c r="EQ74">
        <v>2</v>
      </c>
      <c r="ES74" s="1">
        <v>0.27912081999999999</v>
      </c>
      <c r="ET74" s="1">
        <v>0.56095785499999995</v>
      </c>
      <c r="EU74" s="8">
        <f t="shared" si="212"/>
        <v>-4.4599007000000024E-2</v>
      </c>
      <c r="EV74" s="8">
        <f t="shared" si="213"/>
        <v>2.4957216431127083E-2</v>
      </c>
      <c r="EW74">
        <v>4</v>
      </c>
      <c r="EY74">
        <v>0.27878157999999997</v>
      </c>
      <c r="EZ74">
        <v>1.1929883100000001</v>
      </c>
      <c r="FA74" s="8">
        <f t="shared" si="214"/>
        <v>-4.4588270000000041E-2</v>
      </c>
      <c r="FB74" s="8">
        <f t="shared" si="215"/>
        <v>5.2901878263502317E-2</v>
      </c>
      <c r="FC74">
        <v>6</v>
      </c>
      <c r="FE74" s="1">
        <v>0.27878157999999997</v>
      </c>
      <c r="FF74">
        <v>1.2964796300000001</v>
      </c>
      <c r="FG74" s="8">
        <f t="shared" si="216"/>
        <v>-4.4588270000000041E-2</v>
      </c>
      <c r="FH74" s="8">
        <f t="shared" si="217"/>
        <v>5.7245193508850371E-2</v>
      </c>
      <c r="FI74">
        <v>8</v>
      </c>
      <c r="FJ74" s="1"/>
      <c r="FK74" s="1">
        <v>0.27878157999999997</v>
      </c>
      <c r="FL74" s="1">
        <v>1.3649156499999999</v>
      </c>
      <c r="FM74" s="8">
        <f t="shared" si="218"/>
        <v>-4.4588270000000041E-2</v>
      </c>
      <c r="FN74" s="8">
        <f t="shared" si="219"/>
        <v>5.9934629789920896E-2</v>
      </c>
      <c r="FO74">
        <v>10</v>
      </c>
      <c r="FR74" s="1">
        <v>0.27912081999999999</v>
      </c>
      <c r="FS74" s="1">
        <v>0.69981643999999998</v>
      </c>
      <c r="FT74" s="8">
        <f t="shared" si="220"/>
        <v>-4.4599009999999994E-2</v>
      </c>
      <c r="FU74" s="8">
        <f t="shared" si="221"/>
        <v>3.0978472628124958E-2</v>
      </c>
      <c r="FV74">
        <v>7</v>
      </c>
      <c r="FX74" s="1">
        <v>0.27878157999999997</v>
      </c>
      <c r="FY74" s="1">
        <v>1.3649156499999999</v>
      </c>
      <c r="GF74">
        <v>0.27912081999999999</v>
      </c>
      <c r="GG74">
        <v>0.86023667999999998</v>
      </c>
      <c r="GH74" s="1"/>
      <c r="GI74" s="1"/>
      <c r="GJ74" s="8"/>
      <c r="GK74" s="1">
        <v>0.27878157999999997</v>
      </c>
      <c r="GL74" s="1">
        <v>1.40936438</v>
      </c>
      <c r="GM74" s="8">
        <f t="shared" si="222"/>
        <v>-4.4588270000000041E-2</v>
      </c>
      <c r="GN74" s="8">
        <f t="shared" si="223"/>
        <v>6.1467880708187594E-2</v>
      </c>
      <c r="GO74">
        <v>12</v>
      </c>
      <c r="GP74" s="8"/>
      <c r="GQ74" s="1">
        <v>0.278781581</v>
      </c>
      <c r="GR74" s="1">
        <v>1.47263203</v>
      </c>
      <c r="GS74" s="8">
        <f t="shared" si="224"/>
        <v>-4.4588263999999989E-2</v>
      </c>
      <c r="GT74" s="8">
        <f t="shared" si="225"/>
        <v>6.311845729278967E-2</v>
      </c>
      <c r="GU74">
        <v>16</v>
      </c>
      <c r="GW74">
        <v>0.27878157999999997</v>
      </c>
      <c r="GX74">
        <v>1.5001871600000001</v>
      </c>
      <c r="GY74" s="8">
        <f t="shared" si="226"/>
        <v>-4.4588270000000041E-2</v>
      </c>
      <c r="GZ74" s="8">
        <f t="shared" si="227"/>
        <v>6.3616873904902338E-2</v>
      </c>
      <c r="HA74">
        <v>18</v>
      </c>
      <c r="HC74">
        <v>0.27878157999999997</v>
      </c>
      <c r="HD74">
        <v>1.5234553399999999</v>
      </c>
      <c r="HE74" s="8">
        <f t="shared" si="228"/>
        <v>-4.4588270000000041E-2</v>
      </c>
      <c r="HF74" s="8">
        <f t="shared" si="229"/>
        <v>6.3831654092859055E-2</v>
      </c>
      <c r="HG74">
        <v>20</v>
      </c>
      <c r="HJ74">
        <v>0.27878157999999997</v>
      </c>
      <c r="HK74">
        <v>1.5001871600000001</v>
      </c>
    </row>
    <row r="75" spans="13:219" x14ac:dyDescent="0.3">
      <c r="DY75" s="1">
        <v>0.36826213400000002</v>
      </c>
      <c r="DZ75" s="14">
        <f t="shared" si="230"/>
        <v>5.9052315314374174E-2</v>
      </c>
      <c r="EA75" s="14">
        <f t="shared" si="231"/>
        <v>5.9052315314374174E-2</v>
      </c>
      <c r="EB75" s="14">
        <f t="shared" si="232"/>
        <v>4.4542307000000003E-2</v>
      </c>
      <c r="EC75" s="14">
        <f t="shared" si="233"/>
        <v>-8.4019704272125101E-4</v>
      </c>
      <c r="ED75" s="7">
        <f t="shared" si="234"/>
        <v>1.5519356644113727</v>
      </c>
      <c r="EE75">
        <f t="shared" si="235"/>
        <v>0.9998221429796641</v>
      </c>
      <c r="EG75">
        <v>0.32336985000000001</v>
      </c>
      <c r="EH75">
        <v>0.73935112000000003</v>
      </c>
      <c r="EI75" s="8">
        <f t="shared" si="208"/>
        <v>-4.4599520000000004E-2</v>
      </c>
      <c r="EJ75" s="8">
        <f t="shared" si="209"/>
        <v>3.2968840280673359E-2</v>
      </c>
      <c r="EK75">
        <v>0</v>
      </c>
      <c r="EM75">
        <v>0.32371982999999999</v>
      </c>
      <c r="EN75">
        <v>0.41023409999999999</v>
      </c>
      <c r="EO75" s="8">
        <f t="shared" si="210"/>
        <v>-4.4542300000000035E-2</v>
      </c>
      <c r="EP75" s="8">
        <f t="shared" si="211"/>
        <v>1.8258391113732814E-2</v>
      </c>
      <c r="EQ75">
        <v>2</v>
      </c>
      <c r="ES75" s="1">
        <v>0.32371982700000002</v>
      </c>
      <c r="ET75" s="1">
        <v>0.52064045000000003</v>
      </c>
      <c r="EU75" s="8">
        <f t="shared" si="212"/>
        <v>-4.4542307000000003E-2</v>
      </c>
      <c r="EV75" s="8">
        <f t="shared" si="213"/>
        <v>2.3129921252205084E-2</v>
      </c>
      <c r="EW75">
        <v>4</v>
      </c>
      <c r="EY75">
        <v>0.32336985000000001</v>
      </c>
      <c r="EZ75">
        <v>1.12644469</v>
      </c>
      <c r="FA75" s="8">
        <f t="shared" si="214"/>
        <v>-4.4599520000000004E-2</v>
      </c>
      <c r="FB75" s="8">
        <f t="shared" si="215"/>
        <v>4.995479217996264E-2</v>
      </c>
      <c r="FC75">
        <v>6</v>
      </c>
      <c r="FE75" s="1">
        <v>0.32336985000000001</v>
      </c>
      <c r="FF75">
        <v>1.2262594099999999</v>
      </c>
      <c r="FG75" s="8">
        <f t="shared" si="216"/>
        <v>-4.4599520000000004E-2</v>
      </c>
      <c r="FH75" s="8">
        <f t="shared" si="217"/>
        <v>5.4148703665628489E-2</v>
      </c>
      <c r="FI75">
        <v>8</v>
      </c>
      <c r="FJ75" s="1"/>
      <c r="FK75" s="1">
        <v>0.32336985000000001</v>
      </c>
      <c r="FL75" s="1">
        <v>1.2972575200000001</v>
      </c>
      <c r="FM75" s="8">
        <f t="shared" si="218"/>
        <v>-4.4599520000000004E-2</v>
      </c>
      <c r="FN75" s="8">
        <f t="shared" si="219"/>
        <v>5.6967949969505605E-2</v>
      </c>
      <c r="FO75">
        <v>10</v>
      </c>
      <c r="FR75" s="1">
        <v>0.32371982999999999</v>
      </c>
      <c r="FS75" s="1">
        <v>0.65172432000000002</v>
      </c>
      <c r="FT75" s="8">
        <f t="shared" si="220"/>
        <v>-4.4542300000000035E-2</v>
      </c>
      <c r="FU75" s="8">
        <f t="shared" si="221"/>
        <v>2.8807795597115281E-2</v>
      </c>
      <c r="FV75">
        <v>7</v>
      </c>
      <c r="FX75" s="1">
        <v>0.32336985000000001</v>
      </c>
      <c r="FY75" s="1">
        <v>1.2972575200000001</v>
      </c>
      <c r="GF75">
        <v>0.32371982999999999</v>
      </c>
      <c r="GG75">
        <v>0.81863406000000005</v>
      </c>
      <c r="GH75" s="1"/>
      <c r="GI75" s="1"/>
      <c r="GJ75" s="8"/>
      <c r="GK75" s="1">
        <v>0.32336985000000001</v>
      </c>
      <c r="GL75" s="1">
        <v>1.3436751</v>
      </c>
      <c r="GM75" s="8">
        <f t="shared" si="222"/>
        <v>-4.4599520000000004E-2</v>
      </c>
      <c r="GN75" s="8">
        <f t="shared" si="223"/>
        <v>5.8607284414018739E-2</v>
      </c>
      <c r="GO75">
        <v>12</v>
      </c>
      <c r="GP75" s="8"/>
      <c r="GQ75" s="1">
        <v>0.32336984499999999</v>
      </c>
      <c r="GR75" s="1">
        <v>1.41006045</v>
      </c>
      <c r="GS75" s="8">
        <f t="shared" si="224"/>
        <v>-4.459952300000003E-2</v>
      </c>
      <c r="GT75" s="8">
        <f t="shared" si="225"/>
        <v>6.0441096310525085E-2</v>
      </c>
      <c r="GU75">
        <v>16</v>
      </c>
      <c r="GW75">
        <v>0.32336985000000001</v>
      </c>
      <c r="GX75">
        <v>1.43588626</v>
      </c>
      <c r="GY75" s="8">
        <f t="shared" si="226"/>
        <v>-4.4599520000000004E-2</v>
      </c>
      <c r="GZ75" s="8">
        <f t="shared" si="227"/>
        <v>6.0894672732742662E-2</v>
      </c>
      <c r="HA75">
        <v>18</v>
      </c>
      <c r="HC75">
        <v>0.32336985000000001</v>
      </c>
      <c r="HD75">
        <v>1.4622269699999999</v>
      </c>
      <c r="HE75" s="8">
        <f t="shared" si="228"/>
        <v>-4.4599520000000004E-2</v>
      </c>
      <c r="HF75" s="8">
        <f t="shared" si="229"/>
        <v>6.1270798734295237E-2</v>
      </c>
      <c r="HG75">
        <v>20</v>
      </c>
      <c r="HJ75">
        <v>0.32336985000000001</v>
      </c>
      <c r="HK75">
        <v>1.43588626</v>
      </c>
    </row>
    <row r="76" spans="13:219" x14ac:dyDescent="0.3">
      <c r="DY76" s="1">
        <v>0.41284756900000003</v>
      </c>
      <c r="DZ76" s="14">
        <f t="shared" si="230"/>
        <v>5.7526732273967394E-2</v>
      </c>
      <c r="EA76" s="14">
        <f t="shared" si="231"/>
        <v>5.7526732273967394E-2</v>
      </c>
      <c r="EB76" s="14">
        <f t="shared" si="232"/>
        <v>4.4585435000000007E-2</v>
      </c>
      <c r="EC76" s="14">
        <f t="shared" si="233"/>
        <v>-1.5255830404067791E-3</v>
      </c>
      <c r="ED76" s="7">
        <f t="shared" si="234"/>
        <v>1.5365925992766278</v>
      </c>
      <c r="EE76">
        <f t="shared" si="235"/>
        <v>0.99941510953696477</v>
      </c>
      <c r="EG76">
        <v>0.36796937000000002</v>
      </c>
      <c r="EH76">
        <v>0.69061634000000005</v>
      </c>
      <c r="EI76" s="8">
        <f t="shared" si="208"/>
        <v>-4.4603559999999987E-2</v>
      </c>
      <c r="EJ76" s="8">
        <f t="shared" si="209"/>
        <v>3.0785930423136761E-2</v>
      </c>
      <c r="EK76">
        <v>0</v>
      </c>
      <c r="EM76">
        <v>0.36826213000000002</v>
      </c>
      <c r="EN76">
        <v>0.38215522000000002</v>
      </c>
      <c r="EO76" s="8">
        <f t="shared" si="210"/>
        <v>-4.4585439999999976E-2</v>
      </c>
      <c r="EP76" s="8">
        <f t="shared" si="211"/>
        <v>1.7018219582826261E-2</v>
      </c>
      <c r="EQ76">
        <v>2</v>
      </c>
      <c r="ES76" s="1">
        <v>0.36826213400000002</v>
      </c>
      <c r="ET76" s="1">
        <v>0.48317128599999998</v>
      </c>
      <c r="EU76" s="8">
        <f t="shared" si="212"/>
        <v>-4.4585435000000007E-2</v>
      </c>
      <c r="EV76" s="8">
        <f t="shared" si="213"/>
        <v>2.1477356504721202E-2</v>
      </c>
      <c r="EW76">
        <v>4</v>
      </c>
      <c r="EY76">
        <v>0.36796937000000002</v>
      </c>
      <c r="EZ76">
        <v>1.0558649</v>
      </c>
      <c r="FA76" s="8">
        <f t="shared" si="214"/>
        <v>-4.4603559999999987E-2</v>
      </c>
      <c r="FB76" s="8">
        <f t="shared" si="215"/>
        <v>4.6809945541279374E-2</v>
      </c>
      <c r="FC76">
        <v>6</v>
      </c>
      <c r="FE76" s="1">
        <v>0.36796937000000002</v>
      </c>
      <c r="FF76">
        <v>1.1552462999999999</v>
      </c>
      <c r="FG76" s="8">
        <f t="shared" si="216"/>
        <v>-4.4603559999999987E-2</v>
      </c>
      <c r="FH76" s="8">
        <f t="shared" si="217"/>
        <v>5.0996784763450986E-2</v>
      </c>
      <c r="FI76">
        <v>8</v>
      </c>
      <c r="FJ76" s="1"/>
      <c r="FK76" s="1">
        <v>0.36796937000000002</v>
      </c>
      <c r="FL76" s="1">
        <v>1.2315702399999999</v>
      </c>
      <c r="FM76" s="8">
        <f t="shared" si="218"/>
        <v>-4.4603559999999987E-2</v>
      </c>
      <c r="FN76" s="8">
        <f t="shared" si="219"/>
        <v>5.406622891754774E-2</v>
      </c>
      <c r="FO76">
        <v>10</v>
      </c>
      <c r="FR76" s="1">
        <v>0.36826213000000002</v>
      </c>
      <c r="FS76" s="1">
        <v>0.61186322999999998</v>
      </c>
      <c r="FT76" s="8">
        <f t="shared" si="220"/>
        <v>-4.4585439999999976E-2</v>
      </c>
      <c r="FU76" s="8">
        <f t="shared" si="221"/>
        <v>2.706101192930397E-2</v>
      </c>
      <c r="FV76">
        <v>7</v>
      </c>
      <c r="FX76" s="1">
        <v>0.36796937000000002</v>
      </c>
      <c r="FY76" s="1">
        <v>1.2315702399999999</v>
      </c>
      <c r="GF76">
        <v>0.36826213000000002</v>
      </c>
      <c r="GG76">
        <v>0.79768413000000005</v>
      </c>
      <c r="GH76" s="1"/>
      <c r="GI76" s="1"/>
      <c r="GJ76" s="8"/>
      <c r="GK76" s="1">
        <v>0.36796937000000002</v>
      </c>
      <c r="GL76" s="1">
        <v>1.2837303799999999</v>
      </c>
      <c r="GM76" s="8">
        <f t="shared" si="222"/>
        <v>-4.4603559999999987E-2</v>
      </c>
      <c r="GN76" s="8">
        <f t="shared" si="223"/>
        <v>5.5974941330425541E-2</v>
      </c>
      <c r="GO76">
        <v>12</v>
      </c>
      <c r="GP76" s="8"/>
      <c r="GQ76" s="1">
        <v>0.36796936800000002</v>
      </c>
      <c r="GR76" s="1">
        <v>1.35780547</v>
      </c>
      <c r="GS76" s="8">
        <f t="shared" si="224"/>
        <v>-4.4603566999999955E-2</v>
      </c>
      <c r="GT76" s="8">
        <f t="shared" si="225"/>
        <v>5.8182810127183196E-2</v>
      </c>
      <c r="GU76">
        <v>16</v>
      </c>
      <c r="GW76">
        <v>0.36796937000000002</v>
      </c>
      <c r="GX76">
        <v>1.3892361</v>
      </c>
      <c r="GY76" s="8">
        <f t="shared" si="226"/>
        <v>-4.4603559999999987E-2</v>
      </c>
      <c r="GZ76" s="8">
        <f t="shared" si="227"/>
        <v>5.8897630031850591E-2</v>
      </c>
      <c r="HA76">
        <v>18</v>
      </c>
      <c r="HC76">
        <v>0.36796937000000002</v>
      </c>
      <c r="HD76">
        <v>1.4172419599999999</v>
      </c>
      <c r="HE76" s="8">
        <f t="shared" si="228"/>
        <v>-4.4603559999999987E-2</v>
      </c>
      <c r="HF76" s="8">
        <f t="shared" si="229"/>
        <v>5.9367020383386988E-2</v>
      </c>
      <c r="HG76">
        <v>20</v>
      </c>
      <c r="HJ76">
        <v>0.36796937000000002</v>
      </c>
      <c r="HK76">
        <v>1.3892361</v>
      </c>
    </row>
    <row r="77" spans="13:219" x14ac:dyDescent="0.3">
      <c r="DY77" s="1">
        <v>0.457418622</v>
      </c>
      <c r="DZ77" s="14">
        <f t="shared" si="230"/>
        <v>5.5420099779394875E-2</v>
      </c>
      <c r="EA77" s="14">
        <f t="shared" si="231"/>
        <v>5.5420099779394875E-2</v>
      </c>
      <c r="EB77" s="14">
        <f t="shared" si="232"/>
        <v>4.4571052999999972E-2</v>
      </c>
      <c r="EC77" s="14">
        <f t="shared" si="233"/>
        <v>-2.106632494572519E-3</v>
      </c>
      <c r="ED77" s="7">
        <f t="shared" si="234"/>
        <v>1.5235668862871452</v>
      </c>
      <c r="EE77">
        <f t="shared" si="235"/>
        <v>0.9988848972786567</v>
      </c>
      <c r="EG77">
        <v>0.41257293</v>
      </c>
      <c r="EH77">
        <v>0.63856824000000001</v>
      </c>
      <c r="EI77" s="8">
        <f t="shared" si="208"/>
        <v>-4.4596150000000001E-2</v>
      </c>
      <c r="EJ77" s="8">
        <f t="shared" si="209"/>
        <v>2.8445929472216795E-2</v>
      </c>
      <c r="EK77">
        <v>0</v>
      </c>
      <c r="EM77">
        <v>0.41284757</v>
      </c>
      <c r="EN77">
        <v>0.35378883</v>
      </c>
      <c r="EO77" s="8">
        <f t="shared" si="210"/>
        <v>-4.4571050000000001E-2</v>
      </c>
      <c r="EP77" s="8">
        <f t="shared" si="211"/>
        <v>1.5741560688324281E-2</v>
      </c>
      <c r="EQ77">
        <v>2</v>
      </c>
      <c r="ES77" s="1">
        <v>0.41284756900000003</v>
      </c>
      <c r="ET77" s="1">
        <v>0.44679417799999999</v>
      </c>
      <c r="EU77" s="8">
        <f t="shared" si="212"/>
        <v>-4.4571052999999972E-2</v>
      </c>
      <c r="EV77" s="8">
        <f t="shared" si="213"/>
        <v>1.984342511342797E-2</v>
      </c>
      <c r="EW77">
        <v>4</v>
      </c>
      <c r="EY77">
        <v>0.41257293</v>
      </c>
      <c r="EZ77">
        <v>0.97637088999999999</v>
      </c>
      <c r="FA77" s="8">
        <f t="shared" si="214"/>
        <v>-4.4596150000000001E-2</v>
      </c>
      <c r="FB77" s="8">
        <f t="shared" si="215"/>
        <v>4.3255564693658349E-2</v>
      </c>
      <c r="FC77">
        <v>6</v>
      </c>
      <c r="FE77" s="1">
        <v>0.41257293</v>
      </c>
      <c r="FF77">
        <v>1.0752541</v>
      </c>
      <c r="FG77" s="8">
        <f t="shared" si="216"/>
        <v>-4.4596150000000001E-2</v>
      </c>
      <c r="FH77" s="8">
        <f t="shared" si="217"/>
        <v>4.7432574445551046E-2</v>
      </c>
      <c r="FI77">
        <v>8</v>
      </c>
      <c r="FJ77" s="1"/>
      <c r="FK77" s="1">
        <v>0.41257293</v>
      </c>
      <c r="FL77" s="1">
        <v>1.1545778</v>
      </c>
      <c r="FM77" s="8">
        <f t="shared" si="218"/>
        <v>-4.4596150000000001E-2</v>
      </c>
      <c r="FN77" s="8">
        <f t="shared" si="219"/>
        <v>5.0650936090555286E-2</v>
      </c>
      <c r="FO77">
        <v>10</v>
      </c>
      <c r="FR77" s="1">
        <v>0.41284757</v>
      </c>
      <c r="FS77" s="1">
        <v>0.57279592999999995</v>
      </c>
      <c r="FT77" s="8">
        <f t="shared" si="220"/>
        <v>-4.4571050000000001E-2</v>
      </c>
      <c r="FU77" s="8">
        <f t="shared" si="221"/>
        <v>2.5311561921834928E-2</v>
      </c>
      <c r="FV77">
        <v>7</v>
      </c>
      <c r="FX77" s="1">
        <v>0.41257293</v>
      </c>
      <c r="FY77" s="1">
        <v>1.1545778</v>
      </c>
      <c r="GF77">
        <v>0.41284757</v>
      </c>
      <c r="GG77">
        <v>0.76497813999999997</v>
      </c>
      <c r="GH77" s="1"/>
      <c r="GI77" s="1"/>
      <c r="GJ77" s="8"/>
      <c r="GK77" s="1">
        <v>0.41257293</v>
      </c>
      <c r="GL77" s="1">
        <v>1.2118290300000001</v>
      </c>
      <c r="GM77" s="8">
        <f t="shared" si="222"/>
        <v>-4.4596150000000001E-2</v>
      </c>
      <c r="GN77" s="8">
        <f t="shared" si="223"/>
        <v>5.2802995471628845E-2</v>
      </c>
      <c r="GO77">
        <v>12</v>
      </c>
      <c r="GP77" s="8"/>
      <c r="GQ77" s="1">
        <v>0.41257293499999997</v>
      </c>
      <c r="GR77" s="1">
        <v>1.2953068700000001</v>
      </c>
      <c r="GS77" s="8">
        <f t="shared" si="224"/>
        <v>-4.4596150000000001E-2</v>
      </c>
      <c r="GT77" s="8">
        <f t="shared" si="225"/>
        <v>5.5466034867240839E-2</v>
      </c>
      <c r="GU77">
        <v>16</v>
      </c>
      <c r="GW77">
        <v>0.41257293</v>
      </c>
      <c r="GX77">
        <v>1.3301696599999999</v>
      </c>
      <c r="GY77" s="8">
        <f t="shared" si="226"/>
        <v>-4.4596150000000001E-2</v>
      </c>
      <c r="GZ77" s="8">
        <f t="shared" si="227"/>
        <v>5.6354185558424245E-2</v>
      </c>
      <c r="HA77">
        <v>18</v>
      </c>
      <c r="HC77">
        <v>0.41257293</v>
      </c>
      <c r="HD77">
        <v>1.3614001</v>
      </c>
      <c r="HE77" s="8">
        <f t="shared" si="228"/>
        <v>-4.4596150000000001E-2</v>
      </c>
      <c r="HF77" s="8">
        <f t="shared" si="229"/>
        <v>5.6988130348327989E-2</v>
      </c>
      <c r="HG77">
        <v>20</v>
      </c>
      <c r="HJ77">
        <v>0.41257293</v>
      </c>
      <c r="HK77">
        <v>1.3301696599999999</v>
      </c>
    </row>
    <row r="78" spans="13:219" x14ac:dyDescent="0.3">
      <c r="DY78" s="1">
        <v>0.50200401900000002</v>
      </c>
      <c r="DZ78" s="14">
        <f t="shared" si="230"/>
        <v>5.2813337809880657E-2</v>
      </c>
      <c r="EA78" s="14">
        <f t="shared" si="231"/>
        <v>5.2813337809880657E-2</v>
      </c>
      <c r="EB78" s="14">
        <f t="shared" si="232"/>
        <v>4.4585397000000027E-2</v>
      </c>
      <c r="EC78" s="14">
        <f t="shared" si="233"/>
        <v>-2.606761969514218E-3</v>
      </c>
      <c r="ED78" s="7">
        <f t="shared" si="234"/>
        <v>1.5123960894851083</v>
      </c>
      <c r="EE78">
        <f t="shared" si="235"/>
        <v>0.99829519075717399</v>
      </c>
      <c r="EG78">
        <v>0.45716908000000001</v>
      </c>
      <c r="EH78">
        <v>0.58367051999999997</v>
      </c>
      <c r="EI78" s="8">
        <f t="shared" si="208"/>
        <v>-4.4609780000000043E-2</v>
      </c>
      <c r="EJ78" s="8">
        <f t="shared" si="209"/>
        <v>2.5993024666509126E-2</v>
      </c>
      <c r="EK78">
        <v>0</v>
      </c>
      <c r="EM78">
        <v>0.45741862</v>
      </c>
      <c r="EN78">
        <v>0.32503913000000001</v>
      </c>
      <c r="EO78" s="8">
        <f t="shared" si="210"/>
        <v>-4.4585399999999997E-2</v>
      </c>
      <c r="EP78" s="8">
        <f t="shared" si="211"/>
        <v>1.445848044746499E-2</v>
      </c>
      <c r="EQ78">
        <v>2</v>
      </c>
      <c r="ES78" s="1">
        <v>0.457418622</v>
      </c>
      <c r="ET78" s="1">
        <v>0.41124390500000002</v>
      </c>
      <c r="EU78" s="8">
        <f t="shared" si="212"/>
        <v>-4.4585397000000027E-2</v>
      </c>
      <c r="EV78" s="8">
        <f t="shared" si="213"/>
        <v>1.8259626138777189E-2</v>
      </c>
      <c r="EW78">
        <v>4</v>
      </c>
      <c r="EY78">
        <v>0.45716908000000001</v>
      </c>
      <c r="EZ78">
        <v>0.89479023000000002</v>
      </c>
      <c r="FA78" s="8">
        <f t="shared" si="214"/>
        <v>-4.4609780000000043E-2</v>
      </c>
      <c r="FB78" s="8">
        <f t="shared" si="215"/>
        <v>3.963005206092244E-2</v>
      </c>
      <c r="FC78">
        <v>6</v>
      </c>
      <c r="FE78" s="1">
        <v>0.45716908000000001</v>
      </c>
      <c r="FF78">
        <v>0.99246296000000001</v>
      </c>
      <c r="FG78" s="8">
        <f t="shared" si="216"/>
        <v>-4.4609780000000043E-2</v>
      </c>
      <c r="FH78" s="8">
        <f t="shared" si="217"/>
        <v>4.3767943698471534E-2</v>
      </c>
      <c r="FI78">
        <v>8</v>
      </c>
      <c r="FJ78" s="1"/>
      <c r="FK78" s="1">
        <v>0.45716908000000001</v>
      </c>
      <c r="FL78" s="1">
        <v>1.07609877</v>
      </c>
      <c r="FM78" s="8">
        <f t="shared" si="218"/>
        <v>-4.4609780000000043E-2</v>
      </c>
      <c r="FN78" s="8">
        <f t="shared" si="219"/>
        <v>4.719463746727641E-2</v>
      </c>
      <c r="FO78">
        <v>10</v>
      </c>
      <c r="FR78" s="1">
        <v>0.45741862</v>
      </c>
      <c r="FS78" s="1">
        <v>0.53501206999999995</v>
      </c>
      <c r="FT78" s="8">
        <f t="shared" si="220"/>
        <v>-4.4585399999999997E-2</v>
      </c>
      <c r="FU78" s="8">
        <f t="shared" si="221"/>
        <v>2.3635562144933807E-2</v>
      </c>
      <c r="FV78">
        <v>7</v>
      </c>
      <c r="FX78" s="1">
        <v>0.45716908000000001</v>
      </c>
      <c r="FY78" s="1">
        <v>1.07609877</v>
      </c>
      <c r="GF78">
        <v>0.45741862</v>
      </c>
      <c r="GG78">
        <v>0.733935</v>
      </c>
      <c r="GH78" s="1"/>
      <c r="GI78" s="1"/>
      <c r="GJ78" s="8"/>
      <c r="GK78" s="1">
        <v>0.45716908000000001</v>
      </c>
      <c r="GL78" s="1">
        <v>1.1390257699999999</v>
      </c>
      <c r="GM78" s="8">
        <f t="shared" si="222"/>
        <v>-4.4609780000000043E-2</v>
      </c>
      <c r="GN78" s="8">
        <f t="shared" si="223"/>
        <v>4.9616600408646315E-2</v>
      </c>
      <c r="GO78">
        <v>12</v>
      </c>
      <c r="GP78" s="8"/>
      <c r="GQ78" s="1">
        <v>0.45716908499999998</v>
      </c>
      <c r="GR78" s="1">
        <v>1.23372693</v>
      </c>
      <c r="GS78" s="8">
        <f t="shared" si="224"/>
        <v>-4.4609773000000019E-2</v>
      </c>
      <c r="GT78" s="8">
        <f t="shared" si="225"/>
        <v>5.2814074526398705E-2</v>
      </c>
      <c r="GU78">
        <v>16</v>
      </c>
      <c r="GW78">
        <v>0.45716908000000001</v>
      </c>
      <c r="GX78">
        <v>1.2727960899999999</v>
      </c>
      <c r="GY78" s="8">
        <f t="shared" si="226"/>
        <v>-4.4609780000000043E-2</v>
      </c>
      <c r="GZ78" s="8">
        <f t="shared" si="227"/>
        <v>5.3908123969965083E-2</v>
      </c>
      <c r="HA78">
        <v>18</v>
      </c>
      <c r="HC78">
        <v>0.45716908000000001</v>
      </c>
      <c r="HD78">
        <v>1.3082564699999999</v>
      </c>
      <c r="HE78" s="8">
        <f t="shared" si="228"/>
        <v>-4.4609780000000043E-2</v>
      </c>
      <c r="HF78" s="8">
        <f t="shared" si="229"/>
        <v>5.4747938162359219E-2</v>
      </c>
      <c r="HG78">
        <v>20</v>
      </c>
      <c r="HJ78">
        <v>0.45716908000000001</v>
      </c>
      <c r="HK78">
        <v>1.2727960899999999</v>
      </c>
    </row>
    <row r="79" spans="13:219" x14ac:dyDescent="0.3">
      <c r="DY79" s="1">
        <v>0.54657242699999997</v>
      </c>
      <c r="DZ79" s="14">
        <f t="shared" si="230"/>
        <v>4.9774339676722755E-2</v>
      </c>
      <c r="EA79" s="14">
        <f t="shared" si="231"/>
        <v>4.9774339676722755E-2</v>
      </c>
      <c r="EB79" s="14">
        <f t="shared" si="232"/>
        <v>4.4568407999999948E-2</v>
      </c>
      <c r="EC79" s="14">
        <f t="shared" si="233"/>
        <v>-3.0389981331579025E-3</v>
      </c>
      <c r="ED79" s="7">
        <f t="shared" si="234"/>
        <v>1.5027144405318809</v>
      </c>
      <c r="EE79">
        <f t="shared" si="235"/>
        <v>0.9976833234328365</v>
      </c>
      <c r="EG79">
        <v>0.50177886000000005</v>
      </c>
      <c r="EH79">
        <v>0.52752586999999995</v>
      </c>
      <c r="EI79" s="8">
        <f t="shared" si="208"/>
        <v>-4.459501999999993E-2</v>
      </c>
      <c r="EJ79" s="8">
        <f t="shared" si="209"/>
        <v>2.3470526845015903E-2</v>
      </c>
      <c r="EK79">
        <v>0</v>
      </c>
      <c r="EM79">
        <v>0.50200402</v>
      </c>
      <c r="EN79">
        <v>0.29589973000000003</v>
      </c>
      <c r="EO79" s="8">
        <f t="shared" si="210"/>
        <v>-4.4568410000000003E-2</v>
      </c>
      <c r="EP79" s="8">
        <f t="shared" si="211"/>
        <v>1.3149213635300194E-2</v>
      </c>
      <c r="EQ79">
        <v>2</v>
      </c>
      <c r="ES79" s="1">
        <v>0.50200401900000002</v>
      </c>
      <c r="ET79" s="1">
        <v>0.37622973999999998</v>
      </c>
      <c r="EU79" s="8">
        <f t="shared" si="212"/>
        <v>-4.4568407999999948E-2</v>
      </c>
      <c r="EV79" s="8">
        <f t="shared" si="213"/>
        <v>1.6688363330364879E-2</v>
      </c>
      <c r="EW79">
        <v>4</v>
      </c>
      <c r="EY79">
        <v>0.50177886000000005</v>
      </c>
      <c r="EZ79">
        <v>0.81274499</v>
      </c>
      <c r="FA79" s="8">
        <f t="shared" si="214"/>
        <v>-4.459501999999993E-2</v>
      </c>
      <c r="FB79" s="8">
        <f t="shared" si="215"/>
        <v>3.5962322056593631E-2</v>
      </c>
      <c r="FC79">
        <v>6</v>
      </c>
      <c r="FE79" s="1">
        <v>0.50177886000000005</v>
      </c>
      <c r="FF79">
        <v>0.90644091999999998</v>
      </c>
      <c r="FG79" s="8">
        <f t="shared" si="216"/>
        <v>-4.459501999999993E-2</v>
      </c>
      <c r="FH79" s="8">
        <f t="shared" si="217"/>
        <v>3.9936624443431143E-2</v>
      </c>
      <c r="FI79">
        <v>8</v>
      </c>
      <c r="FJ79" s="1"/>
      <c r="FK79" s="1">
        <v>0.50177886000000005</v>
      </c>
      <c r="FL79" s="1">
        <v>0.99296114000000002</v>
      </c>
      <c r="FM79" s="8">
        <f t="shared" si="218"/>
        <v>-4.459501999999993E-2</v>
      </c>
      <c r="FN79" s="8">
        <f t="shared" si="219"/>
        <v>4.3507365616517794E-2</v>
      </c>
      <c r="FO79">
        <v>10</v>
      </c>
      <c r="FR79" s="1">
        <v>0.50200402</v>
      </c>
      <c r="FS79" s="1">
        <v>0.49748186</v>
      </c>
      <c r="FT79" s="8">
        <f t="shared" si="220"/>
        <v>-4.4568410000000003E-2</v>
      </c>
      <c r="FU79" s="8">
        <f t="shared" si="221"/>
        <v>2.195572653385322E-2</v>
      </c>
      <c r="FV79">
        <v>7</v>
      </c>
      <c r="FX79" s="1">
        <v>0.50177886000000005</v>
      </c>
      <c r="FY79" s="1">
        <v>0.99296114000000002</v>
      </c>
      <c r="GF79">
        <v>0.50200402</v>
      </c>
      <c r="GG79">
        <v>0.70052559000000003</v>
      </c>
      <c r="GH79" s="1"/>
      <c r="GI79" s="1"/>
      <c r="GJ79" s="8"/>
      <c r="GK79" s="1">
        <v>0.50177886000000005</v>
      </c>
      <c r="GL79" s="1">
        <v>1.0622364200000001</v>
      </c>
      <c r="GM79" s="8">
        <f t="shared" si="222"/>
        <v>-4.459501999999993E-2</v>
      </c>
      <c r="GN79" s="8">
        <f t="shared" si="223"/>
        <v>4.6227952416577789E-2</v>
      </c>
      <c r="GO79">
        <v>12</v>
      </c>
      <c r="GP79" s="8"/>
      <c r="GQ79" s="1">
        <v>0.50177885799999999</v>
      </c>
      <c r="GR79" s="1">
        <v>1.1672205200000001</v>
      </c>
      <c r="GS79" s="8">
        <f t="shared" si="224"/>
        <v>-4.4595017000000015E-2</v>
      </c>
      <c r="GT79" s="8">
        <f t="shared" si="225"/>
        <v>4.9919887472849402E-2</v>
      </c>
      <c r="GU79">
        <v>16</v>
      </c>
      <c r="GW79">
        <v>0.50177886000000005</v>
      </c>
      <c r="GX79">
        <v>1.2105998099999999</v>
      </c>
      <c r="GY79" s="8">
        <f t="shared" si="226"/>
        <v>-4.459501999999993E-2</v>
      </c>
      <c r="GZ79" s="8">
        <f t="shared" si="227"/>
        <v>5.1225476029306681E-2</v>
      </c>
      <c r="HA79">
        <v>18</v>
      </c>
      <c r="HC79">
        <v>0.50177886000000005</v>
      </c>
      <c r="HD79">
        <v>1.24981692</v>
      </c>
      <c r="HE79" s="8">
        <f t="shared" si="228"/>
        <v>-4.459501999999993E-2</v>
      </c>
      <c r="HF79" s="8">
        <f t="shared" si="229"/>
        <v>5.2253007532248326E-2</v>
      </c>
      <c r="HG79">
        <v>20</v>
      </c>
      <c r="HJ79">
        <v>0.50177886000000005</v>
      </c>
      <c r="HK79">
        <v>1.2105998099999999</v>
      </c>
    </row>
    <row r="80" spans="13:219" x14ac:dyDescent="0.3">
      <c r="DY80" s="1">
        <v>0.591166148</v>
      </c>
      <c r="DZ80" s="14">
        <f t="shared" si="230"/>
        <v>4.6352878718469832E-2</v>
      </c>
      <c r="EA80" s="14">
        <f t="shared" si="231"/>
        <v>4.6352878718469832E-2</v>
      </c>
      <c r="EB80" s="14">
        <f t="shared" si="232"/>
        <v>4.4593721000000031E-2</v>
      </c>
      <c r="EC80" s="14">
        <f t="shared" si="233"/>
        <v>-3.4214609582529226E-3</v>
      </c>
      <c r="ED80" s="7">
        <f t="shared" si="234"/>
        <v>1.4942211782865467</v>
      </c>
      <c r="EE80">
        <f t="shared" si="235"/>
        <v>0.99706955568561673</v>
      </c>
      <c r="EG80">
        <v>0.54637387999999998</v>
      </c>
      <c r="EH80">
        <v>0.47064853000000001</v>
      </c>
      <c r="EI80" s="8">
        <f t="shared" si="208"/>
        <v>-4.4607630000000009E-2</v>
      </c>
      <c r="EJ80" s="8">
        <f t="shared" si="209"/>
        <v>2.0932992227743891E-2</v>
      </c>
      <c r="EK80">
        <v>0</v>
      </c>
      <c r="EM80">
        <v>0.54657243</v>
      </c>
      <c r="EN80">
        <v>0.26641037000000001</v>
      </c>
      <c r="EO80" s="8">
        <f t="shared" si="210"/>
        <v>-4.4593719999999948E-2</v>
      </c>
      <c r="EP80" s="8">
        <f t="shared" si="211"/>
        <v>1.1838199187223192E-2</v>
      </c>
      <c r="EQ80">
        <v>2</v>
      </c>
      <c r="ES80" s="1">
        <v>0.54657242699999997</v>
      </c>
      <c r="ET80" s="1">
        <v>0.34154528200000001</v>
      </c>
      <c r="EU80" s="8">
        <f t="shared" si="212"/>
        <v>-4.4593721000000031E-2</v>
      </c>
      <c r="EV80" s="8">
        <f t="shared" si="213"/>
        <v>1.5149149397484702E-2</v>
      </c>
      <c r="EW80">
        <v>4</v>
      </c>
      <c r="EY80">
        <v>0.54637387999999998</v>
      </c>
      <c r="EZ80">
        <v>0.73124078999999997</v>
      </c>
      <c r="FA80" s="8">
        <f t="shared" si="214"/>
        <v>-4.4607630000000009E-2</v>
      </c>
      <c r="FB80" s="8">
        <f t="shared" si="215"/>
        <v>3.2345164468252349E-2</v>
      </c>
      <c r="FC80">
        <v>6</v>
      </c>
      <c r="FE80" s="1">
        <v>0.54637387999999998</v>
      </c>
      <c r="FF80">
        <v>0.82080112000000005</v>
      </c>
      <c r="FG80" s="8">
        <f t="shared" si="216"/>
        <v>-4.4607630000000009E-2</v>
      </c>
      <c r="FH80" s="8">
        <f t="shared" si="217"/>
        <v>3.6151416728366123E-2</v>
      </c>
      <c r="FI80">
        <v>8</v>
      </c>
      <c r="FJ80" s="1"/>
      <c r="FK80" s="1">
        <v>0.54637387999999998</v>
      </c>
      <c r="FL80" s="1">
        <v>0.90839389000000004</v>
      </c>
      <c r="FM80" s="8">
        <f t="shared" si="218"/>
        <v>-4.4607630000000009E-2</v>
      </c>
      <c r="FN80" s="8">
        <f t="shared" si="219"/>
        <v>3.9788747564369148E-2</v>
      </c>
      <c r="FO80">
        <v>10</v>
      </c>
      <c r="FR80" s="1">
        <v>0.54657243</v>
      </c>
      <c r="FS80" s="1">
        <v>0.45992907</v>
      </c>
      <c r="FT80" s="8">
        <f t="shared" si="220"/>
        <v>-4.4593719999999948E-2</v>
      </c>
      <c r="FU80" s="8">
        <f t="shared" si="221"/>
        <v>2.029741486355368E-2</v>
      </c>
      <c r="FV80">
        <v>7</v>
      </c>
      <c r="FX80" s="1">
        <v>0.54637387999999998</v>
      </c>
      <c r="FY80" s="1">
        <v>0.90839389000000004</v>
      </c>
      <c r="GF80">
        <v>0.54657243</v>
      </c>
      <c r="GG80">
        <v>0.66658468999999998</v>
      </c>
      <c r="GH80" s="1"/>
      <c r="GI80" s="1"/>
      <c r="GJ80" s="8"/>
      <c r="GK80" s="1">
        <v>0.54637387999999998</v>
      </c>
      <c r="GL80" s="1">
        <v>0.98299519999999996</v>
      </c>
      <c r="GM80" s="8">
        <f t="shared" si="222"/>
        <v>-4.4607630000000009E-2</v>
      </c>
      <c r="GN80" s="8">
        <f t="shared" si="223"/>
        <v>4.2765189104009303E-2</v>
      </c>
      <c r="GO80">
        <v>12</v>
      </c>
      <c r="GP80" s="8"/>
      <c r="GQ80" s="1">
        <v>0.54637387500000001</v>
      </c>
      <c r="GR80" s="1">
        <v>1.0989256700000001</v>
      </c>
      <c r="GS80" s="8">
        <f t="shared" si="224"/>
        <v>-4.4607637000000033E-2</v>
      </c>
      <c r="GT80" s="8">
        <f t="shared" si="225"/>
        <v>4.6983420266533196E-2</v>
      </c>
      <c r="GU80">
        <v>16</v>
      </c>
      <c r="GW80">
        <v>0.54637387999999998</v>
      </c>
      <c r="GX80">
        <v>1.14715224</v>
      </c>
      <c r="GY80" s="8">
        <f t="shared" si="226"/>
        <v>-4.4607630000000009E-2</v>
      </c>
      <c r="GZ80" s="8">
        <f t="shared" si="227"/>
        <v>4.8524602745641403E-2</v>
      </c>
      <c r="HA80">
        <v>18</v>
      </c>
      <c r="HC80">
        <v>0.54637387999999998</v>
      </c>
      <c r="HD80">
        <v>1.18994657</v>
      </c>
      <c r="HE80" s="8">
        <f t="shared" si="228"/>
        <v>-4.4607630000000009E-2</v>
      </c>
      <c r="HF80" s="8">
        <f t="shared" si="229"/>
        <v>4.9733369422362429E-2</v>
      </c>
      <c r="HG80">
        <v>20</v>
      </c>
      <c r="HJ80">
        <v>0.54637387999999998</v>
      </c>
      <c r="HK80">
        <v>1.14715224</v>
      </c>
    </row>
    <row r="81" spans="129:219" x14ac:dyDescent="0.3">
      <c r="DY81" s="1">
        <v>0.63571699100000001</v>
      </c>
      <c r="DZ81" s="14">
        <f t="shared" si="230"/>
        <v>4.2595795220475678E-2</v>
      </c>
      <c r="EA81" s="14">
        <f t="shared" si="231"/>
        <v>4.2595795220475678E-2</v>
      </c>
      <c r="EB81" s="14">
        <f t="shared" si="232"/>
        <v>4.4550843000000007E-2</v>
      </c>
      <c r="EC81" s="14">
        <f t="shared" si="233"/>
        <v>-3.7570834979941542E-3</v>
      </c>
      <c r="ED81" s="7">
        <f t="shared" si="234"/>
        <v>1.4866629118738566</v>
      </c>
      <c r="EE81">
        <f t="shared" si="235"/>
        <v>0.99646287142903345</v>
      </c>
      <c r="EG81">
        <v>0.59098150999999999</v>
      </c>
      <c r="EH81">
        <v>0.41332724999999998</v>
      </c>
      <c r="EI81" s="8">
        <f t="shared" si="208"/>
        <v>-4.4585199999999992E-2</v>
      </c>
      <c r="EJ81" s="8">
        <f t="shared" si="209"/>
        <v>1.8363094917695069E-2</v>
      </c>
      <c r="EK81">
        <v>0</v>
      </c>
      <c r="EM81">
        <v>0.59116614999999995</v>
      </c>
      <c r="EN81">
        <v>0.23658546999999999</v>
      </c>
      <c r="EO81" s="8">
        <f t="shared" si="210"/>
        <v>-4.4550840000000091E-2</v>
      </c>
      <c r="EP81" s="8">
        <f t="shared" si="211"/>
        <v>1.0496401775302503E-2</v>
      </c>
      <c r="EQ81">
        <v>2</v>
      </c>
      <c r="ES81" s="1">
        <v>0.591166148</v>
      </c>
      <c r="ET81" s="1">
        <v>0.306917467</v>
      </c>
      <c r="EU81" s="8">
        <f t="shared" si="212"/>
        <v>-4.4550843000000007E-2</v>
      </c>
      <c r="EV81" s="8">
        <f t="shared" si="213"/>
        <v>1.3591877220781621E-2</v>
      </c>
      <c r="EW81">
        <v>4</v>
      </c>
      <c r="EY81">
        <v>0.59098150999999999</v>
      </c>
      <c r="EZ81">
        <v>0.65046526000000005</v>
      </c>
      <c r="FA81" s="8">
        <f t="shared" si="214"/>
        <v>-4.4585199999999992E-2</v>
      </c>
      <c r="FB81" s="8">
        <f t="shared" si="215"/>
        <v>2.8740233764590502E-2</v>
      </c>
      <c r="FC81">
        <v>6</v>
      </c>
      <c r="FE81" s="1">
        <v>0.59098150999999999</v>
      </c>
      <c r="FF81">
        <v>0.73594937000000005</v>
      </c>
      <c r="FG81" s="8">
        <f t="shared" si="216"/>
        <v>-4.4585199999999992E-2</v>
      </c>
      <c r="FH81" s="8">
        <f t="shared" si="217"/>
        <v>3.2378188997081135E-2</v>
      </c>
      <c r="FI81">
        <v>8</v>
      </c>
      <c r="FJ81" s="1"/>
      <c r="FK81" s="1">
        <v>0.59098150999999999</v>
      </c>
      <c r="FL81" s="1">
        <v>0.82378275999999995</v>
      </c>
      <c r="FM81" s="8">
        <f t="shared" si="218"/>
        <v>-4.4585199999999992E-2</v>
      </c>
      <c r="FN81" s="8">
        <f t="shared" si="219"/>
        <v>3.6042590560894899E-2</v>
      </c>
      <c r="FO81">
        <v>10</v>
      </c>
      <c r="FR81" s="1">
        <v>0.59116614999999995</v>
      </c>
      <c r="FS81" s="1">
        <v>0.42210954000000001</v>
      </c>
      <c r="FT81" s="8">
        <f t="shared" si="220"/>
        <v>-4.4550840000000091E-2</v>
      </c>
      <c r="FU81" s="8">
        <f t="shared" si="221"/>
        <v>1.8599141387284673E-2</v>
      </c>
      <c r="FV81">
        <v>7</v>
      </c>
      <c r="FX81" s="1">
        <v>0.59098150999999999</v>
      </c>
      <c r="FY81" s="1">
        <v>0.82378275999999995</v>
      </c>
      <c r="GF81">
        <v>0.59116614999999995</v>
      </c>
      <c r="GG81">
        <v>0.63117747000000002</v>
      </c>
      <c r="GH81" s="1"/>
      <c r="GI81" s="1"/>
      <c r="GJ81" s="8"/>
      <c r="GK81" s="1">
        <v>0.59098150999999999</v>
      </c>
      <c r="GL81" s="1">
        <v>0.90309096</v>
      </c>
      <c r="GM81" s="8">
        <f t="shared" si="222"/>
        <v>-4.4585199999999992E-2</v>
      </c>
      <c r="GN81" s="8">
        <f t="shared" si="223"/>
        <v>3.9245306886527942E-2</v>
      </c>
      <c r="GO81">
        <v>12</v>
      </c>
      <c r="GP81" s="8"/>
      <c r="GQ81" s="1">
        <v>0.59098151200000004</v>
      </c>
      <c r="GR81" s="1">
        <v>1.0297049300000001</v>
      </c>
      <c r="GS81" s="8">
        <f t="shared" si="224"/>
        <v>-4.4585193999999939E-2</v>
      </c>
      <c r="GT81" s="8">
        <f t="shared" si="225"/>
        <v>4.3975036756664393E-2</v>
      </c>
      <c r="GU81">
        <v>16</v>
      </c>
      <c r="GW81">
        <v>0.59098150999999999</v>
      </c>
      <c r="GX81">
        <v>1.08241542</v>
      </c>
      <c r="GY81" s="8">
        <f t="shared" si="226"/>
        <v>-4.4585199999999992E-2</v>
      </c>
      <c r="GZ81" s="8">
        <f t="shared" si="227"/>
        <v>4.5735363651971589E-2</v>
      </c>
      <c r="HA81">
        <v>18</v>
      </c>
      <c r="HC81">
        <v>0.59098150999999999</v>
      </c>
      <c r="HD81">
        <v>1.1299111799999999</v>
      </c>
      <c r="HE81" s="8">
        <f t="shared" si="228"/>
        <v>-4.4585199999999992E-2</v>
      </c>
      <c r="HF81" s="8">
        <f t="shared" si="229"/>
        <v>4.7171747237488279E-2</v>
      </c>
      <c r="HG81">
        <v>20</v>
      </c>
      <c r="HJ81">
        <v>0.59098150999999999</v>
      </c>
      <c r="HK81">
        <v>1.08241542</v>
      </c>
    </row>
    <row r="82" spans="129:219" x14ac:dyDescent="0.3">
      <c r="DY82" s="1">
        <v>0.68030855000000001</v>
      </c>
      <c r="DZ82" s="14">
        <f t="shared" si="230"/>
        <v>3.8527503531741378E-2</v>
      </c>
      <c r="EA82" s="14">
        <f t="shared" si="231"/>
        <v>3.8527503531741378E-2</v>
      </c>
      <c r="EB82" s="14">
        <f t="shared" si="232"/>
        <v>4.4591559000000003E-2</v>
      </c>
      <c r="EC82" s="14">
        <f t="shared" si="233"/>
        <v>-4.0682916887343004E-3</v>
      </c>
      <c r="ED82" s="7">
        <f t="shared" si="234"/>
        <v>1.4798136383440332</v>
      </c>
      <c r="EE82">
        <f t="shared" si="235"/>
        <v>0.9958639295298507</v>
      </c>
      <c r="EG82">
        <v>0.63556670999999998</v>
      </c>
      <c r="EH82">
        <v>0.35552920999999998</v>
      </c>
      <c r="EI82" s="8">
        <f t="shared" si="208"/>
        <v>-4.4596489999999989E-2</v>
      </c>
      <c r="EJ82" s="8">
        <f t="shared" si="209"/>
        <v>1.5789775993449027E-2</v>
      </c>
      <c r="EK82">
        <v>0</v>
      </c>
      <c r="EM82">
        <v>0.63571699000000004</v>
      </c>
      <c r="EN82">
        <v>0.20638313</v>
      </c>
      <c r="EO82" s="8">
        <f t="shared" si="210"/>
        <v>-4.4591559999999975E-2</v>
      </c>
      <c r="EP82" s="8">
        <f t="shared" si="211"/>
        <v>9.1592986940336341E-3</v>
      </c>
      <c r="EQ82">
        <v>2</v>
      </c>
      <c r="ES82" s="1">
        <v>0.63571699100000001</v>
      </c>
      <c r="ET82" s="1">
        <v>0.27208833300000002</v>
      </c>
      <c r="EU82" s="8">
        <f t="shared" si="212"/>
        <v>-4.4591559000000003E-2</v>
      </c>
      <c r="EV82" s="8">
        <f t="shared" si="213"/>
        <v>1.2053227906622289E-2</v>
      </c>
      <c r="EW82">
        <v>4</v>
      </c>
      <c r="EY82">
        <v>0.63556670999999998</v>
      </c>
      <c r="EZ82">
        <v>0.57051147999999996</v>
      </c>
      <c r="FA82" s="8">
        <f t="shared" si="214"/>
        <v>-4.4596489999999989E-2</v>
      </c>
      <c r="FB82" s="8">
        <f t="shared" si="215"/>
        <v>2.5198774365737604E-2</v>
      </c>
      <c r="FC82">
        <v>6</v>
      </c>
      <c r="FE82" s="1">
        <v>0.63556670999999998</v>
      </c>
      <c r="FF82">
        <v>0.65209260000000002</v>
      </c>
      <c r="FG82" s="8">
        <f t="shared" si="216"/>
        <v>-4.4596489999999989E-2</v>
      </c>
      <c r="FH82" s="8">
        <f t="shared" si="217"/>
        <v>2.8678915755237223E-2</v>
      </c>
      <c r="FI82">
        <v>8</v>
      </c>
      <c r="FJ82" s="1"/>
      <c r="FK82" s="1">
        <v>0.63556670999999998</v>
      </c>
      <c r="FL82" s="1">
        <v>0.74011192000000003</v>
      </c>
      <c r="FM82" s="8">
        <f t="shared" si="218"/>
        <v>-4.4596489999999989E-2</v>
      </c>
      <c r="FN82" s="8">
        <f t="shared" si="219"/>
        <v>3.2370509777396902E-2</v>
      </c>
      <c r="FO82">
        <v>10</v>
      </c>
      <c r="FR82" s="1">
        <v>0.63571699000000004</v>
      </c>
      <c r="FS82" s="1">
        <v>0.38382877999999998</v>
      </c>
      <c r="FT82" s="8">
        <f t="shared" si="220"/>
        <v>-4.4591559999999975E-2</v>
      </c>
      <c r="FU82" s="8">
        <f t="shared" si="221"/>
        <v>1.6917684203858033E-2</v>
      </c>
      <c r="FV82">
        <v>7</v>
      </c>
      <c r="FX82" s="1">
        <v>0.63556670999999998</v>
      </c>
      <c r="FY82" s="1">
        <v>0.74011192000000003</v>
      </c>
      <c r="GF82">
        <v>0.63571699000000004</v>
      </c>
      <c r="GG82">
        <v>0.59492153999999997</v>
      </c>
      <c r="GH82" s="1"/>
      <c r="GI82" s="1"/>
      <c r="GJ82" s="8"/>
      <c r="GK82" s="1">
        <v>0.63556670999999998</v>
      </c>
      <c r="GL82" s="1">
        <v>0.82332068000000003</v>
      </c>
      <c r="GM82" s="8">
        <f t="shared" si="222"/>
        <v>-4.4596489999999989E-2</v>
      </c>
      <c r="GN82" s="8">
        <f t="shared" si="223"/>
        <v>3.5766306921410328E-2</v>
      </c>
      <c r="GO82">
        <v>12</v>
      </c>
      <c r="GP82" s="8"/>
      <c r="GQ82" s="1">
        <v>0.63556670599999998</v>
      </c>
      <c r="GR82" s="1">
        <v>0.96006615100000003</v>
      </c>
      <c r="GS82" s="8">
        <f t="shared" si="224"/>
        <v>-4.4596497999999984E-2</v>
      </c>
      <c r="GT82" s="8">
        <f t="shared" si="225"/>
        <v>4.0986756719404917E-2</v>
      </c>
      <c r="GU82">
        <v>16</v>
      </c>
      <c r="GW82">
        <v>0.63556670999999998</v>
      </c>
      <c r="GX82">
        <v>1.0174473399999999</v>
      </c>
      <c r="GY82" s="8">
        <f t="shared" si="226"/>
        <v>-4.4596489999999989E-2</v>
      </c>
      <c r="GZ82" s="8">
        <f t="shared" si="227"/>
        <v>4.2975302984019859E-2</v>
      </c>
      <c r="HA82">
        <v>18</v>
      </c>
      <c r="HC82">
        <v>0.63556670999999998</v>
      </c>
      <c r="HD82">
        <v>1.06873642</v>
      </c>
      <c r="HE82" s="8">
        <f t="shared" si="228"/>
        <v>-4.4596489999999989E-2</v>
      </c>
      <c r="HF82" s="8">
        <f t="shared" si="229"/>
        <v>4.4602284830914989E-2</v>
      </c>
      <c r="HG82">
        <v>20</v>
      </c>
      <c r="HJ82">
        <v>0.63556670999999998</v>
      </c>
      <c r="HK82">
        <v>1.0174473399999999</v>
      </c>
    </row>
    <row r="83" spans="129:219" x14ac:dyDescent="0.3">
      <c r="DY83" s="1">
        <v>0.72485467199999998</v>
      </c>
      <c r="DZ83" s="14">
        <f t="shared" si="230"/>
        <v>3.4178286734964779E-2</v>
      </c>
      <c r="EA83" s="14">
        <f t="shared" si="231"/>
        <v>3.4178286734964779E-2</v>
      </c>
      <c r="EB83" s="14">
        <f t="shared" si="232"/>
        <v>4.4546121999999966E-2</v>
      </c>
      <c r="EC83" s="14">
        <f t="shared" si="233"/>
        <v>-4.3492167967765991E-3</v>
      </c>
      <c r="ED83" s="7">
        <f t="shared" si="234"/>
        <v>1.4734707771249071</v>
      </c>
      <c r="EE83">
        <f t="shared" si="235"/>
        <v>0.99526760600048136</v>
      </c>
      <c r="EG83">
        <v>0.68016319999999997</v>
      </c>
      <c r="EH83">
        <v>0.29698865000000002</v>
      </c>
      <c r="EI83" s="8">
        <f t="shared" si="208"/>
        <v>-4.4563490000000039E-2</v>
      </c>
      <c r="EJ83" s="8">
        <f t="shared" si="209"/>
        <v>1.3172218206188567E-2</v>
      </c>
      <c r="EK83">
        <v>0</v>
      </c>
      <c r="EM83">
        <v>0.68030855000000001</v>
      </c>
      <c r="EN83">
        <v>0.17569397</v>
      </c>
      <c r="EO83" s="8">
        <f t="shared" si="210"/>
        <v>-4.4546120000000022E-2</v>
      </c>
      <c r="EP83" s="8">
        <f t="shared" si="211"/>
        <v>7.7847015413599644E-3</v>
      </c>
      <c r="EQ83">
        <v>2</v>
      </c>
      <c r="ES83" s="1">
        <v>0.68030855000000001</v>
      </c>
      <c r="ET83" s="1">
        <v>0.23687429400000001</v>
      </c>
      <c r="EU83" s="8">
        <f t="shared" si="212"/>
        <v>-4.4546121999999966E-2</v>
      </c>
      <c r="EV83" s="8">
        <f t="shared" si="213"/>
        <v>1.047631368624868E-2</v>
      </c>
      <c r="EW83">
        <v>4</v>
      </c>
      <c r="EY83">
        <v>0.68016319999999997</v>
      </c>
      <c r="EZ83">
        <v>0.49128242999999999</v>
      </c>
      <c r="FA83" s="8">
        <f t="shared" si="214"/>
        <v>-4.4563490000000039E-2</v>
      </c>
      <c r="FB83" s="8">
        <f t="shared" si="215"/>
        <v>2.1670286131618137E-2</v>
      </c>
      <c r="FC83">
        <v>6</v>
      </c>
      <c r="FE83" s="1">
        <v>0.68016319999999997</v>
      </c>
      <c r="FF83">
        <v>0.56935722</v>
      </c>
      <c r="FG83" s="8">
        <f t="shared" si="216"/>
        <v>-4.4563490000000039E-2</v>
      </c>
      <c r="FH83" s="8">
        <f t="shared" si="217"/>
        <v>2.5006716580580731E-2</v>
      </c>
      <c r="FI83">
        <v>8</v>
      </c>
      <c r="FJ83" s="1"/>
      <c r="FK83" s="1">
        <v>0.68016319999999997</v>
      </c>
      <c r="FL83" s="1">
        <v>0.65752219999999995</v>
      </c>
      <c r="FM83" s="8">
        <f t="shared" si="218"/>
        <v>-4.4563490000000039E-2</v>
      </c>
      <c r="FN83" s="8">
        <f t="shared" si="219"/>
        <v>2.8719769086349555E-2</v>
      </c>
      <c r="FO83">
        <v>10</v>
      </c>
      <c r="FR83" s="1">
        <v>0.68030855000000001</v>
      </c>
      <c r="FS83" s="1">
        <v>0.34473395000000001</v>
      </c>
      <c r="FT83" s="8">
        <f t="shared" si="220"/>
        <v>-4.4546120000000022E-2</v>
      </c>
      <c r="FU83" s="8">
        <f t="shared" si="221"/>
        <v>1.5169962839684163E-2</v>
      </c>
      <c r="FV83">
        <v>7</v>
      </c>
      <c r="FX83" s="1">
        <v>0.68016319999999997</v>
      </c>
      <c r="FY83" s="1">
        <v>0.65752219999999995</v>
      </c>
      <c r="GF83">
        <v>0.68030855000000001</v>
      </c>
      <c r="GG83">
        <v>0.55745886</v>
      </c>
      <c r="GH83" s="1"/>
      <c r="GI83" s="1"/>
      <c r="GJ83" s="8"/>
      <c r="GK83" s="1">
        <v>0.68016319999999997</v>
      </c>
      <c r="GL83" s="1">
        <v>0.74420269999999999</v>
      </c>
      <c r="GM83" s="8">
        <f t="shared" si="222"/>
        <v>-4.4563490000000039E-2</v>
      </c>
      <c r="GN83" s="8">
        <f t="shared" si="223"/>
        <v>3.228603398403114E-2</v>
      </c>
      <c r="GO83">
        <v>12</v>
      </c>
      <c r="GP83" s="8"/>
      <c r="GQ83" s="1">
        <v>0.68016320399999997</v>
      </c>
      <c r="GR83" s="1">
        <v>0.89074833600000003</v>
      </c>
      <c r="GS83" s="8">
        <f t="shared" si="224"/>
        <v>-4.4563481000000071E-2</v>
      </c>
      <c r="GT83" s="8">
        <f t="shared" si="225"/>
        <v>3.7976560912758361E-2</v>
      </c>
      <c r="GU83">
        <v>16</v>
      </c>
      <c r="GW83">
        <v>0.68016319999999997</v>
      </c>
      <c r="GX83">
        <v>0.95218849000000005</v>
      </c>
      <c r="GY83" s="8">
        <f t="shared" si="226"/>
        <v>-4.4563490000000039E-2</v>
      </c>
      <c r="GZ83" s="8">
        <f t="shared" si="227"/>
        <v>4.0165050489348958E-2</v>
      </c>
      <c r="HA83">
        <v>18</v>
      </c>
      <c r="HC83">
        <v>0.68016319999999997</v>
      </c>
      <c r="HD83">
        <v>1.0076085699999999</v>
      </c>
      <c r="HE83" s="8">
        <f t="shared" si="228"/>
        <v>-4.4563490000000039E-2</v>
      </c>
      <c r="HF83" s="8">
        <f t="shared" si="229"/>
        <v>4.1994917587849352E-2</v>
      </c>
      <c r="HG83">
        <v>20</v>
      </c>
      <c r="HJ83">
        <v>0.68016319999999997</v>
      </c>
      <c r="HK83">
        <v>0.95218849000000005</v>
      </c>
    </row>
    <row r="84" spans="129:219" x14ac:dyDescent="0.3">
      <c r="DY84" s="1">
        <v>0.76942777500000004</v>
      </c>
      <c r="DZ84" s="14">
        <f t="shared" si="230"/>
        <v>2.9555306027599593E-2</v>
      </c>
      <c r="EA84" s="14">
        <f t="shared" si="231"/>
        <v>2.9555306027599593E-2</v>
      </c>
      <c r="EB84" s="14">
        <f t="shared" si="232"/>
        <v>4.4573103000000058E-2</v>
      </c>
      <c r="EC84" s="14">
        <f t="shared" si="233"/>
        <v>-4.622980707365186E-3</v>
      </c>
      <c r="ED84" s="7">
        <f t="shared" si="234"/>
        <v>1.4674490202645945</v>
      </c>
      <c r="EE84">
        <f t="shared" si="235"/>
        <v>0.99466441861709776</v>
      </c>
      <c r="EG84">
        <v>0.72472669000000001</v>
      </c>
      <c r="EH84">
        <v>0.23702596000000001</v>
      </c>
      <c r="EI84" s="8">
        <f t="shared" si="208"/>
        <v>-4.4580219999999948E-2</v>
      </c>
      <c r="EJ84" s="8">
        <f t="shared" si="209"/>
        <v>1.0510290117754444E-2</v>
      </c>
      <c r="EK84">
        <v>0</v>
      </c>
      <c r="EM84">
        <v>0.72485467000000003</v>
      </c>
      <c r="EN84">
        <v>0.14430207</v>
      </c>
      <c r="EO84" s="8">
        <f t="shared" si="210"/>
        <v>-4.4573109999999971E-2</v>
      </c>
      <c r="EP84" s="8">
        <f t="shared" si="211"/>
        <v>6.3937763324462471E-3</v>
      </c>
      <c r="EQ84">
        <v>2</v>
      </c>
      <c r="ES84" s="1">
        <v>0.72485467199999998</v>
      </c>
      <c r="ET84" s="1">
        <v>0.201010835</v>
      </c>
      <c r="EU84" s="8">
        <f t="shared" si="212"/>
        <v>-4.4573103000000058E-2</v>
      </c>
      <c r="EV84" s="8">
        <f t="shared" si="213"/>
        <v>8.8901626973946577E-3</v>
      </c>
      <c r="EW84">
        <v>4</v>
      </c>
      <c r="EY84">
        <v>0.72472669000000001</v>
      </c>
      <c r="EZ84">
        <v>0.41206374000000001</v>
      </c>
      <c r="FA84" s="8">
        <f t="shared" si="214"/>
        <v>-4.4580219999999948E-2</v>
      </c>
      <c r="FB84" s="8">
        <f t="shared" si="215"/>
        <v>1.8171782868278061E-2</v>
      </c>
      <c r="FC84">
        <v>6</v>
      </c>
      <c r="FE84">
        <v>0.72472669000000001</v>
      </c>
      <c r="FF84">
        <v>0.48701067999999997</v>
      </c>
      <c r="FG84" s="8">
        <f t="shared" si="216"/>
        <v>-4.4580219999999948E-2</v>
      </c>
      <c r="FH84" s="8">
        <f t="shared" si="217"/>
        <v>2.1385039195042702E-2</v>
      </c>
      <c r="FI84">
        <v>8</v>
      </c>
      <c r="FK84" s="1">
        <v>0.72472669000000001</v>
      </c>
      <c r="FL84" s="1">
        <v>0.57522362999999999</v>
      </c>
      <c r="FM84" s="8">
        <f t="shared" si="218"/>
        <v>-4.4580219999999948E-2</v>
      </c>
      <c r="FN84" s="8">
        <f t="shared" si="219"/>
        <v>2.5119267293928115E-2</v>
      </c>
      <c r="FO84">
        <v>10</v>
      </c>
      <c r="FR84" s="1">
        <v>0.72485467000000003</v>
      </c>
      <c r="FS84" s="1">
        <v>0.30490116</v>
      </c>
      <c r="FT84" s="8">
        <f t="shared" si="220"/>
        <v>-4.4573109999999971E-2</v>
      </c>
      <c r="FU84" s="8">
        <f t="shared" si="221"/>
        <v>1.3417120066371423E-2</v>
      </c>
      <c r="FV84">
        <v>7</v>
      </c>
      <c r="FX84" s="1">
        <v>0.72472669000000001</v>
      </c>
      <c r="FY84" s="1">
        <v>0.57522362999999999</v>
      </c>
      <c r="GF84">
        <v>0.72485467000000003</v>
      </c>
      <c r="GG84">
        <v>0.52031095000000005</v>
      </c>
      <c r="GH84" s="1"/>
      <c r="GI84" s="1"/>
      <c r="GJ84" s="8"/>
      <c r="GK84" s="1">
        <v>0.72472669000000001</v>
      </c>
      <c r="GL84" s="1">
        <v>0.66488934</v>
      </c>
      <c r="GM84" s="8">
        <f t="shared" si="222"/>
        <v>-4.4580219999999948E-2</v>
      </c>
      <c r="GN84" s="8">
        <f t="shared" si="223"/>
        <v>2.8838492472159031E-2</v>
      </c>
      <c r="GO84">
        <v>12</v>
      </c>
      <c r="GP84" s="8"/>
      <c r="GQ84" s="1">
        <v>0.72472668500000004</v>
      </c>
      <c r="GR84" s="1">
        <v>0.82086959100000001</v>
      </c>
      <c r="GS84" s="8">
        <f t="shared" si="224"/>
        <v>-4.4580227999999944E-2</v>
      </c>
      <c r="GT84" s="8">
        <f t="shared" si="225"/>
        <v>3.4989253143635546E-2</v>
      </c>
      <c r="GU84">
        <v>16</v>
      </c>
      <c r="GW84">
        <v>0.72472669000000001</v>
      </c>
      <c r="GX84">
        <v>0.88664008000000005</v>
      </c>
      <c r="GY84" s="8">
        <f t="shared" si="226"/>
        <v>-4.4580219999999948E-2</v>
      </c>
      <c r="GZ84" s="8">
        <f t="shared" si="227"/>
        <v>3.7391464455298444E-2</v>
      </c>
      <c r="HA84">
        <v>18</v>
      </c>
      <c r="HC84">
        <v>0.72472669000000001</v>
      </c>
      <c r="HD84">
        <v>0.94546313999999998</v>
      </c>
      <c r="HE84" s="8">
        <f t="shared" si="228"/>
        <v>-4.4580219999999948E-2</v>
      </c>
      <c r="HF84" s="8">
        <f t="shared" si="229"/>
        <v>3.9395735082025742E-2</v>
      </c>
      <c r="HG84">
        <v>20</v>
      </c>
      <c r="HJ84">
        <v>0.72472669000000001</v>
      </c>
      <c r="HK84">
        <v>0.88664008000000005</v>
      </c>
    </row>
    <row r="85" spans="129:219" x14ac:dyDescent="0.3">
      <c r="DY85" s="1">
        <v>0.81698695099999996</v>
      </c>
      <c r="DZ85" s="14">
        <f t="shared" si="230"/>
        <v>2.4330434096358041E-2</v>
      </c>
      <c r="EA85" s="14">
        <f t="shared" si="231"/>
        <v>2.4330434096358041E-2</v>
      </c>
      <c r="EB85" s="14">
        <f t="shared" si="232"/>
        <v>4.7559175999999925E-2</v>
      </c>
      <c r="EC85" s="14">
        <f t="shared" si="233"/>
        <v>-5.2248719312415516E-3</v>
      </c>
      <c r="ED85" s="7">
        <f t="shared" si="234"/>
        <v>1.4613746950818907</v>
      </c>
      <c r="EE85">
        <f t="shared" si="235"/>
        <v>0.9940194239969008</v>
      </c>
      <c r="EG85">
        <v>0.76930690999999995</v>
      </c>
      <c r="EH85">
        <v>0.17611637999999999</v>
      </c>
      <c r="EI85" s="8">
        <f t="shared" si="208"/>
        <v>-4.7501780000000049E-2</v>
      </c>
      <c r="EJ85" s="8">
        <f t="shared" si="209"/>
        <v>8.3158089860135599E-3</v>
      </c>
      <c r="EK85">
        <v>0</v>
      </c>
      <c r="EM85">
        <v>0.76942778000000001</v>
      </c>
      <c r="EN85">
        <v>0.11214900999999999</v>
      </c>
      <c r="EO85" s="8">
        <f t="shared" si="210"/>
        <v>-4.7559169999999984E-2</v>
      </c>
      <c r="EP85" s="8">
        <f t="shared" si="211"/>
        <v>5.2985854284313882E-3</v>
      </c>
      <c r="EQ85">
        <v>2</v>
      </c>
      <c r="ES85" s="1">
        <v>0.76942777500000004</v>
      </c>
      <c r="ET85" s="1">
        <v>0.164248176</v>
      </c>
      <c r="EU85" s="8">
        <f t="shared" si="212"/>
        <v>-4.7559175999999925E-2</v>
      </c>
      <c r="EV85" s="8">
        <f t="shared" si="213"/>
        <v>7.7458759536797334E-3</v>
      </c>
      <c r="EW85">
        <v>4</v>
      </c>
      <c r="EY85">
        <v>0.76930690999999995</v>
      </c>
      <c r="EZ85">
        <v>0.33450412000000002</v>
      </c>
      <c r="FA85" s="8">
        <f t="shared" si="214"/>
        <v>-4.7501780000000049E-2</v>
      </c>
      <c r="FB85" s="8">
        <f t="shared" si="215"/>
        <v>1.570798851689547E-2</v>
      </c>
      <c r="FC85">
        <v>6</v>
      </c>
      <c r="FE85" s="1">
        <v>0.76930690999999995</v>
      </c>
      <c r="FF85">
        <v>0.40755223000000002</v>
      </c>
      <c r="FG85" s="8">
        <f t="shared" si="216"/>
        <v>-4.7501780000000049E-2</v>
      </c>
      <c r="FH85" s="8">
        <f t="shared" si="217"/>
        <v>1.9056397539023724E-2</v>
      </c>
      <c r="FI85">
        <v>8</v>
      </c>
      <c r="FJ85" s="1"/>
      <c r="FK85" s="1">
        <v>0.76930690999999995</v>
      </c>
      <c r="FL85" s="1">
        <v>0.49655050000000001</v>
      </c>
      <c r="FM85" s="8">
        <f t="shared" si="218"/>
        <v>-4.7501780000000049E-2</v>
      </c>
      <c r="FN85" s="8">
        <f t="shared" si="219"/>
        <v>2.308977162331562E-2</v>
      </c>
      <c r="FO85">
        <v>10</v>
      </c>
      <c r="FR85" s="1">
        <v>0.76942778000000001</v>
      </c>
      <c r="FS85" s="1">
        <v>0.26410866</v>
      </c>
      <c r="FT85" s="8">
        <f t="shared" si="220"/>
        <v>-4.7559169999999984E-2</v>
      </c>
      <c r="FU85" s="8">
        <f t="shared" si="221"/>
        <v>1.239260163293136E-2</v>
      </c>
      <c r="FV85">
        <v>7</v>
      </c>
      <c r="FX85" s="1">
        <v>0.76930690999999995</v>
      </c>
      <c r="FY85" s="1">
        <v>0.49655050000000001</v>
      </c>
      <c r="GF85">
        <v>0.76942778000000001</v>
      </c>
      <c r="GG85">
        <v>0.48045391999999998</v>
      </c>
      <c r="GH85" s="1"/>
      <c r="GI85" s="1"/>
      <c r="GJ85" s="8"/>
      <c r="GK85" s="1">
        <v>0.76930690999999995</v>
      </c>
      <c r="GL85" s="1">
        <v>0.58917591000000002</v>
      </c>
      <c r="GM85" s="8">
        <f t="shared" si="222"/>
        <v>-4.7501780000000049E-2</v>
      </c>
      <c r="GN85" s="8">
        <f t="shared" si="223"/>
        <v>2.7211603245187909E-2</v>
      </c>
      <c r="GO85">
        <v>12</v>
      </c>
      <c r="GP85" s="8"/>
      <c r="GQ85" s="1">
        <v>0.76930691299999998</v>
      </c>
      <c r="GR85" s="1">
        <v>0.75345094400000001</v>
      </c>
      <c r="GS85" s="8">
        <f t="shared" si="224"/>
        <v>-4.7501776000000051E-2</v>
      </c>
      <c r="GT85" s="8">
        <f t="shared" si="225"/>
        <v>3.4198049508176537E-2</v>
      </c>
      <c r="GU85">
        <v>16</v>
      </c>
      <c r="GW85">
        <v>0.76930690999999995</v>
      </c>
      <c r="GX85">
        <v>0.82362701000000005</v>
      </c>
      <c r="GY85" s="8">
        <f t="shared" si="226"/>
        <v>-4.7501780000000049E-2</v>
      </c>
      <c r="GZ85" s="8">
        <f t="shared" si="227"/>
        <v>3.6986365824644839E-2</v>
      </c>
      <c r="HA85">
        <v>18</v>
      </c>
      <c r="HC85">
        <v>0.76930690999999995</v>
      </c>
      <c r="HD85">
        <v>0.88661579999999995</v>
      </c>
      <c r="HE85" s="8">
        <f t="shared" si="228"/>
        <v>-4.7501780000000049E-2</v>
      </c>
      <c r="HF85" s="8">
        <f t="shared" si="229"/>
        <v>3.9339246547494086E-2</v>
      </c>
      <c r="HG85">
        <v>20</v>
      </c>
      <c r="HJ85">
        <v>0.76930690999999995</v>
      </c>
      <c r="HK85">
        <v>0.82362701000000005</v>
      </c>
    </row>
    <row r="86" spans="129:219" x14ac:dyDescent="0.3">
      <c r="DY86" s="1">
        <v>0.86832052299999996</v>
      </c>
      <c r="DZ86" s="14">
        <f t="shared" si="230"/>
        <v>1.8350048679812436E-2</v>
      </c>
      <c r="EA86" s="14">
        <f t="shared" si="231"/>
        <v>1.8350048679812436E-2</v>
      </c>
      <c r="EB86" s="14">
        <f t="shared" si="232"/>
        <v>5.1333571999999994E-2</v>
      </c>
      <c r="EC86" s="14">
        <f t="shared" si="233"/>
        <v>-5.9803854165456048E-3</v>
      </c>
      <c r="ED86" s="7">
        <f t="shared" si="234"/>
        <v>1.4548186650550252</v>
      </c>
      <c r="EE86">
        <f t="shared" si="235"/>
        <v>0.99328212613057343</v>
      </c>
      <c r="EG86">
        <v>0.81680869</v>
      </c>
      <c r="EH86">
        <v>9.6343979999999996E-2</v>
      </c>
      <c r="EI86" s="8">
        <f t="shared" si="208"/>
        <v>-5.1284839999999998E-2</v>
      </c>
      <c r="EJ86" s="8">
        <f t="shared" si="209"/>
        <v>4.907792681216697E-3</v>
      </c>
      <c r="EK86">
        <v>0</v>
      </c>
      <c r="EM86">
        <v>0.81698694999999999</v>
      </c>
      <c r="EN86">
        <v>7.5833709999999999E-2</v>
      </c>
      <c r="EO86" s="8">
        <f t="shared" si="210"/>
        <v>-5.1333570000000051E-2</v>
      </c>
      <c r="EP86" s="8">
        <f t="shared" si="211"/>
        <v>3.8643081530666959E-3</v>
      </c>
      <c r="EQ86">
        <v>2</v>
      </c>
      <c r="ES86" s="1">
        <v>0.81698695099999996</v>
      </c>
      <c r="ET86" s="1">
        <v>0.12525472300000001</v>
      </c>
      <c r="EU86" s="8">
        <f t="shared" si="212"/>
        <v>-5.1333571999999994E-2</v>
      </c>
      <c r="EV86" s="8">
        <f t="shared" si="213"/>
        <v>6.3710205589834071E-3</v>
      </c>
      <c r="EW86">
        <v>4</v>
      </c>
      <c r="EY86">
        <v>0.81680869</v>
      </c>
      <c r="EZ86">
        <v>0.24162117999999999</v>
      </c>
      <c r="FA86" s="8">
        <f t="shared" si="214"/>
        <v>-5.1284839999999998E-2</v>
      </c>
      <c r="FB86" s="8">
        <f t="shared" si="215"/>
        <v>1.2240833068332607E-2</v>
      </c>
      <c r="FC86">
        <v>6</v>
      </c>
      <c r="FE86" s="1">
        <v>0.81680869</v>
      </c>
      <c r="FF86">
        <v>0.31402189000000003</v>
      </c>
      <c r="FG86" s="8">
        <f t="shared" si="216"/>
        <v>-5.1284839999999998E-2</v>
      </c>
      <c r="FH86" s="8">
        <f t="shared" si="217"/>
        <v>1.5840698354497491E-2</v>
      </c>
      <c r="FI86">
        <v>8</v>
      </c>
      <c r="FJ86" s="1"/>
      <c r="FK86" s="1">
        <v>0.81680869</v>
      </c>
      <c r="FL86" s="1">
        <v>0.40510077999999999</v>
      </c>
      <c r="FM86" s="8">
        <f t="shared" si="218"/>
        <v>-5.1284839999999998E-2</v>
      </c>
      <c r="FN86" s="8">
        <f t="shared" si="219"/>
        <v>2.0322454683916399E-2</v>
      </c>
      <c r="FO86">
        <v>10</v>
      </c>
      <c r="FR86" s="1">
        <v>0.81698694999999999</v>
      </c>
      <c r="FS86" s="1">
        <v>0.22320169000000001</v>
      </c>
      <c r="FT86" s="8">
        <f t="shared" si="220"/>
        <v>-5.1333570000000051E-2</v>
      </c>
      <c r="FU86" s="8">
        <f t="shared" si="221"/>
        <v>1.1295937410077603E-2</v>
      </c>
      <c r="FV86">
        <v>7</v>
      </c>
      <c r="FX86" s="1">
        <v>0.81680869</v>
      </c>
      <c r="FY86" s="1">
        <v>0.40510077999999999</v>
      </c>
      <c r="GF86">
        <v>0.81698694999999999</v>
      </c>
      <c r="GG86">
        <v>0.44226849000000001</v>
      </c>
      <c r="GH86" s="1"/>
      <c r="GI86" s="1"/>
      <c r="GJ86" s="8"/>
      <c r="GK86" s="1">
        <v>0.81680869</v>
      </c>
      <c r="GL86" s="1">
        <v>0.50247576000000005</v>
      </c>
      <c r="GM86" s="8">
        <f t="shared" si="222"/>
        <v>-5.1284839999999998E-2</v>
      </c>
      <c r="GN86" s="8">
        <f t="shared" si="223"/>
        <v>2.5036933463610096E-2</v>
      </c>
      <c r="GO86">
        <v>12</v>
      </c>
      <c r="GP86" s="8"/>
      <c r="GQ86" s="1">
        <v>0.81680868900000003</v>
      </c>
      <c r="GR86" s="1">
        <v>0.67796577400000002</v>
      </c>
      <c r="GS86" s="8">
        <f t="shared" si="224"/>
        <v>-5.1284836999999972E-2</v>
      </c>
      <c r="GT86" s="8">
        <f t="shared" si="225"/>
        <v>3.3197930151019094E-2</v>
      </c>
      <c r="GU86">
        <v>16</v>
      </c>
      <c r="GW86">
        <v>0.81680869</v>
      </c>
      <c r="GX86">
        <v>0.75259096999999997</v>
      </c>
      <c r="GY86" s="8">
        <f t="shared" si="226"/>
        <v>-5.1284839999999998E-2</v>
      </c>
      <c r="GZ86" s="8">
        <f t="shared" si="227"/>
        <v>3.6460863860900451E-2</v>
      </c>
      <c r="HA86">
        <v>18</v>
      </c>
      <c r="HC86">
        <v>0.81680869</v>
      </c>
      <c r="HD86">
        <v>0.81894286999999999</v>
      </c>
      <c r="HE86" s="8">
        <f t="shared" si="228"/>
        <v>-5.1284839999999998E-2</v>
      </c>
      <c r="HF86" s="8">
        <f t="shared" si="229"/>
        <v>3.9201352229786539E-2</v>
      </c>
      <c r="HG86">
        <v>20</v>
      </c>
      <c r="HJ86">
        <v>0.81680869</v>
      </c>
      <c r="HK86">
        <v>0.75259096999999997</v>
      </c>
    </row>
    <row r="87" spans="129:219" x14ac:dyDescent="0.3">
      <c r="DY87" s="1">
        <v>0.91857666199999999</v>
      </c>
      <c r="DZ87" s="14">
        <f t="shared" si="230"/>
        <v>1.2138871339052334E-2</v>
      </c>
      <c r="EA87" s="14">
        <f t="shared" si="231"/>
        <v>1.2138871339052334E-2</v>
      </c>
      <c r="EB87" s="14">
        <f t="shared" si="232"/>
        <v>5.0256139000000033E-2</v>
      </c>
      <c r="EC87" s="14">
        <f t="shared" si="233"/>
        <v>-6.2111773407601024E-3</v>
      </c>
      <c r="ED87" s="7">
        <f t="shared" si="234"/>
        <v>1.4478294660556796</v>
      </c>
      <c r="EE87">
        <f t="shared" si="235"/>
        <v>0.9924490974491248</v>
      </c>
      <c r="EG87">
        <v>0.86809353</v>
      </c>
      <c r="EH87">
        <v>1.1122480000000001E-2</v>
      </c>
      <c r="EI87" s="8">
        <f t="shared" si="208"/>
        <v>-5.0145430000000046E-2</v>
      </c>
      <c r="EJ87" s="8">
        <f t="shared" si="209"/>
        <v>5.535300902321721E-4</v>
      </c>
      <c r="EK87">
        <v>0</v>
      </c>
      <c r="EM87">
        <v>0.86832052000000004</v>
      </c>
      <c r="EN87">
        <v>3.4516489999999997E-2</v>
      </c>
      <c r="EO87" s="8">
        <f t="shared" si="210"/>
        <v>-5.0256140000000005E-2</v>
      </c>
      <c r="EP87" s="8">
        <f t="shared" si="211"/>
        <v>1.7205185309323372E-3</v>
      </c>
      <c r="EQ87">
        <v>2</v>
      </c>
      <c r="ES87" s="1">
        <v>0.86832052299999996</v>
      </c>
      <c r="ET87" s="1">
        <v>7.9241903099999997E-2</v>
      </c>
      <c r="EU87" s="8">
        <f t="shared" si="212"/>
        <v>-5.0256139000000033E-2</v>
      </c>
      <c r="EV87" s="8">
        <f t="shared" si="213"/>
        <v>3.9426937857855249E-3</v>
      </c>
      <c r="EW87">
        <v>4</v>
      </c>
      <c r="EY87">
        <v>0.86809353</v>
      </c>
      <c r="EZ87">
        <v>0.14399514999999999</v>
      </c>
      <c r="FA87" s="8">
        <f t="shared" si="214"/>
        <v>-5.0145430000000046E-2</v>
      </c>
      <c r="FB87" s="8">
        <f t="shared" si="215"/>
        <v>7.1269188608090103E-3</v>
      </c>
      <c r="FC87">
        <v>6</v>
      </c>
      <c r="FE87" s="1">
        <v>0.86809353</v>
      </c>
      <c r="FF87">
        <v>0.21680178999999999</v>
      </c>
      <c r="FG87" s="8">
        <f t="shared" si="216"/>
        <v>-5.0145430000000046E-2</v>
      </c>
      <c r="FH87" s="8">
        <f t="shared" si="217"/>
        <v>1.0684525499624287E-2</v>
      </c>
      <c r="FI87">
        <v>8</v>
      </c>
      <c r="FJ87" s="1"/>
      <c r="FK87" s="1">
        <v>0.86809353</v>
      </c>
      <c r="FL87" s="1">
        <v>0.31002649999999998</v>
      </c>
      <c r="FM87" s="8">
        <f t="shared" si="218"/>
        <v>-5.0145430000000046E-2</v>
      </c>
      <c r="FN87" s="8">
        <f t="shared" si="219"/>
        <v>1.5194621186903925E-2</v>
      </c>
      <c r="FO87">
        <v>10</v>
      </c>
      <c r="FR87" s="1">
        <v>0.86832052000000004</v>
      </c>
      <c r="FS87" s="1">
        <v>0.17460328</v>
      </c>
      <c r="FT87" s="8">
        <f t="shared" si="220"/>
        <v>-5.0256140000000005E-2</v>
      </c>
      <c r="FU87" s="8">
        <f t="shared" si="221"/>
        <v>8.6437157716213395E-3</v>
      </c>
      <c r="FV87">
        <v>7</v>
      </c>
      <c r="FX87" s="1">
        <v>0.86809353</v>
      </c>
      <c r="FY87" s="1">
        <v>0.31002649999999998</v>
      </c>
      <c r="GF87">
        <v>0.86832052000000004</v>
      </c>
      <c r="GG87">
        <v>0.39435073999999998</v>
      </c>
      <c r="GH87" s="1"/>
      <c r="GI87" s="1"/>
      <c r="GJ87" s="8"/>
      <c r="GK87" s="1">
        <v>0.86809353</v>
      </c>
      <c r="GL87" s="1">
        <v>0.41069257999999997</v>
      </c>
      <c r="GM87" s="8">
        <f t="shared" si="222"/>
        <v>-5.0145430000000046E-2</v>
      </c>
      <c r="GN87" s="8">
        <f t="shared" si="223"/>
        <v>1.9992212134732176E-2</v>
      </c>
      <c r="GO87">
        <v>12</v>
      </c>
      <c r="GP87" s="8"/>
      <c r="GQ87" s="1">
        <v>0.868093526</v>
      </c>
      <c r="GR87" s="1">
        <v>0.59312338899999995</v>
      </c>
      <c r="GS87" s="8">
        <f t="shared" si="224"/>
        <v>-5.0145438000000042E-2</v>
      </c>
      <c r="GT87" s="8">
        <f t="shared" si="225"/>
        <v>2.8374378477256879E-2</v>
      </c>
      <c r="GU87">
        <v>16</v>
      </c>
      <c r="GW87">
        <v>0.86809353</v>
      </c>
      <c r="GX87">
        <v>0.67080936000000002</v>
      </c>
      <c r="GY87" s="8">
        <f t="shared" si="226"/>
        <v>-5.0145430000000046E-2</v>
      </c>
      <c r="GZ87" s="8">
        <f t="shared" si="227"/>
        <v>3.175009581504714E-2</v>
      </c>
      <c r="HA87">
        <v>18</v>
      </c>
      <c r="HC87">
        <v>0.86809353</v>
      </c>
      <c r="HD87">
        <v>0.73936155999999997</v>
      </c>
      <c r="HE87" s="8">
        <f t="shared" si="228"/>
        <v>-5.0145430000000046E-2</v>
      </c>
      <c r="HF87" s="8">
        <f t="shared" si="229"/>
        <v>3.4576599921025263E-2</v>
      </c>
      <c r="HG87">
        <v>20</v>
      </c>
      <c r="HJ87">
        <v>0.86809353</v>
      </c>
      <c r="HK87">
        <v>0.67080936000000002</v>
      </c>
    </row>
    <row r="88" spans="129:219" x14ac:dyDescent="0.3">
      <c r="DY88" s="1">
        <v>0.96365270999999997</v>
      </c>
      <c r="DZ88" s="14">
        <f t="shared" si="230"/>
        <v>6.2479519489863798E-3</v>
      </c>
      <c r="EA88" s="14">
        <f t="shared" si="231"/>
        <v>6.2479519489863798E-3</v>
      </c>
      <c r="EB88" s="14">
        <f t="shared" si="232"/>
        <v>4.507604799999998E-2</v>
      </c>
      <c r="EC88" s="14">
        <f t="shared" si="233"/>
        <v>-5.890919390065954E-3</v>
      </c>
      <c r="ED88" s="7">
        <f t="shared" si="234"/>
        <v>1.4408443619900533</v>
      </c>
      <c r="EE88">
        <f t="shared" si="235"/>
        <v>0.99156811957217028</v>
      </c>
      <c r="EG88">
        <v>0.91823896000000005</v>
      </c>
      <c r="EH88">
        <v>-8.7574079999999999E-2</v>
      </c>
      <c r="EI88" s="8">
        <f t="shared" si="208"/>
        <v>-4.4942229999999972E-2</v>
      </c>
      <c r="EJ88" s="8">
        <f t="shared" si="209"/>
        <v>-3.9025884658838903E-3</v>
      </c>
      <c r="EK88">
        <v>0</v>
      </c>
      <c r="EM88">
        <v>0.91857666000000004</v>
      </c>
      <c r="EN88">
        <v>-1.1503920000000001E-2</v>
      </c>
      <c r="EO88" s="8">
        <f t="shared" si="210"/>
        <v>-4.5076049999999923E-2</v>
      </c>
      <c r="EP88" s="8">
        <f t="shared" si="211"/>
        <v>-5.1386568688558494E-4</v>
      </c>
      <c r="EQ88">
        <v>2</v>
      </c>
      <c r="ES88" s="1">
        <v>0.91857666199999999</v>
      </c>
      <c r="ET88" s="1">
        <v>2.8615202199999999E-2</v>
      </c>
      <c r="EU88" s="8">
        <f t="shared" si="212"/>
        <v>-4.507604799999998E-2</v>
      </c>
      <c r="EV88" s="8">
        <f t="shared" si="213"/>
        <v>1.2758687392604375E-3</v>
      </c>
      <c r="EW88">
        <v>4</v>
      </c>
      <c r="EY88">
        <v>0.91823896000000005</v>
      </c>
      <c r="EZ88">
        <v>3.9813000000000001E-2</v>
      </c>
      <c r="FA88" s="8">
        <f t="shared" si="214"/>
        <v>-4.4942229999999972E-2</v>
      </c>
      <c r="FB88" s="8">
        <f t="shared" si="215"/>
        <v>1.764478723699465E-3</v>
      </c>
      <c r="FC88">
        <v>6</v>
      </c>
      <c r="FE88" s="1">
        <v>0.91823896000000005</v>
      </c>
      <c r="FF88">
        <v>0.11675982</v>
      </c>
      <c r="FG88" s="8">
        <f t="shared" si="216"/>
        <v>-4.4942229999999972E-2</v>
      </c>
      <c r="FH88" s="8">
        <f t="shared" si="217"/>
        <v>5.1525636492775213E-3</v>
      </c>
      <c r="FI88">
        <v>8</v>
      </c>
      <c r="FJ88" s="1"/>
      <c r="FK88" s="1">
        <v>0.91823896000000005</v>
      </c>
      <c r="FL88" s="1">
        <v>0.21552378999999999</v>
      </c>
      <c r="FM88" s="8">
        <f t="shared" si="218"/>
        <v>-4.4942229999999972E-2</v>
      </c>
      <c r="FN88" s="8">
        <f t="shared" si="219"/>
        <v>9.4585343980226142E-3</v>
      </c>
      <c r="FO88">
        <v>10</v>
      </c>
      <c r="FR88" s="1">
        <v>0.91857666000000004</v>
      </c>
      <c r="FS88" s="1">
        <v>0.12482511</v>
      </c>
      <c r="FT88" s="8">
        <f t="shared" si="220"/>
        <v>-4.5076049999999923E-2</v>
      </c>
      <c r="FU88" s="8">
        <f t="shared" si="221"/>
        <v>5.5375935272616601E-3</v>
      </c>
      <c r="FV88">
        <v>7</v>
      </c>
      <c r="FX88" s="1">
        <v>0.91823896000000005</v>
      </c>
      <c r="FY88" s="1">
        <v>0.21552378999999999</v>
      </c>
      <c r="GF88">
        <v>0.91857666000000004</v>
      </c>
      <c r="GG88">
        <v>0.34876616999999999</v>
      </c>
      <c r="GH88" s="1"/>
      <c r="GI88" s="1"/>
      <c r="GJ88" s="8"/>
      <c r="GK88" s="1">
        <v>0.91823896000000005</v>
      </c>
      <c r="GL88" s="1">
        <v>0.32211718</v>
      </c>
      <c r="GM88" s="8">
        <f t="shared" si="222"/>
        <v>-4.4942229999999972E-2</v>
      </c>
      <c r="GN88" s="8">
        <f t="shared" si="223"/>
        <v>1.4040916461183751E-2</v>
      </c>
      <c r="GO88">
        <v>12</v>
      </c>
      <c r="GP88" s="8"/>
      <c r="GQ88" s="1">
        <v>0.91823896400000005</v>
      </c>
      <c r="GR88" s="1">
        <v>0.51491382100000005</v>
      </c>
      <c r="GS88" s="8">
        <f t="shared" si="224"/>
        <v>-4.4942227999999917E-2</v>
      </c>
      <c r="GT88" s="8">
        <f t="shared" si="225"/>
        <v>2.205735026985426E-2</v>
      </c>
      <c r="GU88">
        <v>16</v>
      </c>
      <c r="GW88">
        <v>0.91823896000000005</v>
      </c>
      <c r="GX88">
        <v>0.59666874999999997</v>
      </c>
      <c r="GY88" s="8">
        <f t="shared" si="226"/>
        <v>-4.4942229999999972E-2</v>
      </c>
      <c r="GZ88" s="8">
        <f t="shared" si="227"/>
        <v>2.5288134415627113E-2</v>
      </c>
      <c r="HA88">
        <v>18</v>
      </c>
      <c r="HC88">
        <v>0.91823896000000005</v>
      </c>
      <c r="HD88">
        <v>0.66827915000000004</v>
      </c>
      <c r="HE88" s="8">
        <f t="shared" si="228"/>
        <v>-4.4942229999999972E-2</v>
      </c>
      <c r="HF88" s="8">
        <f t="shared" si="229"/>
        <v>2.7984715819294109E-2</v>
      </c>
      <c r="HG88">
        <v>20</v>
      </c>
      <c r="HJ88">
        <v>0.91823896000000005</v>
      </c>
      <c r="HK88">
        <v>0.59666874999999997</v>
      </c>
    </row>
    <row r="89" spans="129:219" x14ac:dyDescent="0.3">
      <c r="DY89" s="1">
        <v>1</v>
      </c>
      <c r="DZ89" s="14">
        <f t="shared" si="230"/>
        <v>1.2599999999999777E-3</v>
      </c>
      <c r="EA89" s="14">
        <f t="shared" si="231"/>
        <v>1.2599999999999777E-3</v>
      </c>
      <c r="EB89" s="14">
        <f t="shared" si="232"/>
        <v>3.6347290000000032E-2</v>
      </c>
      <c r="EC89" s="14">
        <f t="shared" si="233"/>
        <v>-4.9879519489864025E-3</v>
      </c>
      <c r="ED89" s="7">
        <f t="shared" si="234"/>
        <v>1.4344178036925648</v>
      </c>
      <c r="EE89">
        <f t="shared" si="235"/>
        <v>0.99071485389263281</v>
      </c>
      <c r="EG89">
        <v>0.96318119000000002</v>
      </c>
      <c r="EH89">
        <v>-0.2006539</v>
      </c>
      <c r="EI89" s="8">
        <f>EG89-EG88</f>
        <v>4.4942229999999972E-2</v>
      </c>
      <c r="EJ89" s="8">
        <f t="shared" si="209"/>
        <v>8.9341018204958812E-3</v>
      </c>
      <c r="EK89">
        <v>0</v>
      </c>
      <c r="EM89">
        <v>0.96365270999999997</v>
      </c>
      <c r="EN89">
        <v>-5.7053560000000003E-2</v>
      </c>
      <c r="EO89" s="8">
        <f>EM89-EM88</f>
        <v>4.5076049999999923E-2</v>
      </c>
      <c r="EP89" s="8">
        <f t="shared" si="211"/>
        <v>2.5463179632797331E-3</v>
      </c>
      <c r="EQ89">
        <v>2</v>
      </c>
      <c r="ES89" s="1">
        <v>0.96365270999999997</v>
      </c>
      <c r="ET89" s="1">
        <v>-1.92347478E-2</v>
      </c>
      <c r="EU89" s="8">
        <f>ES89-ES88</f>
        <v>4.507604799999998E-2</v>
      </c>
      <c r="EV89" s="8">
        <f t="shared" si="213"/>
        <v>8.5688352591980566E-4</v>
      </c>
      <c r="EW89">
        <v>4</v>
      </c>
      <c r="EY89">
        <v>0.96318119000000002</v>
      </c>
      <c r="EZ89">
        <v>-6.8030209999999994E-2</v>
      </c>
      <c r="FA89" s="8">
        <f>EY89-EY88</f>
        <v>4.4942229999999972E-2</v>
      </c>
      <c r="FB89" s="8">
        <f t="shared" si="215"/>
        <v>3.0124472648838416E-3</v>
      </c>
      <c r="FC89">
        <v>6</v>
      </c>
      <c r="FE89" s="1">
        <v>0.96318119000000002</v>
      </c>
      <c r="FF89">
        <v>1.557212E-2</v>
      </c>
      <c r="FG89" s="8">
        <f>FE89-FE88</f>
        <v>4.4942229999999972E-2</v>
      </c>
      <c r="FH89" s="8">
        <f t="shared" si="217"/>
        <v>-6.8660001667951291E-4</v>
      </c>
      <c r="FI89">
        <v>8</v>
      </c>
      <c r="FJ89" s="1"/>
      <c r="FK89" s="1">
        <v>0.96318119000000002</v>
      </c>
      <c r="FL89" s="1">
        <v>0.12061996</v>
      </c>
      <c r="FM89" s="8">
        <f>FK89-FK88</f>
        <v>4.4942229999999972E-2</v>
      </c>
      <c r="FN89" s="8">
        <f t="shared" si="219"/>
        <v>-5.2890044392173039E-3</v>
      </c>
      <c r="FO89">
        <v>10</v>
      </c>
      <c r="FR89" s="1">
        <v>0.96365270999999997</v>
      </c>
      <c r="FS89" s="1">
        <v>8.1591010000000005E-2</v>
      </c>
      <c r="FT89" s="8">
        <f>FR89-FR88</f>
        <v>4.5076049999999923E-2</v>
      </c>
      <c r="FU89" s="8">
        <f t="shared" si="221"/>
        <v>-3.6164923058227636E-3</v>
      </c>
      <c r="FV89">
        <v>7</v>
      </c>
      <c r="FX89" s="1">
        <v>0.96318119000000002</v>
      </c>
      <c r="FY89" s="1">
        <v>0.12061996</v>
      </c>
      <c r="GF89">
        <v>0.96365270999999997</v>
      </c>
      <c r="GG89">
        <v>0.30763812000000001</v>
      </c>
      <c r="GK89" s="1">
        <v>0.96318119000000002</v>
      </c>
      <c r="GL89" s="1">
        <v>0.23240327</v>
      </c>
      <c r="GM89" s="8">
        <f>GK89-GK88</f>
        <v>4.4942229999999972E-2</v>
      </c>
      <c r="GN89" s="8">
        <f t="shared" si="223"/>
        <v>-1.012161749474884E-2</v>
      </c>
      <c r="GO89">
        <v>12</v>
      </c>
      <c r="GQ89" s="1">
        <v>0.96318119199999996</v>
      </c>
      <c r="GR89" s="1">
        <v>0.43252382900000003</v>
      </c>
      <c r="GS89" s="8">
        <f>GQ89-GQ88</f>
        <v>4.4942227999999917E-2</v>
      </c>
      <c r="GT89" s="8">
        <f t="shared" si="225"/>
        <v>-1.8512068522696008E-2</v>
      </c>
      <c r="GU89">
        <v>16</v>
      </c>
      <c r="GW89">
        <v>0.96318119000000002</v>
      </c>
      <c r="GX89">
        <v>0.51491014999999996</v>
      </c>
      <c r="GY89" s="8">
        <f>GW89-GW88</f>
        <v>4.4942229999999972E-2</v>
      </c>
      <c r="GZ89" s="8">
        <f t="shared" si="227"/>
        <v>-2.1804245880221826E-2</v>
      </c>
      <c r="HA89">
        <v>18</v>
      </c>
      <c r="HC89">
        <v>0.96318119000000002</v>
      </c>
      <c r="HD89">
        <v>0.58615229000000002</v>
      </c>
      <c r="HE89" s="8">
        <f>HC89-HC88</f>
        <v>4.4942229999999972E-2</v>
      </c>
      <c r="HF89" s="8">
        <f t="shared" si="229"/>
        <v>-2.4524466857494268E-2</v>
      </c>
      <c r="HG89">
        <v>20</v>
      </c>
      <c r="HJ89">
        <v>0.96318119000000002</v>
      </c>
      <c r="HK89">
        <v>0.51491014999999996</v>
      </c>
    </row>
    <row r="90" spans="129:219" x14ac:dyDescent="0.3">
      <c r="EA90" s="3" t="s">
        <v>36</v>
      </c>
      <c r="ED90">
        <v>1.4344178036925648</v>
      </c>
      <c r="EE90">
        <f t="shared" si="235"/>
        <v>0.99071485389263281</v>
      </c>
      <c r="EG90">
        <v>1</v>
      </c>
      <c r="EH90">
        <v>-0.44332082</v>
      </c>
      <c r="EI90" s="8">
        <f>EG90-EG89</f>
        <v>3.681880999999998E-2</v>
      </c>
      <c r="EJ90" s="8">
        <f t="shared" si="209"/>
        <v>1.6170987825077913E-2</v>
      </c>
      <c r="EK90">
        <v>0</v>
      </c>
      <c r="EM90">
        <v>1</v>
      </c>
      <c r="EN90">
        <v>-0.16748685999999999</v>
      </c>
      <c r="EO90" s="8">
        <f>EM90-EM89</f>
        <v>3.6347290000000032E-2</v>
      </c>
      <c r="EP90" s="8">
        <f t="shared" si="211"/>
        <v>6.027494323467596E-3</v>
      </c>
      <c r="EQ90">
        <v>2</v>
      </c>
      <c r="ES90" s="1">
        <v>1</v>
      </c>
      <c r="ET90" s="1">
        <v>-0.11542654199999999</v>
      </c>
      <c r="EU90" s="8">
        <f>ES90-ES89</f>
        <v>3.6347290000000032E-2</v>
      </c>
      <c r="EV90" s="8">
        <f t="shared" si="213"/>
        <v>4.1463617111491633E-3</v>
      </c>
      <c r="EW90">
        <v>4</v>
      </c>
      <c r="EY90">
        <v>1</v>
      </c>
      <c r="EZ90">
        <v>-0.2190995</v>
      </c>
      <c r="FA90" s="8">
        <f>EY90-EY89</f>
        <v>3.681880999999998E-2</v>
      </c>
      <c r="FB90" s="8">
        <f t="shared" si="215"/>
        <v>7.9482982979998534E-3</v>
      </c>
      <c r="FC90">
        <v>6</v>
      </c>
      <c r="FE90" s="1">
        <v>1</v>
      </c>
      <c r="FF90">
        <v>-9.7681210000000004E-2</v>
      </c>
      <c r="FG90" s="8">
        <f>FE90-FE89</f>
        <v>3.681880999999998E-2</v>
      </c>
      <c r="FH90" s="8">
        <f t="shared" si="217"/>
        <v>3.5284358693122931E-3</v>
      </c>
      <c r="FI90">
        <v>8</v>
      </c>
      <c r="FJ90" s="1"/>
      <c r="FK90">
        <v>1</v>
      </c>
      <c r="FL90">
        <v>3.8857559999999999E-2</v>
      </c>
      <c r="FM90" s="8">
        <f>FK90-FK89</f>
        <v>3.681880999999998E-2</v>
      </c>
      <c r="FN90" s="8">
        <f t="shared" si="219"/>
        <v>-1.3958713949499102E-3</v>
      </c>
      <c r="FO90">
        <v>10</v>
      </c>
      <c r="FR90" s="1">
        <v>1</v>
      </c>
      <c r="FS90" s="1">
        <v>2.8460760000000002E-2</v>
      </c>
      <c r="FT90" s="8">
        <f>FR90-FR89</f>
        <v>3.6347290000000032E-2</v>
      </c>
      <c r="FU90" s="8">
        <f t="shared" si="221"/>
        <v>-1.0172270805169921E-3</v>
      </c>
      <c r="FV90">
        <v>7</v>
      </c>
      <c r="FX90">
        <v>1</v>
      </c>
      <c r="FY90">
        <v>3.8857559999999999E-2</v>
      </c>
      <c r="GF90">
        <v>1</v>
      </c>
      <c r="GG90">
        <v>0.29169559</v>
      </c>
      <c r="GH90" s="1"/>
      <c r="GI90" s="1"/>
      <c r="GJ90" s="8"/>
      <c r="GK90" s="1">
        <v>1</v>
      </c>
      <c r="GL90" s="1">
        <v>0.17137263999999999</v>
      </c>
      <c r="GM90" s="8">
        <f>GK90-GK89</f>
        <v>3.681880999999998E-2</v>
      </c>
      <c r="GN90" s="8">
        <f t="shared" si="223"/>
        <v>-6.1145472221917456E-3</v>
      </c>
      <c r="GO90">
        <v>12</v>
      </c>
      <c r="GP90" s="8"/>
      <c r="GQ90" s="1">
        <v>1</v>
      </c>
      <c r="GR90" s="1">
        <v>0.38826829000000002</v>
      </c>
      <c r="GS90" s="8">
        <f>GQ90-GQ89</f>
        <v>3.6818808000000036E-2</v>
      </c>
      <c r="GT90" s="8">
        <f t="shared" si="225"/>
        <v>-1.3614194745697564E-2</v>
      </c>
      <c r="GU90">
        <v>16</v>
      </c>
      <c r="GW90">
        <v>1</v>
      </c>
      <c r="GX90">
        <v>0.47762839000000001</v>
      </c>
      <c r="GY90" s="8">
        <f>GW90-GW89</f>
        <v>3.681880999999998E-2</v>
      </c>
      <c r="GZ90" s="8">
        <f t="shared" si="227"/>
        <v>-1.6569708985702581E-2</v>
      </c>
      <c r="HA90">
        <v>18</v>
      </c>
      <c r="HC90">
        <v>1</v>
      </c>
      <c r="HD90">
        <v>0.55743746000000005</v>
      </c>
      <c r="HE90" s="8">
        <f>HC90-HC89</f>
        <v>3.681880999999998E-2</v>
      </c>
      <c r="HF90" s="8">
        <f t="shared" si="229"/>
        <v>-1.9107346917067541E-2</v>
      </c>
      <c r="HG90">
        <v>20</v>
      </c>
      <c r="HJ90">
        <v>1</v>
      </c>
      <c r="HK90">
        <v>0.47762839000000001</v>
      </c>
    </row>
    <row r="91" spans="129:219" x14ac:dyDescent="0.3">
      <c r="DY91" s="1">
        <v>0</v>
      </c>
      <c r="DZ91" s="14">
        <f>5*($EC$5/100)*(0.2969*SQRT(DY91)-0.126*DY91-0.3516*DY91^2+0.2843*DY91^3-0.1015*DY91^4)</f>
        <v>0</v>
      </c>
      <c r="EA91" s="14">
        <f>-DZ91</f>
        <v>0</v>
      </c>
      <c r="EB91" s="14" t="e">
        <f>DY91-#REF!</f>
        <v>#REF!</v>
      </c>
      <c r="EC91" s="14"/>
      <c r="ED91" s="7"/>
      <c r="EI91" s="8"/>
      <c r="EJ91" s="8"/>
      <c r="EO91" s="8"/>
      <c r="EP91" s="8"/>
      <c r="EU91" s="8"/>
      <c r="EV91" s="8"/>
      <c r="FA91" s="8"/>
      <c r="FB91" s="8"/>
      <c r="FE91" s="1"/>
      <c r="FG91" s="8"/>
      <c r="FH91" s="8"/>
      <c r="FJ91" s="1"/>
      <c r="FK91" s="1"/>
      <c r="FL91" s="1"/>
      <c r="FM91" s="8"/>
      <c r="FN91" s="8"/>
      <c r="FT91" s="8"/>
      <c r="FU91" s="8"/>
      <c r="FX91" s="1"/>
      <c r="FY91" s="1"/>
      <c r="GH91" s="1"/>
      <c r="GI91" s="1"/>
      <c r="GJ91" s="8"/>
      <c r="GM91" s="8"/>
      <c r="GN91" s="8"/>
      <c r="GP91" s="8"/>
      <c r="GS91" s="8"/>
      <c r="GT91" s="8"/>
      <c r="GY91" s="8"/>
      <c r="GZ91" s="8"/>
      <c r="HE91" s="8"/>
      <c r="HF91" s="8"/>
    </row>
    <row r="92" spans="129:219" x14ac:dyDescent="0.3">
      <c r="DY92" s="1">
        <v>2.60625466E-2</v>
      </c>
      <c r="DZ92" s="14">
        <f t="shared" ref="DZ92:DZ113" si="236">5*($EC$5/100)*(0.2969*SQRT(DY92)-0.126*DY92-0.3516*DY92^2+0.2843*DY92^3-0.1015*DY92^4)</f>
        <v>2.6648108451597489E-2</v>
      </c>
      <c r="EA92" s="14">
        <f t="shared" ref="EA92:EA113" si="237">-DZ92</f>
        <v>-2.6648108451597489E-2</v>
      </c>
      <c r="EB92" s="14">
        <f t="shared" ref="EB92:EB113" si="238">DY92-DY91</f>
        <v>2.60625466E-2</v>
      </c>
      <c r="EC92" s="14">
        <f t="shared" ref="EC92:EC113" si="239">EA92-EA91</f>
        <v>-2.6648108451597489E-2</v>
      </c>
      <c r="ED92" s="7">
        <f>-(PI()/2)+ATAN(EC92/EB92)</f>
        <v>-2.367303017772497</v>
      </c>
      <c r="EE92">
        <f t="shared" ref="EE92:EE114" si="240">SIN(ED92)</f>
        <v>-0.69920839973092097</v>
      </c>
      <c r="EG92">
        <v>0</v>
      </c>
      <c r="EH92">
        <v>-0.56692326000000004</v>
      </c>
      <c r="EI92" s="8">
        <f t="shared" ref="EI92:EI113" si="241">EG92-EG93</f>
        <v>0</v>
      </c>
      <c r="EJ92" s="8">
        <f t="shared" ref="EJ92:EJ114" si="242">-EI92*EH92*$EE92*COS(EK92*(PI()/180))</f>
        <v>0</v>
      </c>
      <c r="EK92">
        <v>0</v>
      </c>
      <c r="EM92">
        <v>0</v>
      </c>
      <c r="EN92">
        <v>-0.58721946999999997</v>
      </c>
      <c r="EO92" s="8">
        <f t="shared" ref="EO92:EO113" si="243">EM92-EM93</f>
        <v>0</v>
      </c>
      <c r="EP92" s="8">
        <f t="shared" ref="EP92:EP114" si="244">-EO92*EN92*$EE92*COS(EQ92*(PI()/180))</f>
        <v>0</v>
      </c>
      <c r="EQ92">
        <v>2</v>
      </c>
      <c r="ES92" s="1">
        <v>0</v>
      </c>
      <c r="ET92" s="1">
        <v>-0.52571629799999997</v>
      </c>
      <c r="EU92" s="8">
        <f t="shared" ref="EU92:EU113" si="245">ES92-ES93</f>
        <v>0</v>
      </c>
      <c r="EV92" s="8">
        <f t="shared" ref="EV92:EV114" si="246">-EU92*ET92*$EE92*COS(EW92*(PI()/180))</f>
        <v>0</v>
      </c>
      <c r="EW92">
        <v>4</v>
      </c>
      <c r="EY92">
        <v>0</v>
      </c>
      <c r="EZ92">
        <v>-0.27748756000000002</v>
      </c>
      <c r="FA92" s="8">
        <f t="shared" ref="FA92:FA113" si="247">EY92-EY93</f>
        <v>0</v>
      </c>
      <c r="FB92" s="8">
        <f t="shared" ref="FB92:FB114" si="248">-FA92*EZ92*$EE92*COS(FC92*(PI()/180))</f>
        <v>0</v>
      </c>
      <c r="FC92">
        <v>6</v>
      </c>
      <c r="FE92" s="1">
        <v>0</v>
      </c>
      <c r="FF92">
        <v>-0.21983426</v>
      </c>
      <c r="FG92" s="8">
        <f t="shared" ref="FG92:FG113" si="249">FE92-FE93</f>
        <v>0</v>
      </c>
      <c r="FH92" s="8">
        <f t="shared" ref="FH92:FH114" si="250">-FG92*FF92*$EE92*COS(FI92*(PI()/180))</f>
        <v>0</v>
      </c>
      <c r="FI92">
        <v>8</v>
      </c>
      <c r="FJ92" s="1"/>
      <c r="FK92" s="1">
        <v>0</v>
      </c>
      <c r="FL92" s="1">
        <v>-0.16282748999999999</v>
      </c>
      <c r="FM92" s="8">
        <f t="shared" ref="FM92:FM113" si="251">FK92-FK93</f>
        <v>0</v>
      </c>
      <c r="FN92" s="8">
        <f t="shared" ref="FN92:FN114" si="252">-FM92*FL92*$EE92*COS(FO92*(PI()/180))</f>
        <v>0</v>
      </c>
      <c r="FO92">
        <v>10</v>
      </c>
      <c r="FR92" s="1">
        <v>0</v>
      </c>
      <c r="FS92" s="1">
        <v>-0.38842513000000001</v>
      </c>
      <c r="FT92" s="8">
        <f t="shared" ref="FT92:FT113" si="253">FR92-FR93</f>
        <v>0</v>
      </c>
      <c r="FU92" s="8">
        <f t="shared" ref="FU92:FU114" si="254">-FT92*FS92*$EE92*COS(FV92*(PI()/180))</f>
        <v>0</v>
      </c>
      <c r="FV92">
        <v>7</v>
      </c>
      <c r="FX92" s="1">
        <v>0</v>
      </c>
      <c r="FY92" s="1">
        <v>-0.16282748999999999</v>
      </c>
      <c r="GF92">
        <v>0</v>
      </c>
      <c r="GG92">
        <v>-0.23756917999999999</v>
      </c>
      <c r="GH92" s="1"/>
      <c r="GI92" s="1"/>
      <c r="GJ92" s="8"/>
      <c r="GK92" s="1">
        <v>0</v>
      </c>
      <c r="GL92" s="1">
        <v>-0.11122772</v>
      </c>
      <c r="GM92" s="8">
        <f t="shared" ref="GM92:GM113" si="255">GK92-GK93</f>
        <v>0</v>
      </c>
      <c r="GN92" s="8">
        <f t="shared" ref="GN92:GN114" si="256">-GM92*GL92*$EE92*COS(GO92*(PI()/180))</f>
        <v>0</v>
      </c>
      <c r="GO92">
        <v>12</v>
      </c>
      <c r="GP92" s="8"/>
      <c r="GQ92" s="1">
        <v>0</v>
      </c>
      <c r="GR92" s="1">
        <v>-6.3347512700000002E-3</v>
      </c>
      <c r="GS92" s="8">
        <f t="shared" ref="GS92:GS113" si="257">GQ92-GQ93</f>
        <v>0</v>
      </c>
      <c r="GT92" s="8">
        <f t="shared" ref="GT92:GT114" si="258">-GS92*GR92*$EE92*COS(GU92*(PI()/180))</f>
        <v>0</v>
      </c>
      <c r="GU92">
        <v>16</v>
      </c>
      <c r="GW92">
        <v>0</v>
      </c>
      <c r="GX92">
        <v>4.1173000000000001E-2</v>
      </c>
      <c r="GY92" s="8">
        <f t="shared" ref="GY92:GY113" si="259">GW92-GW93</f>
        <v>0</v>
      </c>
      <c r="GZ92" s="8">
        <f t="shared" ref="GZ92:GZ114" si="260">-GY92*GX92*$EE92*COS(HA92*(PI()/180))</f>
        <v>0</v>
      </c>
      <c r="HA92">
        <v>18</v>
      </c>
      <c r="HC92">
        <v>0</v>
      </c>
      <c r="HD92">
        <v>8.1082080000000001E-2</v>
      </c>
      <c r="HE92" s="8">
        <f t="shared" ref="HE92:HE113" si="261">HC92-HC93</f>
        <v>0</v>
      </c>
      <c r="HF92" s="8">
        <f t="shared" ref="HF92:HF114" si="262">-HE92*HD92*$EE92*COS(HG92*(PI()/180))</f>
        <v>0</v>
      </c>
      <c r="HG92">
        <v>20</v>
      </c>
      <c r="HJ92">
        <v>0</v>
      </c>
      <c r="HK92">
        <v>4.1173000000000001E-2</v>
      </c>
    </row>
    <row r="93" spans="129:219" x14ac:dyDescent="0.3">
      <c r="DY93" s="1">
        <v>6.5657129800000005E-2</v>
      </c>
      <c r="DZ93" s="14">
        <f t="shared" si="236"/>
        <v>3.9820016425207334E-2</v>
      </c>
      <c r="EA93" s="14">
        <f t="shared" si="237"/>
        <v>-3.9820016425207334E-2</v>
      </c>
      <c r="EB93" s="14">
        <f t="shared" si="238"/>
        <v>3.9594583200000005E-2</v>
      </c>
      <c r="EC93" s="14">
        <f t="shared" si="239"/>
        <v>-1.3171907973609846E-2</v>
      </c>
      <c r="ED93" s="7">
        <f t="shared" ref="ED93:ED113" si="263">-(PI()/2)+ATAN(EC93/EB93)</f>
        <v>-1.8919492617242695</v>
      </c>
      <c r="EE93">
        <f t="shared" si="240"/>
        <v>-0.94887211249767367</v>
      </c>
      <c r="EG93">
        <v>0</v>
      </c>
      <c r="EH93">
        <v>-1.4651494300000001</v>
      </c>
      <c r="EI93" s="8">
        <f t="shared" si="241"/>
        <v>-2.5729459999999999E-2</v>
      </c>
      <c r="EJ93" s="8">
        <f t="shared" si="242"/>
        <v>3.5770109927308058E-2</v>
      </c>
      <c r="EK93">
        <v>0</v>
      </c>
      <c r="EM93">
        <v>0</v>
      </c>
      <c r="EN93">
        <v>-1.35549947</v>
      </c>
      <c r="EO93" s="8">
        <f t="shared" si="243"/>
        <v>-2.606255E-2</v>
      </c>
      <c r="EP93" s="8">
        <f t="shared" si="244"/>
        <v>3.3501117907504686E-2</v>
      </c>
      <c r="EQ93">
        <v>2</v>
      </c>
      <c r="ES93" s="1">
        <v>0</v>
      </c>
      <c r="ET93" s="1">
        <v>-1.6061661</v>
      </c>
      <c r="EU93" s="8">
        <f t="shared" si="245"/>
        <v>-2.60625466E-2</v>
      </c>
      <c r="EV93" s="8">
        <f t="shared" si="246"/>
        <v>3.9623768433775089E-2</v>
      </c>
      <c r="EW93">
        <v>4</v>
      </c>
      <c r="EY93">
        <v>0</v>
      </c>
      <c r="EZ93">
        <v>-2.1156139700000001</v>
      </c>
      <c r="FA93" s="8">
        <f t="shared" si="247"/>
        <v>-2.5729459999999999E-2</v>
      </c>
      <c r="FB93" s="8">
        <f t="shared" si="248"/>
        <v>5.1367582776488674E-2</v>
      </c>
      <c r="FC93">
        <v>6</v>
      </c>
      <c r="FE93" s="1">
        <v>0</v>
      </c>
      <c r="FF93">
        <v>-2.2243224000000001</v>
      </c>
      <c r="FG93" s="8">
        <f t="shared" si="249"/>
        <v>-2.5729459999999999E-2</v>
      </c>
      <c r="FH93" s="8">
        <f t="shared" si="250"/>
        <v>5.3776045822397825E-2</v>
      </c>
      <c r="FI93">
        <v>8</v>
      </c>
      <c r="FJ93" s="1"/>
      <c r="FK93" s="1">
        <v>0</v>
      </c>
      <c r="FL93" s="1">
        <v>-2.3035099400000001</v>
      </c>
      <c r="FM93" s="8">
        <f t="shared" si="251"/>
        <v>-2.5729459999999999E-2</v>
      </c>
      <c r="FN93" s="8">
        <f t="shared" si="252"/>
        <v>5.5383437018114351E-2</v>
      </c>
      <c r="FO93">
        <v>10</v>
      </c>
      <c r="FR93" s="1">
        <v>0</v>
      </c>
      <c r="FS93" s="1">
        <v>-1.8447679299999999</v>
      </c>
      <c r="FT93" s="8">
        <f t="shared" si="253"/>
        <v>-2.606255E-2</v>
      </c>
      <c r="FU93" s="8">
        <f t="shared" si="254"/>
        <v>4.5281107275875941E-2</v>
      </c>
      <c r="FV93">
        <v>7</v>
      </c>
      <c r="FX93" s="1">
        <v>0</v>
      </c>
      <c r="FY93" s="1">
        <v>-2.3035099400000001</v>
      </c>
      <c r="GF93">
        <v>0</v>
      </c>
      <c r="GG93">
        <v>-1.98985419</v>
      </c>
      <c r="GH93" s="1"/>
      <c r="GI93" s="1"/>
      <c r="GJ93" s="8"/>
      <c r="GK93" s="1">
        <v>0</v>
      </c>
      <c r="GL93" s="1">
        <v>-2.3637663799999999</v>
      </c>
      <c r="GM93" s="8">
        <f t="shared" si="255"/>
        <v>-2.5729459999999999E-2</v>
      </c>
      <c r="GN93" s="8">
        <f t="shared" si="256"/>
        <v>5.6447836305513692E-2</v>
      </c>
      <c r="GO93">
        <v>12</v>
      </c>
      <c r="GP93" s="8"/>
      <c r="GQ93" s="1">
        <v>0</v>
      </c>
      <c r="GR93" s="1">
        <v>-2.4490444199999999</v>
      </c>
      <c r="GS93" s="8">
        <f t="shared" si="257"/>
        <v>-2.5729462599999999E-2</v>
      </c>
      <c r="GT93" s="8">
        <f t="shared" si="258"/>
        <v>5.7474697945664718E-2</v>
      </c>
      <c r="GU93">
        <v>16</v>
      </c>
      <c r="GW93">
        <v>0</v>
      </c>
      <c r="GX93">
        <v>-2.47524656</v>
      </c>
      <c r="GY93" s="8">
        <f t="shared" si="259"/>
        <v>-2.5729459999999999E-2</v>
      </c>
      <c r="GZ93" s="8">
        <f t="shared" si="260"/>
        <v>5.7472904491617446E-2</v>
      </c>
      <c r="HA93">
        <v>18</v>
      </c>
      <c r="HC93">
        <v>0</v>
      </c>
      <c r="HD93">
        <v>-2.4799599300000001</v>
      </c>
      <c r="HE93" s="8">
        <f t="shared" si="261"/>
        <v>-2.5729459999999999E-2</v>
      </c>
      <c r="HF93" s="8">
        <f t="shared" si="262"/>
        <v>5.6894309969717706E-2</v>
      </c>
      <c r="HG93">
        <v>20</v>
      </c>
      <c r="HJ93">
        <v>0</v>
      </c>
      <c r="HK93">
        <v>-2.47524656</v>
      </c>
    </row>
    <row r="94" spans="129:219" x14ac:dyDescent="0.3">
      <c r="DY94" s="1">
        <v>0.116797683</v>
      </c>
      <c r="DZ94" s="14">
        <f t="shared" si="236"/>
        <v>4.9433246699933216E-2</v>
      </c>
      <c r="EA94" s="14">
        <f t="shared" si="237"/>
        <v>-4.9433246699933216E-2</v>
      </c>
      <c r="EB94" s="14">
        <f t="shared" si="238"/>
        <v>5.1140553199999994E-2</v>
      </c>
      <c r="EC94" s="14">
        <f t="shared" si="239"/>
        <v>-9.6132302747258813E-3</v>
      </c>
      <c r="ED94" s="7">
        <f t="shared" si="263"/>
        <v>-1.7566047065434491</v>
      </c>
      <c r="EE94">
        <f t="shared" si="240"/>
        <v>-0.98278723083040553</v>
      </c>
      <c r="EG94">
        <v>2.5729459999999999E-2</v>
      </c>
      <c r="EH94">
        <v>0.27701168999999998</v>
      </c>
      <c r="EI94" s="8">
        <f t="shared" si="241"/>
        <v>-3.9560220000000007E-2</v>
      </c>
      <c r="EJ94" s="8">
        <f t="shared" si="242"/>
        <v>-1.0770014799733399E-2</v>
      </c>
      <c r="EK94">
        <v>0</v>
      </c>
      <c r="EM94">
        <v>2.606255E-2</v>
      </c>
      <c r="EN94">
        <v>-1.020269E-2</v>
      </c>
      <c r="EO94" s="8">
        <f t="shared" si="243"/>
        <v>-3.959457999999999E-2</v>
      </c>
      <c r="EP94" s="8">
        <f t="shared" si="244"/>
        <v>3.967759094723551E-4</v>
      </c>
      <c r="EQ94">
        <v>2</v>
      </c>
      <c r="ES94" s="1">
        <v>2.60625466E-2</v>
      </c>
      <c r="ET94" s="1">
        <v>-0.22314302999999999</v>
      </c>
      <c r="EU94" s="8">
        <f t="shared" si="245"/>
        <v>-3.9594583200000005E-2</v>
      </c>
      <c r="EV94" s="8">
        <f t="shared" si="246"/>
        <v>8.6620242769117634E-3</v>
      </c>
      <c r="EW94">
        <v>4</v>
      </c>
      <c r="EY94">
        <v>2.5729459999999999E-2</v>
      </c>
      <c r="EZ94">
        <v>-0.31910388000000001</v>
      </c>
      <c r="FA94" s="8">
        <f t="shared" si="247"/>
        <v>-3.9560220000000007E-2</v>
      </c>
      <c r="FB94" s="8">
        <f t="shared" si="248"/>
        <v>1.2338564538304266E-2</v>
      </c>
      <c r="FC94">
        <v>6</v>
      </c>
      <c r="FE94" s="1">
        <v>2.5729459999999999E-2</v>
      </c>
      <c r="FF94">
        <v>-0.46811222000000002</v>
      </c>
      <c r="FG94" s="8">
        <f t="shared" si="249"/>
        <v>-3.9560220000000007E-2</v>
      </c>
      <c r="FH94" s="8">
        <f t="shared" si="250"/>
        <v>1.802274579376965E-2</v>
      </c>
      <c r="FI94">
        <v>8</v>
      </c>
      <c r="FJ94" s="1"/>
      <c r="FK94" s="1">
        <v>2.5729459999999999E-2</v>
      </c>
      <c r="FL94" s="1">
        <v>-0.59308554999999996</v>
      </c>
      <c r="FM94" s="8">
        <f t="shared" si="251"/>
        <v>-3.9560220000000007E-2</v>
      </c>
      <c r="FN94" s="8">
        <f t="shared" si="252"/>
        <v>2.270842455561883E-2</v>
      </c>
      <c r="FO94">
        <v>10</v>
      </c>
      <c r="FR94" s="1">
        <v>2.606255E-2</v>
      </c>
      <c r="FS94" s="1">
        <v>-0.44980631999999998</v>
      </c>
      <c r="FT94" s="8">
        <f t="shared" si="253"/>
        <v>-3.959457999999999E-2</v>
      </c>
      <c r="FU94" s="8">
        <f t="shared" si="254"/>
        <v>1.7372867553231596E-2</v>
      </c>
      <c r="FV94">
        <v>7</v>
      </c>
      <c r="FX94" s="1">
        <v>2.5729459999999999E-2</v>
      </c>
      <c r="FY94" s="1">
        <v>-0.59308554999999996</v>
      </c>
      <c r="GF94">
        <v>2.606255E-2</v>
      </c>
      <c r="GG94">
        <v>-0.66352085999999999</v>
      </c>
      <c r="GH94" s="1"/>
      <c r="GI94" s="1"/>
      <c r="GJ94" s="8"/>
      <c r="GK94" s="1">
        <v>2.5729459999999999E-2</v>
      </c>
      <c r="GL94" s="1">
        <v>-0.70354965999999997</v>
      </c>
      <c r="GM94" s="8">
        <f t="shared" si="255"/>
        <v>-3.9560220000000007E-2</v>
      </c>
      <c r="GN94" s="8">
        <f t="shared" si="256"/>
        <v>2.6755763885836593E-2</v>
      </c>
      <c r="GO94">
        <v>12</v>
      </c>
      <c r="GP94" s="8"/>
      <c r="GQ94" s="1">
        <v>2.5729462599999999E-2</v>
      </c>
      <c r="GR94" s="1">
        <v>-0.89581337100000002</v>
      </c>
      <c r="GS94" s="8">
        <f t="shared" si="257"/>
        <v>-3.9560214299999993E-2</v>
      </c>
      <c r="GT94" s="8">
        <f t="shared" si="258"/>
        <v>3.3479373171085236E-2</v>
      </c>
      <c r="GU94">
        <v>16</v>
      </c>
      <c r="GW94">
        <v>2.5729459999999999E-2</v>
      </c>
      <c r="GX94">
        <v>-0.97730534000000002</v>
      </c>
      <c r="GY94" s="8">
        <f t="shared" si="259"/>
        <v>-3.9560220000000007E-2</v>
      </c>
      <c r="GZ94" s="8">
        <f t="shared" si="260"/>
        <v>3.6137225065738181E-2</v>
      </c>
      <c r="HA94">
        <v>18</v>
      </c>
      <c r="HC94">
        <v>2.5729459999999999E-2</v>
      </c>
      <c r="HD94">
        <v>-1.0594903</v>
      </c>
      <c r="HE94" s="8">
        <f t="shared" si="261"/>
        <v>-3.9560220000000007E-2</v>
      </c>
      <c r="HF94" s="8">
        <f t="shared" si="262"/>
        <v>3.8708024265865948E-2</v>
      </c>
      <c r="HG94">
        <v>20</v>
      </c>
      <c r="HJ94">
        <v>2.5729459999999999E-2</v>
      </c>
      <c r="HK94">
        <v>-0.97730534000000002</v>
      </c>
    </row>
    <row r="95" spans="129:219" x14ac:dyDescent="0.3">
      <c r="DY95" s="1">
        <v>0.17878364099999999</v>
      </c>
      <c r="DZ95" s="14">
        <f t="shared" si="236"/>
        <v>5.5976094728309785E-2</v>
      </c>
      <c r="EA95" s="14">
        <f t="shared" si="237"/>
        <v>-5.5976094728309785E-2</v>
      </c>
      <c r="EB95" s="14">
        <f t="shared" si="238"/>
        <v>6.1985957999999994E-2</v>
      </c>
      <c r="EC95" s="14">
        <f t="shared" si="239"/>
        <v>-6.5428480283765689E-3</v>
      </c>
      <c r="ED95" s="7">
        <f t="shared" si="263"/>
        <v>-1.6759606278858505</v>
      </c>
      <c r="EE95">
        <f t="shared" si="240"/>
        <v>-0.99447532939330852</v>
      </c>
      <c r="EG95">
        <v>6.5289680000000003E-2</v>
      </c>
      <c r="EH95">
        <v>0.39841926</v>
      </c>
      <c r="EI95" s="8">
        <f t="shared" si="241"/>
        <v>-5.1124549999999991E-2</v>
      </c>
      <c r="EJ95" s="8">
        <f t="shared" si="242"/>
        <v>-2.0256473333529017E-2</v>
      </c>
      <c r="EK95">
        <v>0</v>
      </c>
      <c r="EM95">
        <v>6.5657129999999994E-2</v>
      </c>
      <c r="EN95">
        <v>6.5091599999999999E-3</v>
      </c>
      <c r="EO95" s="8">
        <f t="shared" si="243"/>
        <v>-5.1140550000000007E-2</v>
      </c>
      <c r="EP95" s="8">
        <f t="shared" si="244"/>
        <v>-3.3084129648705232E-4</v>
      </c>
      <c r="EQ95">
        <v>2</v>
      </c>
      <c r="ES95" s="1">
        <v>6.5657129800000005E-2</v>
      </c>
      <c r="ET95" s="1">
        <v>-0.192762604</v>
      </c>
      <c r="EU95" s="8">
        <f t="shared" si="245"/>
        <v>-5.1140553199999994E-2</v>
      </c>
      <c r="EV95" s="8">
        <f t="shared" si="246"/>
        <v>9.7796431862744101E-3</v>
      </c>
      <c r="EW95">
        <v>4</v>
      </c>
      <c r="EY95">
        <v>6.5289680000000003E-2</v>
      </c>
      <c r="EZ95">
        <v>-0.18688629000000001</v>
      </c>
      <c r="FA95" s="8">
        <f t="shared" si="247"/>
        <v>-5.1124549999999991E-2</v>
      </c>
      <c r="FB95" s="8">
        <f t="shared" si="248"/>
        <v>9.4496408728352958E-3</v>
      </c>
      <c r="FC95">
        <v>6</v>
      </c>
      <c r="FE95" s="1">
        <v>6.5289680000000003E-2</v>
      </c>
      <c r="FF95">
        <v>-0.31886453999999997</v>
      </c>
      <c r="FG95" s="8">
        <f t="shared" si="249"/>
        <v>-5.1124549999999991E-2</v>
      </c>
      <c r="FH95" s="8">
        <f t="shared" si="250"/>
        <v>1.6053972431080039E-2</v>
      </c>
      <c r="FI95">
        <v>8</v>
      </c>
      <c r="FJ95" s="1"/>
      <c r="FK95" s="1">
        <v>6.5289680000000003E-2</v>
      </c>
      <c r="FL95" s="1">
        <v>-0.43210643999999998</v>
      </c>
      <c r="FM95" s="8">
        <f t="shared" si="251"/>
        <v>-5.1124549999999991E-2</v>
      </c>
      <c r="FN95" s="8">
        <f t="shared" si="252"/>
        <v>2.1635438913399779E-2</v>
      </c>
      <c r="FO95">
        <v>10</v>
      </c>
      <c r="FR95" s="1">
        <v>6.5657129999999994E-2</v>
      </c>
      <c r="FS95" s="1">
        <v>-0.42514676000000001</v>
      </c>
      <c r="FT95" s="8">
        <f t="shared" si="253"/>
        <v>-5.1140550000000007E-2</v>
      </c>
      <c r="FU95" s="8">
        <f t="shared" si="254"/>
        <v>2.1460952420772856E-2</v>
      </c>
      <c r="FV95">
        <v>7</v>
      </c>
      <c r="FX95" s="1">
        <v>6.5289680000000003E-2</v>
      </c>
      <c r="FY95" s="1">
        <v>-0.43210643999999998</v>
      </c>
      <c r="GF95">
        <v>6.5657129999999994E-2</v>
      </c>
      <c r="GG95">
        <v>-0.66335286000000004</v>
      </c>
      <c r="GH95" s="1"/>
      <c r="GI95" s="1"/>
      <c r="GJ95" s="8"/>
      <c r="GK95" s="1">
        <v>6.5289680000000003E-2</v>
      </c>
      <c r="GL95" s="1">
        <v>-0.53377529000000001</v>
      </c>
      <c r="GM95" s="8">
        <f t="shared" si="255"/>
        <v>-5.1124549999999991E-2</v>
      </c>
      <c r="GN95" s="8">
        <f t="shared" si="256"/>
        <v>2.6545222584037968E-2</v>
      </c>
      <c r="GO95">
        <v>12</v>
      </c>
      <c r="GP95" s="8"/>
      <c r="GQ95" s="1">
        <v>6.5289676899999996E-2</v>
      </c>
      <c r="GR95" s="1">
        <v>-0.71993300900000001</v>
      </c>
      <c r="GS95" s="8">
        <f t="shared" si="257"/>
        <v>-5.112455610000001E-2</v>
      </c>
      <c r="GT95" s="8">
        <f t="shared" si="258"/>
        <v>3.5184978292914025E-2</v>
      </c>
      <c r="GU95">
        <v>16</v>
      </c>
      <c r="GW95">
        <v>6.5289680000000003E-2</v>
      </c>
      <c r="GX95">
        <v>-0.80384330999999998</v>
      </c>
      <c r="GY95" s="8">
        <f t="shared" si="259"/>
        <v>-5.1124549999999991E-2</v>
      </c>
      <c r="GZ95" s="8">
        <f t="shared" si="260"/>
        <v>3.886880953450491E-2</v>
      </c>
      <c r="HA95">
        <v>18</v>
      </c>
      <c r="HC95">
        <v>6.5289680000000003E-2</v>
      </c>
      <c r="HD95">
        <v>-0.87835352</v>
      </c>
      <c r="HE95" s="8">
        <f t="shared" si="261"/>
        <v>-5.1124549999999991E-2</v>
      </c>
      <c r="HF95" s="8">
        <f t="shared" si="262"/>
        <v>4.1964173566952749E-2</v>
      </c>
      <c r="HG95">
        <v>20</v>
      </c>
      <c r="HJ95">
        <v>6.5289680000000003E-2</v>
      </c>
      <c r="HK95">
        <v>-0.80384330999999998</v>
      </c>
    </row>
    <row r="96" spans="129:219" x14ac:dyDescent="0.3">
      <c r="DY96" s="1">
        <v>0.23458828300000001</v>
      </c>
      <c r="DZ96" s="14">
        <f t="shared" si="236"/>
        <v>5.8954250447668256E-2</v>
      </c>
      <c r="EA96" s="14">
        <f t="shared" si="237"/>
        <v>-5.8954250447668256E-2</v>
      </c>
      <c r="EB96" s="14">
        <f t="shared" si="238"/>
        <v>5.5804642000000015E-2</v>
      </c>
      <c r="EC96" s="14">
        <f t="shared" si="239"/>
        <v>-2.9781557193584718E-3</v>
      </c>
      <c r="ED96" s="7">
        <f t="shared" si="263"/>
        <v>-1.6241132746282241</v>
      </c>
      <c r="EE96">
        <f t="shared" si="240"/>
        <v>-0.99857898821020796</v>
      </c>
      <c r="EG96">
        <v>0.11641422999999999</v>
      </c>
      <c r="EH96">
        <v>0.70062979000000003</v>
      </c>
      <c r="EI96" s="8">
        <f t="shared" si="241"/>
        <v>-6.1994780000000013E-2</v>
      </c>
      <c r="EJ96" s="8">
        <f t="shared" si="242"/>
        <v>-4.3373667491648962E-2</v>
      </c>
      <c r="EK96">
        <v>0</v>
      </c>
      <c r="EM96">
        <v>0.11679768</v>
      </c>
      <c r="EN96">
        <v>0.12289645</v>
      </c>
      <c r="EO96" s="8">
        <f t="shared" si="243"/>
        <v>-6.1985959999999993E-2</v>
      </c>
      <c r="EP96" s="8">
        <f t="shared" si="244"/>
        <v>-7.602395376119688E-3</v>
      </c>
      <c r="EQ96">
        <v>2</v>
      </c>
      <c r="ES96" s="1">
        <v>0.116797683</v>
      </c>
      <c r="ET96" s="1">
        <v>-3.1557691200000001E-2</v>
      </c>
      <c r="EU96" s="8">
        <f t="shared" si="245"/>
        <v>-6.1985957999999994E-2</v>
      </c>
      <c r="EV96" s="8">
        <f t="shared" si="246"/>
        <v>1.9485957599725348E-3</v>
      </c>
      <c r="EW96">
        <v>4</v>
      </c>
      <c r="EY96">
        <v>0.11641422999999999</v>
      </c>
      <c r="EZ96">
        <v>0.19915368</v>
      </c>
      <c r="FA96" s="8">
        <f t="shared" si="247"/>
        <v>-6.1994780000000013E-2</v>
      </c>
      <c r="FB96" s="8">
        <f t="shared" si="248"/>
        <v>-1.2261404826333934E-2</v>
      </c>
      <c r="FC96">
        <v>6</v>
      </c>
      <c r="FE96" s="1">
        <v>0.11641422999999999</v>
      </c>
      <c r="FF96">
        <v>7.4928300000000003E-2</v>
      </c>
      <c r="FG96" s="8">
        <f t="shared" si="249"/>
        <v>-6.1994780000000013E-2</v>
      </c>
      <c r="FH96" s="8">
        <f t="shared" si="250"/>
        <v>-4.5934204694396243E-3</v>
      </c>
      <c r="FI96">
        <v>8</v>
      </c>
      <c r="FJ96" s="1"/>
      <c r="FK96" s="1">
        <v>0.11641422999999999</v>
      </c>
      <c r="FL96" s="1">
        <v>-3.339276E-2</v>
      </c>
      <c r="FM96" s="8">
        <f t="shared" si="251"/>
        <v>-6.1994780000000013E-2</v>
      </c>
      <c r="FN96" s="8">
        <f t="shared" si="252"/>
        <v>2.0358291184629051E-3</v>
      </c>
      <c r="FO96">
        <v>10</v>
      </c>
      <c r="FR96" s="1">
        <v>0.11679768</v>
      </c>
      <c r="FS96" s="1">
        <v>-0.22023997000000001</v>
      </c>
      <c r="FT96" s="8">
        <f t="shared" si="253"/>
        <v>-6.1985959999999993E-2</v>
      </c>
      <c r="FU96" s="8">
        <f t="shared" si="254"/>
        <v>1.3530772879357647E-2</v>
      </c>
      <c r="FV96">
        <v>7</v>
      </c>
      <c r="FX96" s="1">
        <v>0.11641422999999999</v>
      </c>
      <c r="FY96" s="1">
        <v>-3.339276E-2</v>
      </c>
      <c r="GF96">
        <v>0.11679768</v>
      </c>
      <c r="GG96">
        <v>-0.42102600000000001</v>
      </c>
      <c r="GH96" s="1"/>
      <c r="GI96" s="1"/>
      <c r="GJ96" s="8"/>
      <c r="GK96" s="1">
        <v>0.11641422999999999</v>
      </c>
      <c r="GL96" s="1">
        <v>-0.13200833000000001</v>
      </c>
      <c r="GM96" s="8">
        <f t="shared" si="255"/>
        <v>-6.1994780000000013E-2</v>
      </c>
      <c r="GN96" s="8">
        <f t="shared" si="256"/>
        <v>7.99361592641115E-3</v>
      </c>
      <c r="GO96">
        <v>12</v>
      </c>
      <c r="GP96" s="8"/>
      <c r="GQ96" s="1">
        <v>0.11641423300000001</v>
      </c>
      <c r="GR96" s="1">
        <v>-0.31524083800000002</v>
      </c>
      <c r="GS96" s="8">
        <f t="shared" si="257"/>
        <v>-6.1994773000000003E-2</v>
      </c>
      <c r="GT96" s="8">
        <f t="shared" si="258"/>
        <v>1.8759515080125227E-2</v>
      </c>
      <c r="GU96">
        <v>16</v>
      </c>
      <c r="GW96">
        <v>0.11641422999999999</v>
      </c>
      <c r="GX96">
        <v>-0.40193039000000003</v>
      </c>
      <c r="GY96" s="8">
        <f t="shared" si="259"/>
        <v>-6.1994780000000013E-2</v>
      </c>
      <c r="GZ96" s="8">
        <f t="shared" si="260"/>
        <v>2.3664357450182374E-2</v>
      </c>
      <c r="HA96">
        <v>18</v>
      </c>
      <c r="HC96">
        <v>0.11641422999999999</v>
      </c>
      <c r="HD96">
        <v>-0.48539622999999998</v>
      </c>
      <c r="HE96" s="8">
        <f t="shared" si="261"/>
        <v>-6.1994780000000013E-2</v>
      </c>
      <c r="HF96" s="8">
        <f t="shared" si="262"/>
        <v>2.8237078555791859E-2</v>
      </c>
      <c r="HG96">
        <v>20</v>
      </c>
      <c r="HJ96">
        <v>0.11641422999999999</v>
      </c>
      <c r="HK96">
        <v>-0.40193039000000003</v>
      </c>
    </row>
    <row r="97" spans="129:219" x14ac:dyDescent="0.3">
      <c r="DY97" s="1">
        <v>0.27912081999999999</v>
      </c>
      <c r="DZ97" s="14">
        <f t="shared" si="236"/>
        <v>5.9917388798173321E-2</v>
      </c>
      <c r="EA97" s="14">
        <f t="shared" si="237"/>
        <v>-5.9917388798173321E-2</v>
      </c>
      <c r="EB97" s="14">
        <f t="shared" si="238"/>
        <v>4.4532536999999983E-2</v>
      </c>
      <c r="EC97" s="14">
        <f t="shared" si="239"/>
        <v>-9.6313835050506474E-4</v>
      </c>
      <c r="ED97" s="7">
        <f t="shared" si="263"/>
        <v>-1.5924207004593651</v>
      </c>
      <c r="EE97">
        <f t="shared" si="240"/>
        <v>-0.99976620234260183</v>
      </c>
      <c r="EG97">
        <v>0.17840901000000001</v>
      </c>
      <c r="EH97">
        <v>0.77638063000000002</v>
      </c>
      <c r="EI97" s="8">
        <f t="shared" si="241"/>
        <v>-5.5793939999999986E-2</v>
      </c>
      <c r="EJ97" s="8">
        <f t="shared" si="242"/>
        <v>-4.3307206796101068E-2</v>
      </c>
      <c r="EK97">
        <v>0</v>
      </c>
      <c r="EM97">
        <v>0.17878363999999999</v>
      </c>
      <c r="EN97">
        <v>0.17051314000000001</v>
      </c>
      <c r="EO97" s="8">
        <f t="shared" si="243"/>
        <v>-5.5804640000000016E-2</v>
      </c>
      <c r="EP97" s="8">
        <f t="shared" si="244"/>
        <v>-9.5074045248126852E-3</v>
      </c>
      <c r="EQ97">
        <v>2</v>
      </c>
      <c r="ES97" s="1">
        <v>0.17878364099999999</v>
      </c>
      <c r="ET97" s="1">
        <v>3.7478651500000001E-2</v>
      </c>
      <c r="EU97" s="8">
        <f t="shared" si="245"/>
        <v>-5.5804642000000015E-2</v>
      </c>
      <c r="EV97" s="8">
        <f t="shared" si="246"/>
        <v>-2.0859001901657121E-3</v>
      </c>
      <c r="EW97">
        <v>4</v>
      </c>
      <c r="EY97">
        <v>0.17840901000000001</v>
      </c>
      <c r="EZ97">
        <v>0.30236042000000002</v>
      </c>
      <c r="FA97" s="8">
        <f t="shared" si="247"/>
        <v>-5.5793939999999986E-2</v>
      </c>
      <c r="FB97" s="8">
        <f t="shared" si="248"/>
        <v>-1.6773541637026154E-2</v>
      </c>
      <c r="FC97">
        <v>6</v>
      </c>
      <c r="FE97" s="1">
        <v>0.17840901000000001</v>
      </c>
      <c r="FF97">
        <v>0.18454043000000001</v>
      </c>
      <c r="FG97" s="8">
        <f t="shared" si="249"/>
        <v>-5.5793939999999986E-2</v>
      </c>
      <c r="FH97" s="8">
        <f t="shared" si="250"/>
        <v>-1.0193651592490111E-2</v>
      </c>
      <c r="FI97">
        <v>8</v>
      </c>
      <c r="FJ97" s="1"/>
      <c r="FK97" s="1">
        <v>0.17840901000000001</v>
      </c>
      <c r="FL97" s="1">
        <v>8.0687480000000006E-2</v>
      </c>
      <c r="FM97" s="8">
        <f t="shared" si="251"/>
        <v>-5.5793939999999986E-2</v>
      </c>
      <c r="FN97" s="8">
        <f t="shared" si="252"/>
        <v>-4.4324423232197339E-3</v>
      </c>
      <c r="FO97">
        <v>10</v>
      </c>
      <c r="FR97" s="1">
        <v>0.17878363999999999</v>
      </c>
      <c r="FS97" s="1">
        <v>-0.13386178000000001</v>
      </c>
      <c r="FT97" s="8">
        <f t="shared" si="253"/>
        <v>-5.5804640000000016E-2</v>
      </c>
      <c r="FU97" s="8">
        <f t="shared" si="254"/>
        <v>7.4126939113506873E-3</v>
      </c>
      <c r="FV97">
        <v>7</v>
      </c>
      <c r="FX97" s="1">
        <v>0.17840901000000001</v>
      </c>
      <c r="FY97" s="1">
        <v>8.0687480000000006E-2</v>
      </c>
      <c r="GF97">
        <v>0.17878363999999999</v>
      </c>
      <c r="GG97">
        <v>-0.32332360999999998</v>
      </c>
      <c r="GH97" s="1"/>
      <c r="GI97" s="1"/>
      <c r="GJ97" s="8"/>
      <c r="GK97" s="1">
        <v>0.17840901000000001</v>
      </c>
      <c r="GL97" s="1">
        <v>-1.5286009999999999E-2</v>
      </c>
      <c r="GM97" s="8">
        <f t="shared" si="255"/>
        <v>-5.5793939999999986E-2</v>
      </c>
      <c r="GN97" s="8">
        <f t="shared" si="256"/>
        <v>8.3403449967634695E-4</v>
      </c>
      <c r="GO97">
        <v>12</v>
      </c>
      <c r="GP97" s="8"/>
      <c r="GQ97" s="1">
        <v>0.17840900600000001</v>
      </c>
      <c r="GR97" s="1">
        <v>-0.198334337</v>
      </c>
      <c r="GS97" s="8">
        <f t="shared" si="257"/>
        <v>-5.5793947999999982E-2</v>
      </c>
      <c r="GT97" s="8">
        <f t="shared" si="258"/>
        <v>1.0634696254442636E-2</v>
      </c>
      <c r="GU97">
        <v>16</v>
      </c>
      <c r="GW97">
        <v>0.17840901000000001</v>
      </c>
      <c r="GX97">
        <v>-0.28509198000000002</v>
      </c>
      <c r="GY97" s="8">
        <f t="shared" si="259"/>
        <v>-5.5793939999999986E-2</v>
      </c>
      <c r="GZ97" s="8">
        <f t="shared" si="260"/>
        <v>1.5124353095933451E-2</v>
      </c>
      <c r="HA97">
        <v>18</v>
      </c>
      <c r="HC97">
        <v>0.17840901000000001</v>
      </c>
      <c r="HD97">
        <v>-0.36874225999999999</v>
      </c>
      <c r="HE97" s="8">
        <f t="shared" si="261"/>
        <v>-5.5793939999999986E-2</v>
      </c>
      <c r="HF97" s="8">
        <f t="shared" si="262"/>
        <v>1.9328324652389216E-2</v>
      </c>
      <c r="HG97">
        <v>20</v>
      </c>
      <c r="HJ97">
        <v>0.17840901000000001</v>
      </c>
      <c r="HK97">
        <v>-0.28509198000000002</v>
      </c>
    </row>
    <row r="98" spans="129:219" x14ac:dyDescent="0.3">
      <c r="DY98" s="1">
        <v>0.32371982700000002</v>
      </c>
      <c r="DZ98" s="14">
        <f t="shared" si="236"/>
        <v>5.9892512357095425E-2</v>
      </c>
      <c r="EA98" s="14">
        <f t="shared" si="237"/>
        <v>-5.9892512357095425E-2</v>
      </c>
      <c r="EB98" s="14">
        <f t="shared" si="238"/>
        <v>4.4599007000000024E-2</v>
      </c>
      <c r="EC98" s="14">
        <f t="shared" si="239"/>
        <v>2.4876441077896494E-5</v>
      </c>
      <c r="ED98" s="7">
        <f t="shared" si="263"/>
        <v>-1.5702385466968316</v>
      </c>
      <c r="EE98">
        <f t="shared" si="240"/>
        <v>-0.99999984444068513</v>
      </c>
      <c r="EG98">
        <v>0.23420294999999999</v>
      </c>
      <c r="EH98">
        <v>0.81702960999999996</v>
      </c>
      <c r="EI98" s="8">
        <f t="shared" si="241"/>
        <v>-4.457862999999998E-2</v>
      </c>
      <c r="EJ98" s="8">
        <f t="shared" si="242"/>
        <v>-3.6422055017443472E-2</v>
      </c>
      <c r="EK98">
        <v>0</v>
      </c>
      <c r="EM98">
        <v>0.23458828000000001</v>
      </c>
      <c r="EN98">
        <v>0.20706683000000001</v>
      </c>
      <c r="EO98" s="8">
        <f t="shared" si="243"/>
        <v>-4.4532539999999982E-2</v>
      </c>
      <c r="EP98" s="8">
        <f t="shared" si="244"/>
        <v>-9.2155931429422511E-3</v>
      </c>
      <c r="EQ98">
        <v>2</v>
      </c>
      <c r="ES98" s="1">
        <v>0.23458828300000001</v>
      </c>
      <c r="ET98" s="1">
        <v>9.9484923700000005E-2</v>
      </c>
      <c r="EU98" s="8">
        <f t="shared" si="245"/>
        <v>-4.4532536999999983E-2</v>
      </c>
      <c r="EV98" s="8">
        <f t="shared" si="246"/>
        <v>-4.4195233308940906E-3</v>
      </c>
      <c r="EW98">
        <v>4</v>
      </c>
      <c r="EY98">
        <v>0.23420294999999999</v>
      </c>
      <c r="EZ98">
        <v>0.42013198000000002</v>
      </c>
      <c r="FA98" s="8">
        <f t="shared" si="247"/>
        <v>-4.457862999999998E-2</v>
      </c>
      <c r="FB98" s="8">
        <f t="shared" si="248"/>
        <v>-1.8626306271949701E-2</v>
      </c>
      <c r="FC98">
        <v>6</v>
      </c>
      <c r="FE98" s="1">
        <v>0.23420294999999999</v>
      </c>
      <c r="FF98">
        <v>0.32082385000000002</v>
      </c>
      <c r="FG98" s="8">
        <f t="shared" si="249"/>
        <v>-4.457862999999998E-2</v>
      </c>
      <c r="FH98" s="8">
        <f t="shared" si="250"/>
        <v>-1.4162700513180889E-2</v>
      </c>
      <c r="FI98">
        <v>8</v>
      </c>
      <c r="FJ98" s="1"/>
      <c r="FK98" s="1">
        <v>0.23420294999999999</v>
      </c>
      <c r="FL98" s="1">
        <v>0.23306346</v>
      </c>
      <c r="FM98" s="8">
        <f t="shared" si="251"/>
        <v>-4.457862999999998E-2</v>
      </c>
      <c r="FN98" s="8">
        <f t="shared" si="252"/>
        <v>-1.023180603309029E-2</v>
      </c>
      <c r="FO98">
        <v>10</v>
      </c>
      <c r="FR98" s="1">
        <v>0.23458828000000001</v>
      </c>
      <c r="FS98" s="1">
        <v>-4.223735E-2</v>
      </c>
      <c r="FT98" s="8">
        <f t="shared" si="253"/>
        <v>-4.4532539999999982E-2</v>
      </c>
      <c r="FU98" s="8">
        <f t="shared" si="254"/>
        <v>1.8669159726707161E-3</v>
      </c>
      <c r="FV98">
        <v>7</v>
      </c>
      <c r="FX98" s="1">
        <v>0.23420294999999999</v>
      </c>
      <c r="FY98" s="1">
        <v>0.23306346</v>
      </c>
      <c r="GF98">
        <v>0.23458828000000001</v>
      </c>
      <c r="GG98">
        <v>-0.19619395000000001</v>
      </c>
      <c r="GH98" s="1"/>
      <c r="GI98" s="1"/>
      <c r="GJ98" s="8"/>
      <c r="GK98" s="1">
        <v>0.23420294999999999</v>
      </c>
      <c r="GL98" s="1">
        <v>0.1514431</v>
      </c>
      <c r="GM98" s="8">
        <f t="shared" si="255"/>
        <v>-4.457862999999998E-2</v>
      </c>
      <c r="GN98" s="8">
        <f t="shared" si="256"/>
        <v>-6.6035965945808565E-3</v>
      </c>
      <c r="GO98">
        <v>12</v>
      </c>
      <c r="GP98" s="8"/>
      <c r="GQ98" s="1">
        <v>0.23420295399999999</v>
      </c>
      <c r="GR98" s="1">
        <v>-7.0639299299999998E-3</v>
      </c>
      <c r="GS98" s="8">
        <f t="shared" si="257"/>
        <v>-4.457862700000001E-2</v>
      </c>
      <c r="GT98" s="8">
        <f t="shared" si="258"/>
        <v>3.027015469417451E-4</v>
      </c>
      <c r="GU98">
        <v>16</v>
      </c>
      <c r="GW98">
        <v>0.23420294999999999</v>
      </c>
      <c r="GX98">
        <v>-8.4380330000000003E-2</v>
      </c>
      <c r="GY98" s="8">
        <f t="shared" si="259"/>
        <v>-4.457862999999998E-2</v>
      </c>
      <c r="GZ98" s="8">
        <f t="shared" si="260"/>
        <v>3.5774551272418206E-3</v>
      </c>
      <c r="HA98">
        <v>18</v>
      </c>
      <c r="HC98">
        <v>0.23420294999999999</v>
      </c>
      <c r="HD98">
        <v>-0.16055986999999999</v>
      </c>
      <c r="HE98" s="8">
        <f t="shared" si="261"/>
        <v>-4.457862999999998E-2</v>
      </c>
      <c r="HF98" s="8">
        <f t="shared" si="262"/>
        <v>6.7258855703248958E-3</v>
      </c>
      <c r="HG98">
        <v>20</v>
      </c>
      <c r="HJ98">
        <v>0.23420294999999999</v>
      </c>
      <c r="HK98">
        <v>-8.4380330000000003E-2</v>
      </c>
    </row>
    <row r="99" spans="129:219" x14ac:dyDescent="0.3">
      <c r="DY99" s="1">
        <v>0.36826213400000002</v>
      </c>
      <c r="DZ99" s="14">
        <f t="shared" si="236"/>
        <v>5.9052315314374174E-2</v>
      </c>
      <c r="EA99" s="14">
        <f t="shared" si="237"/>
        <v>-5.9052315314374174E-2</v>
      </c>
      <c r="EB99" s="14">
        <f t="shared" si="238"/>
        <v>4.4542307000000003E-2</v>
      </c>
      <c r="EC99" s="14">
        <f t="shared" si="239"/>
        <v>8.4019704272125101E-4</v>
      </c>
      <c r="ED99" s="7">
        <f t="shared" si="263"/>
        <v>-1.5519356644113727</v>
      </c>
      <c r="EE99">
        <f t="shared" si="240"/>
        <v>-0.9998221429796641</v>
      </c>
      <c r="EG99">
        <v>0.27878157999999997</v>
      </c>
      <c r="EH99">
        <v>0.78157087999999997</v>
      </c>
      <c r="EI99" s="8">
        <f t="shared" si="241"/>
        <v>-4.4588270000000041E-2</v>
      </c>
      <c r="EJ99" s="8">
        <f t="shared" si="242"/>
        <v>-3.4842695301231665E-2</v>
      </c>
      <c r="EK99">
        <v>0</v>
      </c>
      <c r="EM99">
        <v>0.27912081999999999</v>
      </c>
      <c r="EN99">
        <v>0.20527045999999999</v>
      </c>
      <c r="EO99" s="8">
        <f t="shared" si="243"/>
        <v>-4.4599009999999994E-2</v>
      </c>
      <c r="EP99" s="8">
        <f t="shared" si="244"/>
        <v>-9.1476551412093075E-3</v>
      </c>
      <c r="EQ99">
        <v>2</v>
      </c>
      <c r="ES99" s="1">
        <v>0.27912081999999999</v>
      </c>
      <c r="ET99" s="1">
        <v>0.10573336</v>
      </c>
      <c r="EU99" s="8">
        <f t="shared" si="245"/>
        <v>-4.4599007000000024E-2</v>
      </c>
      <c r="EV99" s="8">
        <f t="shared" si="246"/>
        <v>-4.703279231169452E-3</v>
      </c>
      <c r="EW99">
        <v>4</v>
      </c>
      <c r="EY99">
        <v>0.27878157999999997</v>
      </c>
      <c r="EZ99">
        <v>0.40285504999999999</v>
      </c>
      <c r="FA99" s="8">
        <f t="shared" si="247"/>
        <v>-4.4588270000000041E-2</v>
      </c>
      <c r="FB99" s="8">
        <f t="shared" si="248"/>
        <v>-1.7861031409720167E-2</v>
      </c>
      <c r="FC99">
        <v>6</v>
      </c>
      <c r="FE99" s="1">
        <v>0.27878157999999997</v>
      </c>
      <c r="FF99">
        <v>0.30739084999999999</v>
      </c>
      <c r="FG99" s="8">
        <f t="shared" si="249"/>
        <v>-4.4588270000000041E-2</v>
      </c>
      <c r="FH99" s="8">
        <f t="shared" si="250"/>
        <v>-1.3570226121047569E-2</v>
      </c>
      <c r="FI99">
        <v>8</v>
      </c>
      <c r="FJ99" s="1"/>
      <c r="FK99" s="1">
        <v>0.27878157999999997</v>
      </c>
      <c r="FL99" s="1">
        <v>0.22241601999999999</v>
      </c>
      <c r="FM99" s="8">
        <f t="shared" si="251"/>
        <v>-4.4588270000000041E-2</v>
      </c>
      <c r="FN99" s="8">
        <f t="shared" si="252"/>
        <v>-9.7647447900872496E-3</v>
      </c>
      <c r="FO99">
        <v>10</v>
      </c>
      <c r="FR99" s="1">
        <v>0.27912081999999999</v>
      </c>
      <c r="FS99" s="1">
        <v>-2.8529780000000001E-2</v>
      </c>
      <c r="FT99" s="8">
        <f t="shared" si="253"/>
        <v>-4.4599009999999994E-2</v>
      </c>
      <c r="FU99" s="8">
        <f t="shared" si="254"/>
        <v>1.2626910488697084E-3</v>
      </c>
      <c r="FV99">
        <v>7</v>
      </c>
      <c r="FX99" s="1">
        <v>0.27878157999999997</v>
      </c>
      <c r="FY99" s="1">
        <v>0.22241601999999999</v>
      </c>
      <c r="GF99">
        <v>0.27912081999999999</v>
      </c>
      <c r="GG99">
        <v>-0.17597539000000001</v>
      </c>
      <c r="GH99" s="1"/>
      <c r="GI99" s="1"/>
      <c r="GJ99" s="8"/>
      <c r="GK99" s="1">
        <v>0.27878157999999997</v>
      </c>
      <c r="GL99" s="1">
        <v>0.14267885</v>
      </c>
      <c r="GM99" s="8">
        <f t="shared" si="255"/>
        <v>-4.4588270000000041E-2</v>
      </c>
      <c r="GN99" s="8">
        <f t="shared" si="256"/>
        <v>-6.2216756604370352E-3</v>
      </c>
      <c r="GO99">
        <v>12</v>
      </c>
      <c r="GP99" s="8"/>
      <c r="GQ99" s="1">
        <v>0.278781581</v>
      </c>
      <c r="GR99" s="1">
        <v>-1.47716606E-2</v>
      </c>
      <c r="GS99" s="8">
        <f t="shared" si="257"/>
        <v>-4.4588263999999989E-2</v>
      </c>
      <c r="GT99" s="8">
        <f t="shared" si="258"/>
        <v>6.3301539501196499E-4</v>
      </c>
      <c r="GU99">
        <v>16</v>
      </c>
      <c r="GW99">
        <v>0.27878157999999997</v>
      </c>
      <c r="GX99">
        <v>-9.2830430000000005E-2</v>
      </c>
      <c r="GY99" s="8">
        <f t="shared" si="259"/>
        <v>-4.4588270000000041E-2</v>
      </c>
      <c r="GZ99" s="8">
        <f t="shared" si="260"/>
        <v>3.9358637952731923E-3</v>
      </c>
      <c r="HA99">
        <v>18</v>
      </c>
      <c r="HC99">
        <v>0.27878157999999997</v>
      </c>
      <c r="HD99">
        <v>-0.17050947</v>
      </c>
      <c r="HE99" s="8">
        <f t="shared" si="261"/>
        <v>-4.4588270000000041E-2</v>
      </c>
      <c r="HF99" s="8">
        <f t="shared" si="262"/>
        <v>7.1429513799178244E-3</v>
      </c>
      <c r="HG99">
        <v>20</v>
      </c>
      <c r="HJ99">
        <v>0.27878157999999997</v>
      </c>
      <c r="HK99">
        <v>-9.2830430000000005E-2</v>
      </c>
    </row>
    <row r="100" spans="129:219" x14ac:dyDescent="0.3">
      <c r="DY100" s="1">
        <v>0.41284756900000003</v>
      </c>
      <c r="DZ100" s="14">
        <f t="shared" si="236"/>
        <v>5.7526732273967394E-2</v>
      </c>
      <c r="EA100" s="14">
        <f t="shared" si="237"/>
        <v>-5.7526732273967394E-2</v>
      </c>
      <c r="EB100" s="14">
        <f t="shared" si="238"/>
        <v>4.4585435000000007E-2</v>
      </c>
      <c r="EC100" s="14">
        <f t="shared" si="239"/>
        <v>1.5255830404067791E-3</v>
      </c>
      <c r="ED100" s="7">
        <f t="shared" si="263"/>
        <v>-1.5365925992766278</v>
      </c>
      <c r="EE100">
        <f t="shared" si="240"/>
        <v>-0.99941510953696477</v>
      </c>
      <c r="EG100">
        <v>0.32336985000000001</v>
      </c>
      <c r="EH100">
        <v>0.74589035000000004</v>
      </c>
      <c r="EI100" s="8">
        <f t="shared" si="241"/>
        <v>-4.4599520000000004E-2</v>
      </c>
      <c r="EJ100" s="8">
        <f t="shared" si="242"/>
        <v>-3.3246894410851345E-2</v>
      </c>
      <c r="EK100">
        <v>0</v>
      </c>
      <c r="EM100">
        <v>0.32371982999999999</v>
      </c>
      <c r="EN100">
        <v>0.20456655000000001</v>
      </c>
      <c r="EO100" s="8">
        <f t="shared" si="243"/>
        <v>-4.4542300000000035E-2</v>
      </c>
      <c r="EP100" s="8">
        <f t="shared" si="244"/>
        <v>-9.1009877421446943E-3</v>
      </c>
      <c r="EQ100">
        <v>2</v>
      </c>
      <c r="ES100" s="1">
        <v>0.32371982700000002</v>
      </c>
      <c r="ET100" s="1">
        <v>0.114363401</v>
      </c>
      <c r="EU100" s="8">
        <f t="shared" si="245"/>
        <v>-4.4542307000000003E-2</v>
      </c>
      <c r="EV100" s="8">
        <f t="shared" si="246"/>
        <v>-5.0786287853182253E-3</v>
      </c>
      <c r="EW100">
        <v>4</v>
      </c>
      <c r="EY100">
        <v>0.32336985000000001</v>
      </c>
      <c r="EZ100">
        <v>0.40237980000000001</v>
      </c>
      <c r="FA100" s="8">
        <f t="shared" si="247"/>
        <v>-4.4599520000000004E-2</v>
      </c>
      <c r="FB100" s="8">
        <f t="shared" si="248"/>
        <v>-1.783719725595153E-2</v>
      </c>
      <c r="FC100">
        <v>6</v>
      </c>
      <c r="FE100" s="1">
        <v>0.32336985000000001</v>
      </c>
      <c r="FF100">
        <v>0.31521082</v>
      </c>
      <c r="FG100" s="8">
        <f t="shared" si="249"/>
        <v>-4.4599520000000004E-2</v>
      </c>
      <c r="FH100" s="8">
        <f t="shared" si="250"/>
        <v>-1.3913294819895715E-2</v>
      </c>
      <c r="FI100">
        <v>8</v>
      </c>
      <c r="FJ100" s="1"/>
      <c r="FK100" s="1">
        <v>0.32336985000000001</v>
      </c>
      <c r="FL100" s="1">
        <v>0.23740737000000001</v>
      </c>
      <c r="FM100" s="8">
        <f t="shared" si="251"/>
        <v>-4.4599520000000004E-2</v>
      </c>
      <c r="FN100" s="8">
        <f t="shared" si="252"/>
        <v>-1.042129648108109E-2</v>
      </c>
      <c r="FO100">
        <v>10</v>
      </c>
      <c r="FR100" s="1">
        <v>0.32371982999999999</v>
      </c>
      <c r="FS100" s="1">
        <v>-8.66368E-3</v>
      </c>
      <c r="FT100" s="8">
        <f t="shared" si="253"/>
        <v>-4.4542300000000035E-2</v>
      </c>
      <c r="FU100" s="8">
        <f t="shared" si="254"/>
        <v>3.827997648777272E-4</v>
      </c>
      <c r="FV100">
        <v>7</v>
      </c>
      <c r="FX100" s="1">
        <v>0.32336985000000001</v>
      </c>
      <c r="FY100" s="1">
        <v>0.23740737000000001</v>
      </c>
      <c r="GF100">
        <v>0.32371982999999999</v>
      </c>
      <c r="GG100">
        <v>-0.14225868</v>
      </c>
      <c r="GH100" s="1"/>
      <c r="GI100" s="1"/>
      <c r="GJ100" s="8"/>
      <c r="GK100" s="1">
        <v>0.32336985000000001</v>
      </c>
      <c r="GL100" s="1">
        <v>0.16404395999999999</v>
      </c>
      <c r="GM100" s="8">
        <f t="shared" si="255"/>
        <v>-4.4599520000000004E-2</v>
      </c>
      <c r="GN100" s="8">
        <f t="shared" si="256"/>
        <v>-7.1522178500317054E-3</v>
      </c>
      <c r="GO100">
        <v>12</v>
      </c>
      <c r="GP100" s="8"/>
      <c r="GQ100" s="1">
        <v>0.32336984499999999</v>
      </c>
      <c r="GR100" s="1">
        <v>1.7525405500000001E-2</v>
      </c>
      <c r="GS100" s="8">
        <f t="shared" si="257"/>
        <v>-4.459952300000003E-2</v>
      </c>
      <c r="GT100" s="8">
        <f t="shared" si="258"/>
        <v>-7.5090645433914982E-4</v>
      </c>
      <c r="GU100">
        <v>16</v>
      </c>
      <c r="GW100">
        <v>0.32336985000000001</v>
      </c>
      <c r="GX100">
        <v>-5.6010879999999999E-2</v>
      </c>
      <c r="GY100" s="8">
        <f t="shared" si="259"/>
        <v>-4.4599520000000004E-2</v>
      </c>
      <c r="GZ100" s="8">
        <f t="shared" si="260"/>
        <v>2.3744051043524347E-3</v>
      </c>
      <c r="HA100">
        <v>18</v>
      </c>
      <c r="HC100">
        <v>0.32336985000000001</v>
      </c>
      <c r="HD100">
        <v>-0.12977474</v>
      </c>
      <c r="HE100" s="8">
        <f t="shared" si="261"/>
        <v>-4.4599520000000004E-2</v>
      </c>
      <c r="HF100" s="8">
        <f t="shared" si="262"/>
        <v>5.4356574431676224E-3</v>
      </c>
      <c r="HG100">
        <v>20</v>
      </c>
      <c r="HJ100">
        <v>0.32336985000000001</v>
      </c>
      <c r="HK100">
        <v>-5.6010879999999999E-2</v>
      </c>
    </row>
    <row r="101" spans="129:219" x14ac:dyDescent="0.3">
      <c r="DY101" s="1">
        <v>0.457418622</v>
      </c>
      <c r="DZ101" s="14">
        <f t="shared" si="236"/>
        <v>5.5420099779394875E-2</v>
      </c>
      <c r="EA101" s="14">
        <f t="shared" si="237"/>
        <v>-5.5420099779394875E-2</v>
      </c>
      <c r="EB101" s="14">
        <f t="shared" si="238"/>
        <v>4.4571052999999972E-2</v>
      </c>
      <c r="EC101" s="14">
        <f t="shared" si="239"/>
        <v>2.106632494572519E-3</v>
      </c>
      <c r="ED101" s="7">
        <f t="shared" si="263"/>
        <v>-1.5235668862871452</v>
      </c>
      <c r="EE101">
        <f t="shared" si="240"/>
        <v>-0.9988848972786567</v>
      </c>
      <c r="EG101">
        <v>0.36796937000000002</v>
      </c>
      <c r="EH101">
        <v>0.69735208999999998</v>
      </c>
      <c r="EI101" s="8">
        <f t="shared" si="241"/>
        <v>-4.4603559999999987E-2</v>
      </c>
      <c r="EJ101" s="8">
        <f t="shared" si="242"/>
        <v>-3.1069701202203103E-2</v>
      </c>
      <c r="EK101">
        <v>0</v>
      </c>
      <c r="EM101">
        <v>0.36826213000000002</v>
      </c>
      <c r="EN101">
        <v>0.19923129000000001</v>
      </c>
      <c r="EO101" s="8">
        <f t="shared" si="243"/>
        <v>-4.4585439999999976E-2</v>
      </c>
      <c r="EP101" s="8">
        <f t="shared" si="244"/>
        <v>-8.8675043388284688E-3</v>
      </c>
      <c r="EQ101">
        <v>2</v>
      </c>
      <c r="ES101" s="1">
        <v>0.36826213400000002</v>
      </c>
      <c r="ET101" s="1">
        <v>0.116268869</v>
      </c>
      <c r="EU101" s="8">
        <f t="shared" si="245"/>
        <v>-4.4585435000000007E-2</v>
      </c>
      <c r="EV101" s="8">
        <f t="shared" si="246"/>
        <v>-5.1655038884096689E-3</v>
      </c>
      <c r="EW101">
        <v>4</v>
      </c>
      <c r="EY101">
        <v>0.36796937000000002</v>
      </c>
      <c r="EZ101">
        <v>0.38300454</v>
      </c>
      <c r="FA101" s="8">
        <f t="shared" si="247"/>
        <v>-4.4603559999999987E-2</v>
      </c>
      <c r="FB101" s="8">
        <f t="shared" si="248"/>
        <v>-1.6970836162259851E-2</v>
      </c>
      <c r="FC101">
        <v>6</v>
      </c>
      <c r="FE101" s="1">
        <v>0.36796937000000002</v>
      </c>
      <c r="FF101">
        <v>0.30260249</v>
      </c>
      <c r="FG101" s="8">
        <f t="shared" si="249"/>
        <v>-4.4603559999999987E-2</v>
      </c>
      <c r="FH101" s="8">
        <f t="shared" si="250"/>
        <v>-1.3350890764863808E-2</v>
      </c>
      <c r="FI101">
        <v>8</v>
      </c>
      <c r="FJ101" s="1"/>
      <c r="FK101" s="1">
        <v>0.36796937000000002</v>
      </c>
      <c r="FL101" s="1">
        <v>0.23059534000000001</v>
      </c>
      <c r="FM101" s="8">
        <f t="shared" si="251"/>
        <v>-4.4603559999999987E-2</v>
      </c>
      <c r="FN101" s="8">
        <f t="shared" si="252"/>
        <v>-1.0117820151291314E-2</v>
      </c>
      <c r="FO101">
        <v>10</v>
      </c>
      <c r="FR101" s="1">
        <v>0.36826213000000002</v>
      </c>
      <c r="FS101" s="1">
        <v>2.3223800000000002E-3</v>
      </c>
      <c r="FT101" s="8">
        <f t="shared" si="253"/>
        <v>-4.4585439999999976E-2</v>
      </c>
      <c r="FU101" s="8">
        <f t="shared" si="254"/>
        <v>-1.0265792845375805E-4</v>
      </c>
      <c r="FV101">
        <v>7</v>
      </c>
      <c r="FX101" s="1">
        <v>0.36796937000000002</v>
      </c>
      <c r="FY101" s="1">
        <v>0.23059534000000001</v>
      </c>
      <c r="GF101">
        <v>0.36826213000000002</v>
      </c>
      <c r="GG101">
        <v>-0.12026336999999999</v>
      </c>
      <c r="GH101" s="1"/>
      <c r="GI101" s="1"/>
      <c r="GJ101" s="8"/>
      <c r="GK101" s="1">
        <v>0.36796937000000002</v>
      </c>
      <c r="GL101" s="1">
        <v>0.16227663000000001</v>
      </c>
      <c r="GM101" s="8">
        <f t="shared" si="255"/>
        <v>-4.4603559999999987E-2</v>
      </c>
      <c r="GN101" s="8">
        <f t="shared" si="256"/>
        <v>-7.0720503489096571E-3</v>
      </c>
      <c r="GO101">
        <v>12</v>
      </c>
      <c r="GP101" s="8"/>
      <c r="GQ101" s="1">
        <v>0.36796936800000002</v>
      </c>
      <c r="GR101" s="1">
        <v>2.3826977100000001E-2</v>
      </c>
      <c r="GS101" s="8">
        <f t="shared" si="257"/>
        <v>-4.4603566999999955E-2</v>
      </c>
      <c r="GT101" s="8">
        <f t="shared" si="258"/>
        <v>-1.0204591459094009E-3</v>
      </c>
      <c r="GU101">
        <v>16</v>
      </c>
      <c r="GW101">
        <v>0.36796937000000002</v>
      </c>
      <c r="GX101">
        <v>-4.6711280000000001E-2</v>
      </c>
      <c r="GY101" s="8">
        <f t="shared" si="259"/>
        <v>-4.4603559999999987E-2</v>
      </c>
      <c r="GZ101" s="8">
        <f t="shared" si="260"/>
        <v>1.979306557576806E-3</v>
      </c>
      <c r="HA101">
        <v>18</v>
      </c>
      <c r="HC101">
        <v>0.36796937000000002</v>
      </c>
      <c r="HD101">
        <v>-0.11816225</v>
      </c>
      <c r="HE101" s="8">
        <f t="shared" si="261"/>
        <v>-4.4603559999999987E-2</v>
      </c>
      <c r="HF101" s="8">
        <f t="shared" si="262"/>
        <v>4.9470868898243738E-3</v>
      </c>
      <c r="HG101">
        <v>20</v>
      </c>
      <c r="HJ101">
        <v>0.36796937000000002</v>
      </c>
      <c r="HK101">
        <v>-4.6711280000000001E-2</v>
      </c>
    </row>
    <row r="102" spans="129:219" x14ac:dyDescent="0.3">
      <c r="DY102" s="1">
        <v>0.50200401900000002</v>
      </c>
      <c r="DZ102" s="14">
        <f t="shared" si="236"/>
        <v>5.2813337809880657E-2</v>
      </c>
      <c r="EA102" s="14">
        <f t="shared" si="237"/>
        <v>-5.2813337809880657E-2</v>
      </c>
      <c r="EB102" s="14">
        <f t="shared" si="238"/>
        <v>4.4585397000000027E-2</v>
      </c>
      <c r="EC102" s="14">
        <f t="shared" si="239"/>
        <v>2.606761969514218E-3</v>
      </c>
      <c r="ED102" s="7">
        <f t="shared" si="263"/>
        <v>-1.5123960894851083</v>
      </c>
      <c r="EE102">
        <f t="shared" si="240"/>
        <v>-0.99829519075717399</v>
      </c>
      <c r="EG102">
        <v>0.41257293</v>
      </c>
      <c r="EH102">
        <v>0.64523867000000001</v>
      </c>
      <c r="EI102" s="8">
        <f t="shared" si="241"/>
        <v>-4.4596150000000001E-2</v>
      </c>
      <c r="EJ102" s="8">
        <f t="shared" si="242"/>
        <v>-2.8726104353513932E-2</v>
      </c>
      <c r="EK102">
        <v>0</v>
      </c>
      <c r="EM102">
        <v>0.41284757</v>
      </c>
      <c r="EN102">
        <v>0.19103608</v>
      </c>
      <c r="EO102" s="8">
        <f t="shared" si="243"/>
        <v>-4.4571050000000001E-2</v>
      </c>
      <c r="EP102" s="8">
        <f t="shared" si="244"/>
        <v>-8.4949847010886252E-3</v>
      </c>
      <c r="EQ102">
        <v>2</v>
      </c>
      <c r="ES102" s="1">
        <v>0.41284756900000003</v>
      </c>
      <c r="ET102" s="1">
        <v>0.11437009300000001</v>
      </c>
      <c r="EU102" s="8">
        <f t="shared" si="245"/>
        <v>-4.4571052999999972E-2</v>
      </c>
      <c r="EV102" s="8">
        <f t="shared" si="246"/>
        <v>-5.076508731901545E-3</v>
      </c>
      <c r="EW102">
        <v>4</v>
      </c>
      <c r="EY102">
        <v>0.41257293</v>
      </c>
      <c r="EZ102">
        <v>0.35928587000000001</v>
      </c>
      <c r="FA102" s="8">
        <f t="shared" si="247"/>
        <v>-4.4596150000000001E-2</v>
      </c>
      <c r="FB102" s="8">
        <f t="shared" si="248"/>
        <v>-1.5907826037823911E-2</v>
      </c>
      <c r="FC102">
        <v>6</v>
      </c>
      <c r="FE102" s="1">
        <v>0.41257293</v>
      </c>
      <c r="FF102">
        <v>0.28565372999999999</v>
      </c>
      <c r="FG102" s="8">
        <f t="shared" si="249"/>
        <v>-4.4596150000000001E-2</v>
      </c>
      <c r="FH102" s="8">
        <f t="shared" si="250"/>
        <v>-1.2593574661463875E-2</v>
      </c>
      <c r="FI102">
        <v>8</v>
      </c>
      <c r="FJ102" s="1"/>
      <c r="FK102" s="1">
        <v>0.41257293</v>
      </c>
      <c r="FL102" s="1">
        <v>0.21960271000000001</v>
      </c>
      <c r="FM102" s="8">
        <f t="shared" si="251"/>
        <v>-4.4596150000000001E-2</v>
      </c>
      <c r="FN102" s="8">
        <f t="shared" si="252"/>
        <v>-9.6282088158284266E-3</v>
      </c>
      <c r="FO102">
        <v>10</v>
      </c>
      <c r="FR102" s="1">
        <v>0.41284757</v>
      </c>
      <c r="FS102" s="1">
        <v>9.1283400000000004E-3</v>
      </c>
      <c r="FT102" s="8">
        <f t="shared" si="253"/>
        <v>-4.4571050000000001E-2</v>
      </c>
      <c r="FU102" s="8">
        <f t="shared" si="254"/>
        <v>-4.0313858001075784E-4</v>
      </c>
      <c r="FV102">
        <v>7</v>
      </c>
      <c r="FX102" s="1">
        <v>0.41257293</v>
      </c>
      <c r="FY102" s="1">
        <v>0.21960271000000001</v>
      </c>
      <c r="GF102">
        <v>0.41284757</v>
      </c>
      <c r="GG102">
        <v>-0.10238171</v>
      </c>
      <c r="GH102" s="1"/>
      <c r="GI102" s="1"/>
      <c r="GJ102" s="8"/>
      <c r="GK102" s="1">
        <v>0.41257293</v>
      </c>
      <c r="GL102" s="1">
        <v>0.15661950999999999</v>
      </c>
      <c r="GM102" s="8">
        <f t="shared" si="255"/>
        <v>-4.4596150000000001E-2</v>
      </c>
      <c r="GN102" s="8">
        <f t="shared" si="256"/>
        <v>-6.8203490490030627E-3</v>
      </c>
      <c r="GO102">
        <v>12</v>
      </c>
      <c r="GP102" s="8"/>
      <c r="GQ102" s="1">
        <v>0.41257293499999997</v>
      </c>
      <c r="GR102" s="1">
        <v>2.7231905800000001E-2</v>
      </c>
      <c r="GS102" s="8">
        <f t="shared" si="257"/>
        <v>-4.4596150000000001E-2</v>
      </c>
      <c r="GT102" s="8">
        <f t="shared" si="258"/>
        <v>-1.1654026991234842E-3</v>
      </c>
      <c r="GU102">
        <v>16</v>
      </c>
      <c r="GW102">
        <v>0.41257293</v>
      </c>
      <c r="GX102">
        <v>-3.9593620000000003E-2</v>
      </c>
      <c r="GY102" s="8">
        <f t="shared" si="259"/>
        <v>-4.4596150000000001E-2</v>
      </c>
      <c r="GZ102" s="8">
        <f t="shared" si="260"/>
        <v>1.6764394906541619E-3</v>
      </c>
      <c r="HA102">
        <v>18</v>
      </c>
      <c r="HC102">
        <v>0.41257293</v>
      </c>
      <c r="HD102">
        <v>-0.10786365000000001</v>
      </c>
      <c r="HE102" s="8">
        <f t="shared" si="261"/>
        <v>-4.4596150000000001E-2</v>
      </c>
      <c r="HF102" s="8">
        <f t="shared" si="262"/>
        <v>4.5125006265465074E-3</v>
      </c>
      <c r="HG102">
        <v>20</v>
      </c>
      <c r="HJ102">
        <v>0.41257293</v>
      </c>
      <c r="HK102">
        <v>-3.9593620000000003E-2</v>
      </c>
    </row>
    <row r="103" spans="129:219" x14ac:dyDescent="0.3">
      <c r="DY103" s="1">
        <v>0.54657242699999997</v>
      </c>
      <c r="DZ103" s="14">
        <f t="shared" si="236"/>
        <v>4.9774339676722755E-2</v>
      </c>
      <c r="EA103" s="14">
        <f t="shared" si="237"/>
        <v>-4.9774339676722755E-2</v>
      </c>
      <c r="EB103" s="14">
        <f t="shared" si="238"/>
        <v>4.4568407999999948E-2</v>
      </c>
      <c r="EC103" s="14">
        <f t="shared" si="239"/>
        <v>3.0389981331579025E-3</v>
      </c>
      <c r="ED103" s="7">
        <f t="shared" si="263"/>
        <v>-1.5027144405318809</v>
      </c>
      <c r="EE103">
        <f t="shared" si="240"/>
        <v>-0.9976833234328365</v>
      </c>
      <c r="EG103">
        <v>0.45716908000000001</v>
      </c>
      <c r="EH103">
        <v>0.59011040000000003</v>
      </c>
      <c r="EI103" s="8">
        <f t="shared" si="241"/>
        <v>-4.4609780000000043E-2</v>
      </c>
      <c r="EJ103" s="8">
        <f t="shared" si="242"/>
        <v>-2.6263709315390467E-2</v>
      </c>
      <c r="EK103">
        <v>0</v>
      </c>
      <c r="EM103">
        <v>0.45741862</v>
      </c>
      <c r="EN103">
        <v>0.1805206</v>
      </c>
      <c r="EO103" s="8">
        <f t="shared" si="243"/>
        <v>-4.4585399999999997E-2</v>
      </c>
      <c r="EP103" s="8">
        <f t="shared" si="244"/>
        <v>-8.025045574458425E-3</v>
      </c>
      <c r="EQ103">
        <v>2</v>
      </c>
      <c r="ES103" s="1">
        <v>0.457418622</v>
      </c>
      <c r="ET103" s="1">
        <v>0.109297361</v>
      </c>
      <c r="EU103" s="8">
        <f t="shared" si="245"/>
        <v>-4.4585397000000027E-2</v>
      </c>
      <c r="EV103" s="8">
        <f t="shared" si="246"/>
        <v>-4.8499338686814313E-3</v>
      </c>
      <c r="EW103">
        <v>4</v>
      </c>
      <c r="EY103">
        <v>0.45716908000000001</v>
      </c>
      <c r="EZ103">
        <v>0.33057478000000001</v>
      </c>
      <c r="FA103" s="8">
        <f t="shared" si="247"/>
        <v>-4.4609780000000043E-2</v>
      </c>
      <c r="FB103" s="8">
        <f t="shared" si="248"/>
        <v>-1.4632106750742462E-2</v>
      </c>
      <c r="FC103">
        <v>6</v>
      </c>
      <c r="FE103" s="1">
        <v>0.45716908000000001</v>
      </c>
      <c r="FF103">
        <v>0.26336231999999998</v>
      </c>
      <c r="FG103" s="8">
        <f t="shared" si="249"/>
        <v>-4.4609780000000043E-2</v>
      </c>
      <c r="FH103" s="8">
        <f t="shared" si="250"/>
        <v>-1.1607246542260844E-2</v>
      </c>
      <c r="FI103">
        <v>8</v>
      </c>
      <c r="FJ103" s="1"/>
      <c r="FK103" s="1">
        <v>0.45716908000000001</v>
      </c>
      <c r="FL103" s="1">
        <v>0.20304212999999999</v>
      </c>
      <c r="FM103" s="8">
        <f t="shared" si="251"/>
        <v>-4.4609780000000043E-2</v>
      </c>
      <c r="FN103" s="8">
        <f t="shared" si="252"/>
        <v>-8.8993935795810986E-3</v>
      </c>
      <c r="FO103">
        <v>10</v>
      </c>
      <c r="FR103" s="1">
        <v>0.45741862</v>
      </c>
      <c r="FS103" s="1">
        <v>1.227438E-2</v>
      </c>
      <c r="FT103" s="8">
        <f t="shared" si="253"/>
        <v>-4.4585399999999997E-2</v>
      </c>
      <c r="FU103" s="8">
        <f t="shared" si="254"/>
        <v>-5.4192059287308612E-4</v>
      </c>
      <c r="FV103">
        <v>7</v>
      </c>
      <c r="FX103" s="1">
        <v>0.45716908000000001</v>
      </c>
      <c r="FY103" s="1">
        <v>0.20304212999999999</v>
      </c>
      <c r="GF103">
        <v>0.45741862</v>
      </c>
      <c r="GG103">
        <v>-8.8564959999999998E-2</v>
      </c>
      <c r="GH103" s="1"/>
      <c r="GI103" s="1"/>
      <c r="GJ103" s="8"/>
      <c r="GK103" s="1">
        <v>0.45716908000000001</v>
      </c>
      <c r="GL103" s="1">
        <v>0.14524545</v>
      </c>
      <c r="GM103" s="8">
        <f t="shared" si="255"/>
        <v>-4.4609780000000043E-2</v>
      </c>
      <c r="GN103" s="8">
        <f t="shared" si="256"/>
        <v>-6.3230952619403912E-3</v>
      </c>
      <c r="GO103">
        <v>12</v>
      </c>
      <c r="GP103" s="8"/>
      <c r="GQ103" s="1">
        <v>0.45716908499999998</v>
      </c>
      <c r="GR103" s="1">
        <v>2.4730931300000002E-2</v>
      </c>
      <c r="GS103" s="8">
        <f t="shared" si="257"/>
        <v>-4.4609773000000019E-2</v>
      </c>
      <c r="GT103" s="8">
        <f t="shared" si="258"/>
        <v>-1.0580466934035518E-3</v>
      </c>
      <c r="GU103">
        <v>16</v>
      </c>
      <c r="GW103">
        <v>0.45716908000000001</v>
      </c>
      <c r="GX103">
        <v>-3.843684E-2</v>
      </c>
      <c r="GY103" s="8">
        <f t="shared" si="259"/>
        <v>-4.4609780000000043E-2</v>
      </c>
      <c r="GZ103" s="8">
        <f t="shared" si="260"/>
        <v>1.6269597010614913E-3</v>
      </c>
      <c r="HA103">
        <v>18</v>
      </c>
      <c r="HC103">
        <v>0.45716908000000001</v>
      </c>
      <c r="HD103">
        <v>-0.10356846</v>
      </c>
      <c r="HE103" s="8">
        <f t="shared" si="261"/>
        <v>-4.4609780000000043E-2</v>
      </c>
      <c r="HF103" s="8">
        <f t="shared" si="262"/>
        <v>4.3314781645988586E-3</v>
      </c>
      <c r="HG103">
        <v>20</v>
      </c>
      <c r="HJ103">
        <v>0.45716908000000001</v>
      </c>
      <c r="HK103">
        <v>-3.843684E-2</v>
      </c>
    </row>
    <row r="104" spans="129:219" x14ac:dyDescent="0.3">
      <c r="DY104" s="1">
        <v>0.591166148</v>
      </c>
      <c r="DZ104" s="14">
        <f t="shared" si="236"/>
        <v>4.6352878718469832E-2</v>
      </c>
      <c r="EA104" s="14">
        <f t="shared" si="237"/>
        <v>-4.6352878718469832E-2</v>
      </c>
      <c r="EB104" s="14">
        <f t="shared" si="238"/>
        <v>4.4593721000000031E-2</v>
      </c>
      <c r="EC104" s="14">
        <f t="shared" si="239"/>
        <v>3.4214609582529226E-3</v>
      </c>
      <c r="ED104" s="7">
        <f t="shared" si="263"/>
        <v>-1.4942211782865467</v>
      </c>
      <c r="EE104">
        <f t="shared" si="240"/>
        <v>-0.99706955568561673</v>
      </c>
      <c r="EG104">
        <v>0.50177886000000005</v>
      </c>
      <c r="EH104">
        <v>0.53362067000000002</v>
      </c>
      <c r="EI104" s="8">
        <f t="shared" si="241"/>
        <v>-4.459501999999993E-2</v>
      </c>
      <c r="EJ104" s="8">
        <f t="shared" si="242"/>
        <v>-2.3727089182150371E-2</v>
      </c>
      <c r="EK104">
        <v>0</v>
      </c>
      <c r="EM104">
        <v>0.50200402</v>
      </c>
      <c r="EN104">
        <v>0.16817947999999999</v>
      </c>
      <c r="EO104" s="8">
        <f t="shared" si="243"/>
        <v>-4.4568410000000003E-2</v>
      </c>
      <c r="EP104" s="8">
        <f t="shared" si="244"/>
        <v>-7.4689742256012197E-3</v>
      </c>
      <c r="EQ104">
        <v>2</v>
      </c>
      <c r="ES104" s="1">
        <v>0.50200401900000002</v>
      </c>
      <c r="ET104" s="1">
        <v>0.10177234</v>
      </c>
      <c r="EU104" s="8">
        <f t="shared" si="245"/>
        <v>-4.4568407999999948E-2</v>
      </c>
      <c r="EV104" s="8">
        <f t="shared" si="246"/>
        <v>-4.5115224934451281E-3</v>
      </c>
      <c r="EW104">
        <v>4</v>
      </c>
      <c r="EY104">
        <v>0.50177886000000005</v>
      </c>
      <c r="EZ104">
        <v>0.29895514000000001</v>
      </c>
      <c r="FA104" s="8">
        <f t="shared" si="247"/>
        <v>-4.459501999999993E-2</v>
      </c>
      <c r="FB104" s="8">
        <f t="shared" si="248"/>
        <v>-1.3220022446759606E-2</v>
      </c>
      <c r="FC104">
        <v>6</v>
      </c>
      <c r="FE104" s="1">
        <v>0.50177886000000005</v>
      </c>
      <c r="FF104">
        <v>0.23793954</v>
      </c>
      <c r="FG104" s="8">
        <f t="shared" si="249"/>
        <v>-4.459501999999993E-2</v>
      </c>
      <c r="FH104" s="8">
        <f t="shared" si="250"/>
        <v>-1.0476861720840842E-2</v>
      </c>
      <c r="FI104">
        <v>8</v>
      </c>
      <c r="FJ104" s="1"/>
      <c r="FK104" s="1">
        <v>0.50177886000000005</v>
      </c>
      <c r="FL104" s="1">
        <v>0.18324434000000001</v>
      </c>
      <c r="FM104" s="8">
        <f t="shared" si="251"/>
        <v>-4.459501999999993E-2</v>
      </c>
      <c r="FN104" s="8">
        <f t="shared" si="252"/>
        <v>-8.0240540782585898E-3</v>
      </c>
      <c r="FO104">
        <v>10</v>
      </c>
      <c r="FR104" s="1">
        <v>0.50200402</v>
      </c>
      <c r="FS104" s="1">
        <v>1.2685439999999999E-2</v>
      </c>
      <c r="FT104" s="8">
        <f t="shared" si="253"/>
        <v>-4.4568410000000003E-2</v>
      </c>
      <c r="FU104" s="8">
        <f t="shared" si="254"/>
        <v>-5.5951127395825642E-4</v>
      </c>
      <c r="FV104">
        <v>7</v>
      </c>
      <c r="FX104" s="1">
        <v>0.50177886000000005</v>
      </c>
      <c r="FY104" s="1">
        <v>0.18324434000000001</v>
      </c>
      <c r="GF104">
        <v>0.50200402</v>
      </c>
      <c r="GG104">
        <v>-7.7623659999999997E-2</v>
      </c>
      <c r="GH104" s="1"/>
      <c r="GI104" s="1"/>
      <c r="GJ104" s="8"/>
      <c r="GK104" s="1">
        <v>0.50177886000000005</v>
      </c>
      <c r="GL104" s="1">
        <v>0.13060842</v>
      </c>
      <c r="GM104" s="8">
        <f t="shared" si="255"/>
        <v>-4.459501999999993E-2</v>
      </c>
      <c r="GN104" s="8">
        <f t="shared" si="256"/>
        <v>-5.6805107827920375E-3</v>
      </c>
      <c r="GO104">
        <v>12</v>
      </c>
      <c r="GP104" s="8"/>
      <c r="GQ104" s="1">
        <v>0.50177885799999999</v>
      </c>
      <c r="GR104" s="1">
        <v>1.9081552099999999E-2</v>
      </c>
      <c r="GS104" s="8">
        <f t="shared" si="257"/>
        <v>-4.4595017000000015E-2</v>
      </c>
      <c r="GT104" s="8">
        <f t="shared" si="258"/>
        <v>-8.1558104568835957E-4</v>
      </c>
      <c r="GU104">
        <v>16</v>
      </c>
      <c r="GW104">
        <v>0.50177886000000005</v>
      </c>
      <c r="GX104">
        <v>-4.0293120000000002E-2</v>
      </c>
      <c r="GY104" s="8">
        <f t="shared" si="259"/>
        <v>-4.459501999999993E-2</v>
      </c>
      <c r="GZ104" s="8">
        <f t="shared" si="260"/>
        <v>1.7039193764490268E-3</v>
      </c>
      <c r="HA104">
        <v>18</v>
      </c>
      <c r="HC104">
        <v>0.50177886000000005</v>
      </c>
      <c r="HD104">
        <v>-0.10210103</v>
      </c>
      <c r="HE104" s="8">
        <f t="shared" si="261"/>
        <v>-4.459501999999993E-2</v>
      </c>
      <c r="HF104" s="8">
        <f t="shared" si="262"/>
        <v>4.2660678512911289E-3</v>
      </c>
      <c r="HG104">
        <v>20</v>
      </c>
      <c r="HJ104">
        <v>0.50177886000000005</v>
      </c>
      <c r="HK104">
        <v>-4.0293120000000002E-2</v>
      </c>
    </row>
    <row r="105" spans="129:219" x14ac:dyDescent="0.3">
      <c r="DY105" s="1">
        <v>0.63571699100000001</v>
      </c>
      <c r="DZ105" s="14">
        <f t="shared" si="236"/>
        <v>4.2595795220475678E-2</v>
      </c>
      <c r="EA105" s="14">
        <f t="shared" si="237"/>
        <v>-4.2595795220475678E-2</v>
      </c>
      <c r="EB105" s="14">
        <f t="shared" si="238"/>
        <v>4.4550843000000007E-2</v>
      </c>
      <c r="EC105" s="14">
        <f t="shared" si="239"/>
        <v>3.7570834979941542E-3</v>
      </c>
      <c r="ED105" s="7">
        <f t="shared" si="263"/>
        <v>-1.4866629118738566</v>
      </c>
      <c r="EE105">
        <f t="shared" si="240"/>
        <v>-0.99646287142903345</v>
      </c>
      <c r="EG105">
        <v>0.54637387999999998</v>
      </c>
      <c r="EH105">
        <v>0.47632110999999999</v>
      </c>
      <c r="EI105" s="8">
        <f t="shared" si="241"/>
        <v>-4.4607630000000009E-2</v>
      </c>
      <c r="EJ105" s="8">
        <f t="shared" si="242"/>
        <v>-2.1172400499258337E-2</v>
      </c>
      <c r="EK105">
        <v>0</v>
      </c>
      <c r="EM105">
        <v>0.54657243</v>
      </c>
      <c r="EN105">
        <v>0.15432736</v>
      </c>
      <c r="EO105" s="8">
        <f t="shared" si="243"/>
        <v>-4.4593719999999948E-2</v>
      </c>
      <c r="EP105" s="8">
        <f t="shared" si="244"/>
        <v>-6.8535109329031464E-3</v>
      </c>
      <c r="EQ105">
        <v>2</v>
      </c>
      <c r="ES105" s="1">
        <v>0.54657242699999997</v>
      </c>
      <c r="ET105" s="1">
        <v>9.22814089E-2</v>
      </c>
      <c r="EU105" s="8">
        <f t="shared" si="245"/>
        <v>-4.4593721000000031E-2</v>
      </c>
      <c r="EV105" s="8">
        <f t="shared" si="246"/>
        <v>-4.0906266183430504E-3</v>
      </c>
      <c r="EW105">
        <v>4</v>
      </c>
      <c r="EY105">
        <v>0.54637387999999998</v>
      </c>
      <c r="EZ105">
        <v>0.26515728</v>
      </c>
      <c r="FA105" s="8">
        <f t="shared" si="247"/>
        <v>-4.4607630000000009E-2</v>
      </c>
      <c r="FB105" s="8">
        <f t="shared" si="248"/>
        <v>-1.1721634507661415E-2</v>
      </c>
      <c r="FC105">
        <v>6</v>
      </c>
      <c r="FE105" s="1">
        <v>0.54637387999999998</v>
      </c>
      <c r="FF105">
        <v>0.21015919</v>
      </c>
      <c r="FG105" s="8">
        <f t="shared" si="249"/>
        <v>-4.4607630000000009E-2</v>
      </c>
      <c r="FH105" s="8">
        <f t="shared" si="250"/>
        <v>-9.2506325947514668E-3</v>
      </c>
      <c r="FI105">
        <v>8</v>
      </c>
      <c r="FJ105" s="1"/>
      <c r="FK105" s="1">
        <v>0.54637387999999998</v>
      </c>
      <c r="FL105" s="1">
        <v>0.16101212000000001</v>
      </c>
      <c r="FM105" s="8">
        <f t="shared" si="251"/>
        <v>-4.4607630000000009E-2</v>
      </c>
      <c r="FN105" s="8">
        <f t="shared" si="252"/>
        <v>-7.0482337451486287E-3</v>
      </c>
      <c r="FO105">
        <v>10</v>
      </c>
      <c r="FR105" s="1">
        <v>0.54657243</v>
      </c>
      <c r="FS105" s="1">
        <v>1.094733E-2</v>
      </c>
      <c r="FT105" s="8">
        <f t="shared" si="253"/>
        <v>-4.4593719999999948E-2</v>
      </c>
      <c r="FU105" s="8">
        <f t="shared" si="254"/>
        <v>-4.828294408434872E-4</v>
      </c>
      <c r="FV105">
        <v>7</v>
      </c>
      <c r="FX105" s="1">
        <v>0.54637387999999998</v>
      </c>
      <c r="FY105" s="1">
        <v>0.16101212000000001</v>
      </c>
      <c r="GF105">
        <v>0.54657243</v>
      </c>
      <c r="GG105">
        <v>-6.8873749999999997E-2</v>
      </c>
      <c r="GH105" s="1"/>
      <c r="GI105" s="1"/>
      <c r="GJ105" s="8"/>
      <c r="GK105" s="1">
        <v>0.54637387999999998</v>
      </c>
      <c r="GL105" s="1">
        <v>0.11352774</v>
      </c>
      <c r="GM105" s="8">
        <f t="shared" si="255"/>
        <v>-4.4607630000000009E-2</v>
      </c>
      <c r="GN105" s="8">
        <f t="shared" si="256"/>
        <v>-4.9360171232504272E-3</v>
      </c>
      <c r="GO105">
        <v>12</v>
      </c>
      <c r="GP105" s="8"/>
      <c r="GQ105" s="1">
        <v>0.54637387500000001</v>
      </c>
      <c r="GR105" s="1">
        <v>1.108813E-2</v>
      </c>
      <c r="GS105" s="8">
        <f t="shared" si="257"/>
        <v>-4.4607637000000033E-2</v>
      </c>
      <c r="GT105" s="8">
        <f t="shared" si="258"/>
        <v>-4.7377297653630236E-4</v>
      </c>
      <c r="GU105">
        <v>16</v>
      </c>
      <c r="GW105">
        <v>0.54637387999999998</v>
      </c>
      <c r="GX105">
        <v>-4.4394799999999998E-2</v>
      </c>
      <c r="GY105" s="8">
        <f t="shared" si="259"/>
        <v>-4.4607630000000009E-2</v>
      </c>
      <c r="GZ105" s="8">
        <f t="shared" si="260"/>
        <v>1.8767598355359804E-3</v>
      </c>
      <c r="HA105">
        <v>18</v>
      </c>
      <c r="HC105">
        <v>0.54637387999999998</v>
      </c>
      <c r="HD105">
        <v>-0.1027539</v>
      </c>
      <c r="HE105" s="8">
        <f t="shared" si="261"/>
        <v>-4.4607630000000009E-2</v>
      </c>
      <c r="HF105" s="8">
        <f t="shared" si="262"/>
        <v>4.2919475107852309E-3</v>
      </c>
      <c r="HG105">
        <v>20</v>
      </c>
      <c r="HJ105">
        <v>0.54637387999999998</v>
      </c>
      <c r="HK105">
        <v>-4.4394799999999998E-2</v>
      </c>
    </row>
    <row r="106" spans="129:219" x14ac:dyDescent="0.3">
      <c r="DY106" s="1">
        <v>0.68030855000000001</v>
      </c>
      <c r="DZ106" s="14">
        <f t="shared" si="236"/>
        <v>3.8527503531741378E-2</v>
      </c>
      <c r="EA106" s="14">
        <f t="shared" si="237"/>
        <v>-3.8527503531741378E-2</v>
      </c>
      <c r="EB106" s="14">
        <f t="shared" si="238"/>
        <v>4.4591559000000003E-2</v>
      </c>
      <c r="EC106" s="14">
        <f t="shared" si="239"/>
        <v>4.0682916887343004E-3</v>
      </c>
      <c r="ED106" s="7">
        <f t="shared" si="263"/>
        <v>-1.4798136383440332</v>
      </c>
      <c r="EE106">
        <f t="shared" si="240"/>
        <v>-0.9958639295298507</v>
      </c>
      <c r="EG106">
        <v>0.59098150999999999</v>
      </c>
      <c r="EH106">
        <v>0.41852260000000002</v>
      </c>
      <c r="EI106" s="8">
        <f t="shared" si="241"/>
        <v>-4.4585199999999992E-2</v>
      </c>
      <c r="EJ106" s="8">
        <f t="shared" si="242"/>
        <v>-1.8582735106970734E-2</v>
      </c>
      <c r="EK106">
        <v>0</v>
      </c>
      <c r="EM106">
        <v>0.59116614999999995</v>
      </c>
      <c r="EN106">
        <v>0.13914857</v>
      </c>
      <c r="EO106" s="8">
        <f t="shared" si="243"/>
        <v>-4.4550840000000091E-2</v>
      </c>
      <c r="EP106" s="8">
        <f t="shared" si="244"/>
        <v>-6.1697846524159904E-3</v>
      </c>
      <c r="EQ106">
        <v>2</v>
      </c>
      <c r="ES106" s="1">
        <v>0.591166148</v>
      </c>
      <c r="ET106" s="1">
        <v>8.1171235499999994E-2</v>
      </c>
      <c r="EU106" s="8">
        <f t="shared" si="245"/>
        <v>-4.4550843000000007E-2</v>
      </c>
      <c r="EV106" s="8">
        <f t="shared" si="246"/>
        <v>-3.5925173553392094E-3</v>
      </c>
      <c r="EW106">
        <v>4</v>
      </c>
      <c r="EY106">
        <v>0.59098150999999999</v>
      </c>
      <c r="EZ106">
        <v>0.22971678000000001</v>
      </c>
      <c r="FA106" s="8">
        <f t="shared" si="247"/>
        <v>-4.4585199999999992E-2</v>
      </c>
      <c r="FB106" s="8">
        <f t="shared" si="248"/>
        <v>-1.0143732561093438E-2</v>
      </c>
      <c r="FC106">
        <v>6</v>
      </c>
      <c r="FE106" s="1">
        <v>0.59098150999999999</v>
      </c>
      <c r="FF106">
        <v>0.18062225000000001</v>
      </c>
      <c r="FG106" s="8">
        <f t="shared" si="249"/>
        <v>-4.4585199999999992E-2</v>
      </c>
      <c r="FH106" s="8">
        <f t="shared" si="250"/>
        <v>-7.9417231774234574E-3</v>
      </c>
      <c r="FI106">
        <v>8</v>
      </c>
      <c r="FJ106" s="1"/>
      <c r="FK106" s="1">
        <v>0.59098150999999999</v>
      </c>
      <c r="FL106" s="1">
        <v>0.13700402</v>
      </c>
      <c r="FM106" s="8">
        <f t="shared" si="251"/>
        <v>-4.4585199999999992E-2</v>
      </c>
      <c r="FN106" s="8">
        <f t="shared" si="252"/>
        <v>-5.9906712986363764E-3</v>
      </c>
      <c r="FO106">
        <v>10</v>
      </c>
      <c r="FR106" s="1">
        <v>0.59116614999999995</v>
      </c>
      <c r="FS106" s="1">
        <v>7.4997500000000003E-3</v>
      </c>
      <c r="FT106" s="8">
        <f t="shared" si="253"/>
        <v>-4.4550840000000091E-2</v>
      </c>
      <c r="FU106" s="8">
        <f t="shared" si="254"/>
        <v>-3.3025803753500185E-4</v>
      </c>
      <c r="FV106">
        <v>7</v>
      </c>
      <c r="FX106" s="1">
        <v>0.59098150999999999</v>
      </c>
      <c r="FY106" s="1">
        <v>0.13700402</v>
      </c>
      <c r="GF106">
        <v>0.59116614999999995</v>
      </c>
      <c r="GG106">
        <v>-6.1746269999999999E-2</v>
      </c>
      <c r="GH106" s="1"/>
      <c r="GI106" s="1"/>
      <c r="GJ106" s="8"/>
      <c r="GK106" s="1">
        <v>0.59098150999999999</v>
      </c>
      <c r="GL106" s="1">
        <v>9.4714199999999998E-2</v>
      </c>
      <c r="GM106" s="8">
        <f t="shared" si="255"/>
        <v>-4.4585199999999992E-2</v>
      </c>
      <c r="GN106" s="8">
        <f t="shared" si="256"/>
        <v>-4.1134877743948754E-3</v>
      </c>
      <c r="GO106">
        <v>12</v>
      </c>
      <c r="GP106" s="8"/>
      <c r="GQ106" s="1">
        <v>0.59098151200000004</v>
      </c>
      <c r="GR106" s="1">
        <v>1.55182992E-3</v>
      </c>
      <c r="GS106" s="8">
        <f t="shared" si="257"/>
        <v>-4.4585193999999939E-2</v>
      </c>
      <c r="GT106" s="8">
        <f t="shared" si="258"/>
        <v>-6.6233304162544287E-5</v>
      </c>
      <c r="GU106">
        <v>16</v>
      </c>
      <c r="GW106">
        <v>0.59098150999999999</v>
      </c>
      <c r="GX106">
        <v>-4.9902370000000001E-2</v>
      </c>
      <c r="GY106" s="8">
        <f t="shared" si="259"/>
        <v>-4.4585199999999992E-2</v>
      </c>
      <c r="GZ106" s="8">
        <f t="shared" si="260"/>
        <v>2.1072604636652096E-3</v>
      </c>
      <c r="HA106">
        <v>18</v>
      </c>
      <c r="HC106">
        <v>0.59098150999999999</v>
      </c>
      <c r="HD106">
        <v>-0.10465242</v>
      </c>
      <c r="HE106" s="8">
        <f t="shared" si="261"/>
        <v>-4.4585199999999992E-2</v>
      </c>
      <c r="HF106" s="8">
        <f t="shared" si="262"/>
        <v>4.3664230753325114E-3</v>
      </c>
      <c r="HG106">
        <v>20</v>
      </c>
      <c r="HJ106">
        <v>0.59098150999999999</v>
      </c>
      <c r="HK106">
        <v>-4.9902370000000001E-2</v>
      </c>
    </row>
    <row r="107" spans="129:219" x14ac:dyDescent="0.3">
      <c r="DY107" s="1">
        <v>0.72485467199999998</v>
      </c>
      <c r="DZ107" s="14">
        <f t="shared" si="236"/>
        <v>3.4178286734964779E-2</v>
      </c>
      <c r="EA107" s="14">
        <f t="shared" si="237"/>
        <v>-3.4178286734964779E-2</v>
      </c>
      <c r="EB107" s="14">
        <f t="shared" si="238"/>
        <v>4.4546121999999966E-2</v>
      </c>
      <c r="EC107" s="14">
        <f t="shared" si="239"/>
        <v>4.3492167967765991E-3</v>
      </c>
      <c r="ED107" s="7">
        <f t="shared" si="263"/>
        <v>-1.4734707771249071</v>
      </c>
      <c r="EE107">
        <f t="shared" si="240"/>
        <v>-0.99526760600048136</v>
      </c>
      <c r="EG107">
        <v>0.63556670999999998</v>
      </c>
      <c r="EH107">
        <v>0.36020423000000001</v>
      </c>
      <c r="EI107" s="8">
        <f t="shared" si="241"/>
        <v>-4.4596489999999989E-2</v>
      </c>
      <c r="EJ107" s="8">
        <f t="shared" si="242"/>
        <v>-1.5987823900583426E-2</v>
      </c>
      <c r="EK107">
        <v>0</v>
      </c>
      <c r="EM107">
        <v>0.63571699000000004</v>
      </c>
      <c r="EN107">
        <v>0.12270521</v>
      </c>
      <c r="EO107" s="8">
        <f t="shared" si="243"/>
        <v>-4.4591559999999975E-2</v>
      </c>
      <c r="EP107" s="8">
        <f t="shared" si="244"/>
        <v>-5.4424055005830628E-3</v>
      </c>
      <c r="EQ107">
        <v>2</v>
      </c>
      <c r="ES107" s="1">
        <v>0.63571699100000001</v>
      </c>
      <c r="ET107" s="1">
        <v>6.8657161300000005E-2</v>
      </c>
      <c r="EU107" s="8">
        <f t="shared" si="245"/>
        <v>-4.4591559000000003E-2</v>
      </c>
      <c r="EV107" s="8">
        <f t="shared" si="246"/>
        <v>-3.0396190534139234E-3</v>
      </c>
      <c r="EW107">
        <v>4</v>
      </c>
      <c r="EY107">
        <v>0.63556670999999998</v>
      </c>
      <c r="EZ107">
        <v>0.19282576000000001</v>
      </c>
      <c r="FA107" s="8">
        <f t="shared" si="247"/>
        <v>-4.4596489999999989E-2</v>
      </c>
      <c r="FB107" s="8">
        <f t="shared" si="248"/>
        <v>-8.5117713392931452E-3</v>
      </c>
      <c r="FC107">
        <v>6</v>
      </c>
      <c r="FE107" s="1">
        <v>0.63556670999999998</v>
      </c>
      <c r="FF107">
        <v>0.14958809000000001</v>
      </c>
      <c r="FG107" s="8">
        <f t="shared" si="249"/>
        <v>-4.4596489999999989E-2</v>
      </c>
      <c r="FH107" s="8">
        <f t="shared" si="250"/>
        <v>-6.5749179850985136E-3</v>
      </c>
      <c r="FI107">
        <v>8</v>
      </c>
      <c r="FJ107" s="1"/>
      <c r="FK107" s="1">
        <v>0.63556670999999998</v>
      </c>
      <c r="FL107" s="1">
        <v>0.11154221</v>
      </c>
      <c r="FM107" s="8">
        <f t="shared" si="251"/>
        <v>-4.4596489999999989E-2</v>
      </c>
      <c r="FN107" s="8">
        <f t="shared" si="252"/>
        <v>-4.8756357343037919E-3</v>
      </c>
      <c r="FO107">
        <v>10</v>
      </c>
      <c r="FR107" s="1">
        <v>0.63571699000000004</v>
      </c>
      <c r="FS107" s="1">
        <v>2.6415499999999999E-3</v>
      </c>
      <c r="FT107" s="8">
        <f t="shared" si="253"/>
        <v>-4.4591559999999975E-2</v>
      </c>
      <c r="FU107" s="8">
        <f t="shared" si="254"/>
        <v>-1.1635956266962593E-4</v>
      </c>
      <c r="FV107">
        <v>7</v>
      </c>
      <c r="FX107" s="1">
        <v>0.63556670999999998</v>
      </c>
      <c r="FY107" s="1">
        <v>0.11154221</v>
      </c>
      <c r="GF107">
        <v>0.63571699000000004</v>
      </c>
      <c r="GG107">
        <v>-5.5809869999999998E-2</v>
      </c>
      <c r="GH107" s="1"/>
      <c r="GI107" s="1"/>
      <c r="GJ107" s="8"/>
      <c r="GK107" s="1">
        <v>0.63556670999999998</v>
      </c>
      <c r="GL107" s="1">
        <v>7.4548760000000006E-2</v>
      </c>
      <c r="GM107" s="8">
        <f t="shared" si="255"/>
        <v>-4.4596489999999989E-2</v>
      </c>
      <c r="GN107" s="8">
        <f t="shared" si="256"/>
        <v>-3.2365726918395987E-3</v>
      </c>
      <c r="GO107">
        <v>12</v>
      </c>
      <c r="GP107" s="8"/>
      <c r="GQ107" s="1">
        <v>0.63556670599999998</v>
      </c>
      <c r="GR107" s="1">
        <v>-9.0457770399999995E-3</v>
      </c>
      <c r="GS107" s="8">
        <f t="shared" si="257"/>
        <v>-4.4596497999999984E-2</v>
      </c>
      <c r="GT107" s="8">
        <f t="shared" si="258"/>
        <v>3.8594741943946925E-4</v>
      </c>
      <c r="GU107">
        <v>16</v>
      </c>
      <c r="GW107">
        <v>0.63556670999999998</v>
      </c>
      <c r="GX107">
        <v>-5.629377E-2</v>
      </c>
      <c r="GY107" s="8">
        <f t="shared" si="259"/>
        <v>-4.4596489999999989E-2</v>
      </c>
      <c r="GZ107" s="8">
        <f t="shared" si="260"/>
        <v>2.3763324983026766E-3</v>
      </c>
      <c r="HA107">
        <v>18</v>
      </c>
      <c r="HC107">
        <v>0.63556670999999998</v>
      </c>
      <c r="HD107">
        <v>-0.10724108</v>
      </c>
      <c r="HE107" s="8">
        <f t="shared" si="261"/>
        <v>-4.4596489999999989E-2</v>
      </c>
      <c r="HF107" s="8">
        <f t="shared" si="262"/>
        <v>4.4728830484258549E-3</v>
      </c>
      <c r="HG107">
        <v>20</v>
      </c>
      <c r="HJ107">
        <v>0.63556670999999998</v>
      </c>
      <c r="HK107">
        <v>-5.629377E-2</v>
      </c>
    </row>
    <row r="108" spans="129:219" x14ac:dyDescent="0.3">
      <c r="DY108" s="1">
        <v>0.76942777500000004</v>
      </c>
      <c r="DZ108" s="14">
        <f t="shared" si="236"/>
        <v>2.9555306027599593E-2</v>
      </c>
      <c r="EA108" s="14">
        <f t="shared" si="237"/>
        <v>-2.9555306027599593E-2</v>
      </c>
      <c r="EB108" s="14">
        <f t="shared" si="238"/>
        <v>4.4573103000000058E-2</v>
      </c>
      <c r="EC108" s="14">
        <f t="shared" si="239"/>
        <v>4.622980707365186E-3</v>
      </c>
      <c r="ED108" s="7">
        <f t="shared" si="263"/>
        <v>-1.4674490202645945</v>
      </c>
      <c r="EE108">
        <f t="shared" si="240"/>
        <v>-0.99466441861709776</v>
      </c>
      <c r="EG108">
        <v>0.68016319999999997</v>
      </c>
      <c r="EH108">
        <v>0.30110279000000001</v>
      </c>
      <c r="EI108" s="8">
        <f t="shared" si="241"/>
        <v>-4.4563490000000039E-2</v>
      </c>
      <c r="EJ108" s="8">
        <f t="shared" si="242"/>
        <v>-1.3346597320132171E-2</v>
      </c>
      <c r="EK108">
        <v>0</v>
      </c>
      <c r="EM108">
        <v>0.68030855000000001</v>
      </c>
      <c r="EN108">
        <v>0.10493901</v>
      </c>
      <c r="EO108" s="8">
        <f t="shared" si="243"/>
        <v>-4.4546120000000022E-2</v>
      </c>
      <c r="EP108" s="8">
        <f t="shared" si="244"/>
        <v>-4.6468514243195886E-3</v>
      </c>
      <c r="EQ108">
        <v>2</v>
      </c>
      <c r="ES108" s="1">
        <v>0.68030855000000001</v>
      </c>
      <c r="ET108" s="1">
        <v>5.4833790299999997E-2</v>
      </c>
      <c r="EU108" s="8">
        <f t="shared" si="245"/>
        <v>-4.4546121999999966E-2</v>
      </c>
      <c r="EV108" s="8">
        <f t="shared" si="246"/>
        <v>-2.4236814636849802E-3</v>
      </c>
      <c r="EW108">
        <v>4</v>
      </c>
      <c r="EY108">
        <v>0.68016319999999997</v>
      </c>
      <c r="EZ108">
        <v>0.15440994</v>
      </c>
      <c r="FA108" s="8">
        <f t="shared" si="247"/>
        <v>-4.4563490000000039E-2</v>
      </c>
      <c r="FB108" s="8">
        <f t="shared" si="248"/>
        <v>-6.8068374733872023E-3</v>
      </c>
      <c r="FC108">
        <v>6</v>
      </c>
      <c r="FE108" s="1">
        <v>0.68016319999999997</v>
      </c>
      <c r="FF108">
        <v>0.11705425</v>
      </c>
      <c r="FG108" s="8">
        <f t="shared" si="249"/>
        <v>-4.4563490000000039E-2</v>
      </c>
      <c r="FH108" s="8">
        <f t="shared" si="250"/>
        <v>-5.138019402980391E-3</v>
      </c>
      <c r="FI108">
        <v>8</v>
      </c>
      <c r="FJ108" s="1"/>
      <c r="FK108" s="1">
        <v>0.68016319999999997</v>
      </c>
      <c r="FL108" s="1">
        <v>8.4696419999999994E-2</v>
      </c>
      <c r="FM108" s="8">
        <f t="shared" si="251"/>
        <v>-4.4563490000000039E-2</v>
      </c>
      <c r="FN108" s="8">
        <f t="shared" si="252"/>
        <v>-3.6971944341208829E-3</v>
      </c>
      <c r="FO108">
        <v>10</v>
      </c>
      <c r="FR108" s="1">
        <v>0.68030855000000001</v>
      </c>
      <c r="FS108" s="1">
        <v>-3.4434700000000001E-3</v>
      </c>
      <c r="FT108" s="8">
        <f t="shared" si="253"/>
        <v>-4.4546120000000022E-2</v>
      </c>
      <c r="FU108" s="8">
        <f t="shared" si="254"/>
        <v>1.5143751646908853E-4</v>
      </c>
      <c r="FV108">
        <v>7</v>
      </c>
      <c r="FX108" s="1">
        <v>0.68016319999999997</v>
      </c>
      <c r="FY108" s="1">
        <v>8.4696419999999994E-2</v>
      </c>
      <c r="GF108">
        <v>0.68030855000000001</v>
      </c>
      <c r="GG108">
        <v>-5.0727719999999997E-2</v>
      </c>
      <c r="GH108" s="1"/>
      <c r="GI108" s="1"/>
      <c r="GJ108" s="8"/>
      <c r="GK108" s="1">
        <v>0.68016319999999997</v>
      </c>
      <c r="GL108" s="1">
        <v>5.3172360000000002E-2</v>
      </c>
      <c r="GM108" s="8">
        <f t="shared" si="255"/>
        <v>-4.4563490000000039E-2</v>
      </c>
      <c r="GN108" s="8">
        <f t="shared" si="256"/>
        <v>-2.3053990419707334E-3</v>
      </c>
      <c r="GO108">
        <v>12</v>
      </c>
      <c r="GP108" s="8"/>
      <c r="GQ108" s="1">
        <v>0.68016320399999997</v>
      </c>
      <c r="GR108" s="1">
        <v>-2.0432610899999998E-2</v>
      </c>
      <c r="GS108" s="8">
        <f t="shared" si="257"/>
        <v>-4.4563481000000071E-2</v>
      </c>
      <c r="GT108" s="8">
        <f t="shared" si="258"/>
        <v>8.7060507005607324E-4</v>
      </c>
      <c r="GU108">
        <v>16</v>
      </c>
      <c r="GW108">
        <v>0.68016319999999997</v>
      </c>
      <c r="GX108">
        <v>-6.3238349999999999E-2</v>
      </c>
      <c r="GY108" s="8">
        <f t="shared" si="259"/>
        <v>-4.4563490000000039E-2</v>
      </c>
      <c r="GZ108" s="8">
        <f t="shared" si="260"/>
        <v>2.6658925030299723E-3</v>
      </c>
      <c r="HA108">
        <v>18</v>
      </c>
      <c r="HC108">
        <v>0.68016319999999997</v>
      </c>
      <c r="HD108">
        <v>-0.1101355</v>
      </c>
      <c r="HE108" s="8">
        <f t="shared" si="261"/>
        <v>-4.4563490000000039E-2</v>
      </c>
      <c r="HF108" s="8">
        <f t="shared" si="262"/>
        <v>4.5874244200548638E-3</v>
      </c>
      <c r="HG108">
        <v>20</v>
      </c>
      <c r="HJ108">
        <v>0.68016319999999997</v>
      </c>
      <c r="HK108">
        <v>-6.3238349999999999E-2</v>
      </c>
    </row>
    <row r="109" spans="129:219" x14ac:dyDescent="0.3">
      <c r="DY109" s="1">
        <v>0.81698695099999996</v>
      </c>
      <c r="DZ109" s="14">
        <f t="shared" si="236"/>
        <v>2.4330434096358041E-2</v>
      </c>
      <c r="EA109" s="14">
        <f t="shared" si="237"/>
        <v>-2.4330434096358041E-2</v>
      </c>
      <c r="EB109" s="14">
        <f t="shared" si="238"/>
        <v>4.7559175999999925E-2</v>
      </c>
      <c r="EC109" s="14">
        <f t="shared" si="239"/>
        <v>5.2248719312415516E-3</v>
      </c>
      <c r="ED109" s="7">
        <f t="shared" si="263"/>
        <v>-1.4613746950818907</v>
      </c>
      <c r="EE109">
        <f t="shared" si="240"/>
        <v>-0.9940194239969008</v>
      </c>
      <c r="EG109">
        <v>0.72472669000000001</v>
      </c>
      <c r="EH109">
        <v>0.24053058999999999</v>
      </c>
      <c r="EI109" s="8">
        <f t="shared" si="241"/>
        <v>-4.4580219999999948E-2</v>
      </c>
      <c r="EJ109" s="8">
        <f t="shared" si="242"/>
        <v>-1.0658777460921141E-2</v>
      </c>
      <c r="EK109">
        <v>0</v>
      </c>
      <c r="EM109">
        <v>0.72485467000000003</v>
      </c>
      <c r="EN109">
        <v>8.5621660000000002E-2</v>
      </c>
      <c r="EO109" s="8">
        <f t="shared" si="243"/>
        <v>-4.4573109999999971E-2</v>
      </c>
      <c r="EP109" s="8">
        <f t="shared" si="244"/>
        <v>-3.7912882995785541E-3</v>
      </c>
      <c r="EQ109">
        <v>2</v>
      </c>
      <c r="ES109" s="1">
        <v>0.72485467199999998</v>
      </c>
      <c r="ET109" s="1">
        <v>3.9620855099999998E-2</v>
      </c>
      <c r="EU109" s="8">
        <f t="shared" si="245"/>
        <v>-4.4573103000000058E-2</v>
      </c>
      <c r="EV109" s="8">
        <f t="shared" si="246"/>
        <v>-1.7511863931487972E-3</v>
      </c>
      <c r="EW109">
        <v>4</v>
      </c>
      <c r="EY109">
        <v>0.72472669000000001</v>
      </c>
      <c r="EZ109">
        <v>0.11400033</v>
      </c>
      <c r="FA109" s="8">
        <f t="shared" si="247"/>
        <v>-4.4580219999999948E-2</v>
      </c>
      <c r="FB109" s="8">
        <f t="shared" si="248"/>
        <v>-5.0240914483297254E-3</v>
      </c>
      <c r="FC109">
        <v>6</v>
      </c>
      <c r="FE109">
        <v>0.72472669000000001</v>
      </c>
      <c r="FF109">
        <v>8.263653E-2</v>
      </c>
      <c r="FG109" s="8">
        <f t="shared" si="249"/>
        <v>-4.4580219999999948E-2</v>
      </c>
      <c r="FH109" s="8">
        <f t="shared" si="250"/>
        <v>-3.6262849382327528E-3</v>
      </c>
      <c r="FI109">
        <v>8</v>
      </c>
      <c r="FK109" s="1">
        <v>0.72472669000000001</v>
      </c>
      <c r="FL109" s="1">
        <v>5.6171659999999998E-2</v>
      </c>
      <c r="FM109" s="8">
        <f t="shared" si="251"/>
        <v>-4.4580219999999948E-2</v>
      </c>
      <c r="FN109" s="8">
        <f t="shared" si="252"/>
        <v>-2.4513526651454729E-3</v>
      </c>
      <c r="FO109">
        <v>10</v>
      </c>
      <c r="FR109" s="1">
        <v>0.72485467000000003</v>
      </c>
      <c r="FS109" s="1">
        <v>-1.074408E-2</v>
      </c>
      <c r="FT109" s="8">
        <f t="shared" si="253"/>
        <v>-4.4573109999999971E-2</v>
      </c>
      <c r="FU109" s="8">
        <f t="shared" si="254"/>
        <v>4.7248470178330146E-4</v>
      </c>
      <c r="FV109">
        <v>7</v>
      </c>
      <c r="FX109" s="1">
        <v>0.72472669000000001</v>
      </c>
      <c r="FY109" s="1">
        <v>5.6171659999999998E-2</v>
      </c>
      <c r="GF109">
        <v>0.72485467000000003</v>
      </c>
      <c r="GG109">
        <v>-4.632087E-2</v>
      </c>
      <c r="GH109" s="1"/>
      <c r="GI109" s="1"/>
      <c r="GJ109" s="8"/>
      <c r="GK109" s="1">
        <v>0.72472669000000001</v>
      </c>
      <c r="GL109" s="1">
        <v>3.038014E-2</v>
      </c>
      <c r="GM109" s="8">
        <f t="shared" si="255"/>
        <v>-4.4580219999999948E-2</v>
      </c>
      <c r="GN109" s="8">
        <f t="shared" si="256"/>
        <v>-1.3168346425824283E-3</v>
      </c>
      <c r="GO109">
        <v>12</v>
      </c>
      <c r="GP109" s="8"/>
      <c r="GQ109" s="1">
        <v>0.72472668500000004</v>
      </c>
      <c r="GR109" s="1">
        <v>-3.2645082899999997E-2</v>
      </c>
      <c r="GS109" s="8">
        <f t="shared" si="257"/>
        <v>-4.4580227999999944E-2</v>
      </c>
      <c r="GT109" s="8">
        <f t="shared" si="258"/>
        <v>1.390581889879747E-3</v>
      </c>
      <c r="GU109">
        <v>16</v>
      </c>
      <c r="GW109">
        <v>0.72472669000000001</v>
      </c>
      <c r="GX109">
        <v>-7.0696350000000005E-2</v>
      </c>
      <c r="GY109" s="8">
        <f t="shared" si="259"/>
        <v>-4.4580219999999948E-2</v>
      </c>
      <c r="GZ109" s="8">
        <f t="shared" si="260"/>
        <v>2.9794794608630358E-3</v>
      </c>
      <c r="HA109">
        <v>18</v>
      </c>
      <c r="HC109">
        <v>0.72472669000000001</v>
      </c>
      <c r="HD109">
        <v>-0.1132259</v>
      </c>
      <c r="HE109" s="8">
        <f t="shared" si="261"/>
        <v>-4.4580219999999948E-2</v>
      </c>
      <c r="HF109" s="8">
        <f t="shared" si="262"/>
        <v>4.714858638788475E-3</v>
      </c>
      <c r="HG109">
        <v>20</v>
      </c>
      <c r="HJ109">
        <v>0.72472669000000001</v>
      </c>
      <c r="HK109">
        <v>-7.0696350000000005E-2</v>
      </c>
    </row>
    <row r="110" spans="129:219" x14ac:dyDescent="0.3">
      <c r="DY110" s="1">
        <v>0.86832052299999996</v>
      </c>
      <c r="DZ110" s="14">
        <f t="shared" si="236"/>
        <v>1.8350048679812436E-2</v>
      </c>
      <c r="EA110" s="14">
        <f t="shared" si="237"/>
        <v>-1.8350048679812436E-2</v>
      </c>
      <c r="EB110" s="14">
        <f t="shared" si="238"/>
        <v>5.1333571999999994E-2</v>
      </c>
      <c r="EC110" s="14">
        <f t="shared" si="239"/>
        <v>5.9803854165456048E-3</v>
      </c>
      <c r="ED110" s="7">
        <f t="shared" si="263"/>
        <v>-1.4548186650550252</v>
      </c>
      <c r="EE110">
        <f t="shared" si="240"/>
        <v>-0.99328212613057343</v>
      </c>
      <c r="EG110">
        <v>0.76930690999999995</v>
      </c>
      <c r="EH110">
        <v>0.17893201</v>
      </c>
      <c r="EI110" s="8">
        <f t="shared" si="241"/>
        <v>-4.7501780000000049E-2</v>
      </c>
      <c r="EJ110" s="8">
        <f t="shared" si="242"/>
        <v>-8.4424898073086566E-3</v>
      </c>
      <c r="EK110">
        <v>0</v>
      </c>
      <c r="EM110">
        <v>0.76942778000000001</v>
      </c>
      <c r="EN110">
        <v>6.4723299999999998E-2</v>
      </c>
      <c r="EO110" s="8">
        <f t="shared" si="243"/>
        <v>-4.7559169999999984E-2</v>
      </c>
      <c r="EP110" s="8">
        <f t="shared" si="244"/>
        <v>-3.0556450084992374E-3</v>
      </c>
      <c r="EQ110">
        <v>2</v>
      </c>
      <c r="ES110" s="1">
        <v>0.76942777500000004</v>
      </c>
      <c r="ET110" s="1">
        <v>2.3275319799999999E-2</v>
      </c>
      <c r="EU110" s="8">
        <f t="shared" si="245"/>
        <v>-4.7559175999999925E-2</v>
      </c>
      <c r="EV110" s="8">
        <f t="shared" si="246"/>
        <v>-1.0968402743868992E-3</v>
      </c>
      <c r="EW110">
        <v>4</v>
      </c>
      <c r="EY110">
        <v>0.76930690999999995</v>
      </c>
      <c r="EZ110">
        <v>7.1959540000000002E-2</v>
      </c>
      <c r="FA110" s="8">
        <f t="shared" si="247"/>
        <v>-4.7501780000000049E-2</v>
      </c>
      <c r="FB110" s="8">
        <f t="shared" si="248"/>
        <v>-3.3766436623362348E-3</v>
      </c>
      <c r="FC110">
        <v>6</v>
      </c>
      <c r="FE110">
        <v>0.76930690999999995</v>
      </c>
      <c r="FF110">
        <v>4.6771559999999997E-2</v>
      </c>
      <c r="FG110" s="8">
        <f t="shared" si="249"/>
        <v>-4.7501780000000049E-2</v>
      </c>
      <c r="FH110" s="8">
        <f t="shared" si="250"/>
        <v>-2.1853305412835775E-3</v>
      </c>
      <c r="FI110">
        <v>8</v>
      </c>
      <c r="FK110" s="1">
        <v>0.76930690999999995</v>
      </c>
      <c r="FL110" s="1">
        <v>2.649659E-2</v>
      </c>
      <c r="FM110" s="8">
        <f t="shared" si="251"/>
        <v>-4.7501780000000049E-2</v>
      </c>
      <c r="FN110" s="8">
        <f t="shared" si="252"/>
        <v>-1.2311867956283338E-3</v>
      </c>
      <c r="FO110">
        <v>10</v>
      </c>
      <c r="FR110" s="1">
        <v>0.76942778000000001</v>
      </c>
      <c r="FS110" s="1">
        <v>-1.8728310000000001E-2</v>
      </c>
      <c r="FT110" s="8">
        <f t="shared" si="253"/>
        <v>-4.7559169999999984E-2</v>
      </c>
      <c r="FU110" s="8">
        <f t="shared" si="254"/>
        <v>8.7812468637993345E-4</v>
      </c>
      <c r="FV110">
        <v>7</v>
      </c>
      <c r="FX110" s="1">
        <v>0.76930690999999995</v>
      </c>
      <c r="FY110" s="1">
        <v>2.649659E-2</v>
      </c>
      <c r="GF110">
        <v>0.76942778000000001</v>
      </c>
      <c r="GG110">
        <v>-4.1650810000000003E-2</v>
      </c>
      <c r="GH110" s="1"/>
      <c r="GI110" s="1"/>
      <c r="GJ110" s="8"/>
      <c r="GK110" s="1">
        <v>0.76930690999999995</v>
      </c>
      <c r="GL110" s="1">
        <v>6.8038500000000002E-3</v>
      </c>
      <c r="GM110" s="8">
        <f t="shared" si="255"/>
        <v>-4.7501780000000049E-2</v>
      </c>
      <c r="GN110" s="8">
        <f t="shared" si="256"/>
        <v>-3.1400866239219503E-4</v>
      </c>
      <c r="GO110">
        <v>12</v>
      </c>
      <c r="GP110" s="8"/>
      <c r="GQ110" s="1">
        <v>0.76930691299999998</v>
      </c>
      <c r="GR110" s="1">
        <v>-4.4823900299999997E-2</v>
      </c>
      <c r="GS110" s="8">
        <f t="shared" si="257"/>
        <v>-4.7501776000000051E-2</v>
      </c>
      <c r="GT110" s="8">
        <f t="shared" si="258"/>
        <v>2.0329830062800034E-3</v>
      </c>
      <c r="GU110">
        <v>16</v>
      </c>
      <c r="GW110">
        <v>0.76930690999999995</v>
      </c>
      <c r="GX110">
        <v>-7.76839E-2</v>
      </c>
      <c r="GY110" s="8">
        <f t="shared" si="259"/>
        <v>-4.7501780000000049E-2</v>
      </c>
      <c r="GZ110" s="8">
        <f t="shared" si="260"/>
        <v>3.4859395406031547E-3</v>
      </c>
      <c r="HA110">
        <v>18</v>
      </c>
      <c r="HC110">
        <v>0.76930690999999995</v>
      </c>
      <c r="HD110">
        <v>-0.11539567000000001</v>
      </c>
      <c r="HE110" s="8">
        <f t="shared" si="261"/>
        <v>-4.7501780000000049E-2</v>
      </c>
      <c r="HF110" s="8">
        <f t="shared" si="262"/>
        <v>5.1163215830268283E-3</v>
      </c>
      <c r="HG110">
        <v>20</v>
      </c>
      <c r="HJ110">
        <v>0.76930690999999995</v>
      </c>
      <c r="HK110">
        <v>-7.76839E-2</v>
      </c>
    </row>
    <row r="111" spans="129:219" x14ac:dyDescent="0.3">
      <c r="DY111" s="1">
        <v>0.91857666199999999</v>
      </c>
      <c r="DZ111" s="14">
        <f t="shared" si="236"/>
        <v>1.2138871339052334E-2</v>
      </c>
      <c r="EA111" s="14">
        <f t="shared" si="237"/>
        <v>-1.2138871339052334E-2</v>
      </c>
      <c r="EB111" s="14">
        <f t="shared" si="238"/>
        <v>5.0256139000000033E-2</v>
      </c>
      <c r="EC111" s="14">
        <f t="shared" si="239"/>
        <v>6.2111773407601024E-3</v>
      </c>
      <c r="ED111" s="7">
        <f t="shared" si="263"/>
        <v>-1.4478294660556796</v>
      </c>
      <c r="EE111">
        <f t="shared" si="240"/>
        <v>-0.9924490974491248</v>
      </c>
      <c r="EG111">
        <v>0.81680869</v>
      </c>
      <c r="EH111">
        <v>9.8529190000000003E-2</v>
      </c>
      <c r="EI111" s="8">
        <f t="shared" si="241"/>
        <v>-5.1284839999999998E-2</v>
      </c>
      <c r="EJ111" s="8">
        <f t="shared" si="242"/>
        <v>-5.014898628070699E-3</v>
      </c>
      <c r="EK111">
        <v>0</v>
      </c>
      <c r="EM111">
        <v>0.81698694999999999</v>
      </c>
      <c r="EN111">
        <v>3.7410159999999998E-2</v>
      </c>
      <c r="EO111" s="8">
        <f t="shared" si="243"/>
        <v>-5.1333570000000051E-2</v>
      </c>
      <c r="EP111" s="8">
        <f t="shared" si="244"/>
        <v>-1.9047353154064901E-3</v>
      </c>
      <c r="EQ111">
        <v>2</v>
      </c>
      <c r="ES111" s="1">
        <v>0.81698695099999996</v>
      </c>
      <c r="ET111" s="1">
        <v>-1.7053397400000001E-4</v>
      </c>
      <c r="EU111" s="8">
        <f t="shared" si="245"/>
        <v>-5.1333571999999994E-2</v>
      </c>
      <c r="EV111" s="8">
        <f t="shared" si="246"/>
        <v>8.6668529689560881E-6</v>
      </c>
      <c r="EW111">
        <v>4</v>
      </c>
      <c r="EY111">
        <v>0.81680869</v>
      </c>
      <c r="EZ111">
        <v>9.1618700000000008E-3</v>
      </c>
      <c r="FA111" s="8">
        <f t="shared" si="247"/>
        <v>-5.1284839999999998E-2</v>
      </c>
      <c r="FB111" s="8">
        <f t="shared" si="248"/>
        <v>-4.637625979036103E-4</v>
      </c>
      <c r="FC111">
        <v>6</v>
      </c>
      <c r="FE111">
        <v>0.81680869</v>
      </c>
      <c r="FF111">
        <v>-1.020393E-2</v>
      </c>
      <c r="FG111" s="8">
        <f t="shared" si="249"/>
        <v>-5.1284839999999998E-2</v>
      </c>
      <c r="FH111" s="8">
        <f t="shared" si="250"/>
        <v>5.1430114607410192E-4</v>
      </c>
      <c r="FI111">
        <v>8</v>
      </c>
      <c r="FK111" s="1">
        <v>0.81680869</v>
      </c>
      <c r="FL111" s="1">
        <v>-2.4529280000000001E-2</v>
      </c>
      <c r="FM111" s="8">
        <f t="shared" si="251"/>
        <v>-5.1284839999999998E-2</v>
      </c>
      <c r="FN111" s="8">
        <f t="shared" si="252"/>
        <v>1.2295140777280294E-3</v>
      </c>
      <c r="FO111">
        <v>10</v>
      </c>
      <c r="FR111" s="1">
        <v>0.81698694999999999</v>
      </c>
      <c r="FS111" s="1">
        <v>-3.4917700000000003E-2</v>
      </c>
      <c r="FT111" s="8">
        <f t="shared" si="253"/>
        <v>-5.1333570000000051E-2</v>
      </c>
      <c r="FU111" s="8">
        <f t="shared" si="254"/>
        <v>1.76565581344337E-3</v>
      </c>
      <c r="FV111">
        <v>7</v>
      </c>
      <c r="FX111" s="1">
        <v>0.81680869</v>
      </c>
      <c r="FY111" s="1">
        <v>-2.4529280000000001E-2</v>
      </c>
      <c r="GF111">
        <v>0.81698694999999999</v>
      </c>
      <c r="GG111">
        <v>-4.6505289999999998E-2</v>
      </c>
      <c r="GH111" s="1"/>
      <c r="GI111" s="1"/>
      <c r="GJ111" s="8"/>
      <c r="GK111" s="1">
        <v>0.81680869</v>
      </c>
      <c r="GL111" s="1">
        <v>-3.8282709999999998E-2</v>
      </c>
      <c r="GM111" s="8">
        <f t="shared" si="255"/>
        <v>-5.1284839999999998E-2</v>
      </c>
      <c r="GN111" s="8">
        <f t="shared" si="256"/>
        <v>1.9059184471823033E-3</v>
      </c>
      <c r="GO111">
        <v>12</v>
      </c>
      <c r="GP111" s="8"/>
      <c r="GQ111" s="1">
        <v>0.81680868900000003</v>
      </c>
      <c r="GR111" s="1">
        <v>-7.8726616900000004E-2</v>
      </c>
      <c r="GS111" s="8">
        <f t="shared" si="257"/>
        <v>-5.1284836999999972E-2</v>
      </c>
      <c r="GT111" s="8">
        <f t="shared" si="258"/>
        <v>3.8517708903458604E-3</v>
      </c>
      <c r="GU111">
        <v>16</v>
      </c>
      <c r="GW111">
        <v>0.81680869</v>
      </c>
      <c r="GX111">
        <v>-0.10648667000000001</v>
      </c>
      <c r="GY111" s="8">
        <f t="shared" si="259"/>
        <v>-5.1284839999999998E-2</v>
      </c>
      <c r="GZ111" s="8">
        <f t="shared" si="260"/>
        <v>5.15464567612224E-3</v>
      </c>
      <c r="HA111">
        <v>18</v>
      </c>
      <c r="HC111">
        <v>0.81680869</v>
      </c>
      <c r="HD111">
        <v>-0.13948314000000001</v>
      </c>
      <c r="HE111" s="8">
        <f t="shared" si="261"/>
        <v>-5.1284839999999998E-2</v>
      </c>
      <c r="HF111" s="8">
        <f t="shared" si="262"/>
        <v>6.6712125525715329E-3</v>
      </c>
      <c r="HG111">
        <v>20</v>
      </c>
      <c r="HJ111">
        <v>0.81680869</v>
      </c>
      <c r="HK111">
        <v>-0.10648667000000001</v>
      </c>
    </row>
    <row r="112" spans="129:219" x14ac:dyDescent="0.3">
      <c r="DY112" s="1">
        <v>0.96365270999999997</v>
      </c>
      <c r="DZ112" s="14">
        <f t="shared" si="236"/>
        <v>6.2479519489863798E-3</v>
      </c>
      <c r="EA112" s="14">
        <f t="shared" si="237"/>
        <v>-6.2479519489863798E-3</v>
      </c>
      <c r="EB112" s="14">
        <f t="shared" si="238"/>
        <v>4.507604799999998E-2</v>
      </c>
      <c r="EC112" s="14">
        <f t="shared" si="239"/>
        <v>5.890919390065954E-3</v>
      </c>
      <c r="ED112" s="7">
        <f t="shared" si="263"/>
        <v>-1.4408443619900533</v>
      </c>
      <c r="EE112">
        <f t="shared" si="240"/>
        <v>-0.99156811957217028</v>
      </c>
      <c r="EG112">
        <v>0.86809353</v>
      </c>
      <c r="EH112">
        <v>1.2223929999999999E-2</v>
      </c>
      <c r="EI112" s="8">
        <f t="shared" si="241"/>
        <v>-5.0145430000000046E-2</v>
      </c>
      <c r="EJ112" s="8">
        <f t="shared" si="242"/>
        <v>-6.0780570075974743E-4</v>
      </c>
      <c r="EK112">
        <v>0</v>
      </c>
      <c r="EM112">
        <v>0.86832052000000004</v>
      </c>
      <c r="EN112">
        <v>6.1492600000000001E-3</v>
      </c>
      <c r="EO112" s="8">
        <f t="shared" si="243"/>
        <v>-5.0256140000000005E-2</v>
      </c>
      <c r="EP112" s="8">
        <f t="shared" si="244"/>
        <v>-3.0624562911296763E-4</v>
      </c>
      <c r="EQ112">
        <v>2</v>
      </c>
      <c r="ES112" s="1">
        <v>0.86832052299999996</v>
      </c>
      <c r="ET112" s="1">
        <v>-2.5052643999999999E-2</v>
      </c>
      <c r="EU112" s="8">
        <f t="shared" si="245"/>
        <v>-5.0256139000000033E-2</v>
      </c>
      <c r="EV112" s="8">
        <f t="shared" si="246"/>
        <v>1.2453918871589778E-3</v>
      </c>
      <c r="EW112">
        <v>4</v>
      </c>
      <c r="EY112">
        <v>0.86809353</v>
      </c>
      <c r="EZ112">
        <v>-5.636555E-2</v>
      </c>
      <c r="FA112" s="8">
        <f t="shared" si="247"/>
        <v>-5.0145430000000046E-2</v>
      </c>
      <c r="FB112" s="8">
        <f t="shared" si="248"/>
        <v>2.7872890774174619E-3</v>
      </c>
      <c r="FC112">
        <v>6</v>
      </c>
      <c r="FE112">
        <v>0.86809353</v>
      </c>
      <c r="FF112">
        <v>-6.8103609999999995E-2</v>
      </c>
      <c r="FG112" s="8">
        <f t="shared" si="249"/>
        <v>-5.0145430000000046E-2</v>
      </c>
      <c r="FH112" s="8">
        <f t="shared" si="250"/>
        <v>3.3533340873279599E-3</v>
      </c>
      <c r="FI112">
        <v>8</v>
      </c>
      <c r="FK112" s="1">
        <v>0.86809353</v>
      </c>
      <c r="FL112" s="1">
        <v>-7.4434730000000005E-2</v>
      </c>
      <c r="FM112" s="8">
        <f t="shared" si="251"/>
        <v>-5.0145430000000046E-2</v>
      </c>
      <c r="FN112" s="8">
        <f t="shared" si="252"/>
        <v>3.6448611714955509E-3</v>
      </c>
      <c r="FO112">
        <v>10</v>
      </c>
      <c r="FR112" s="1">
        <v>0.86832052000000004</v>
      </c>
      <c r="FS112" s="1">
        <v>-4.9158649999999998E-2</v>
      </c>
      <c r="FT112" s="8">
        <f t="shared" si="253"/>
        <v>-5.0256140000000005E-2</v>
      </c>
      <c r="FU112" s="8">
        <f t="shared" si="254"/>
        <v>2.4314331947699196E-3</v>
      </c>
      <c r="FV112">
        <v>7</v>
      </c>
      <c r="FX112" s="1">
        <v>0.86809353</v>
      </c>
      <c r="FY112" s="1">
        <v>-7.4434730000000005E-2</v>
      </c>
      <c r="GF112">
        <v>0.86832052000000004</v>
      </c>
      <c r="GG112">
        <v>-4.3842859999999997E-2</v>
      </c>
      <c r="GH112" s="1"/>
      <c r="GI112" s="1"/>
      <c r="GJ112" s="8"/>
      <c r="GK112" s="1">
        <v>0.86809353</v>
      </c>
      <c r="GL112" s="1">
        <v>-8.0089369999999993E-2</v>
      </c>
      <c r="GM112" s="8">
        <f t="shared" si="255"/>
        <v>-5.0145430000000046E-2</v>
      </c>
      <c r="GN112" s="8">
        <f t="shared" si="256"/>
        <v>3.8952307167029483E-3</v>
      </c>
      <c r="GO112">
        <v>12</v>
      </c>
      <c r="GP112" s="8"/>
      <c r="GQ112" s="1">
        <v>0.868093526</v>
      </c>
      <c r="GR112" s="1">
        <v>-0.10503932000000001</v>
      </c>
      <c r="GS112" s="8">
        <f t="shared" si="257"/>
        <v>-5.0145438000000042E-2</v>
      </c>
      <c r="GT112" s="8">
        <f t="shared" si="258"/>
        <v>5.0205063733337755E-3</v>
      </c>
      <c r="GU112">
        <v>16</v>
      </c>
      <c r="GW112">
        <v>0.86809353</v>
      </c>
      <c r="GX112">
        <v>-0.12557182</v>
      </c>
      <c r="GY112" s="8">
        <f t="shared" si="259"/>
        <v>-5.0145430000000046E-2</v>
      </c>
      <c r="GZ112" s="8">
        <f t="shared" si="260"/>
        <v>5.9381673017297257E-3</v>
      </c>
      <c r="HA112">
        <v>18</v>
      </c>
      <c r="HC112">
        <v>0.86809353</v>
      </c>
      <c r="HD112">
        <v>-0.15174303</v>
      </c>
      <c r="HE112" s="8">
        <f t="shared" si="261"/>
        <v>-5.0145430000000046E-2</v>
      </c>
      <c r="HF112" s="8">
        <f t="shared" si="262"/>
        <v>7.0900366979282795E-3</v>
      </c>
      <c r="HG112">
        <v>20</v>
      </c>
      <c r="HJ112">
        <v>0.86809353</v>
      </c>
      <c r="HK112">
        <v>-0.12557182</v>
      </c>
    </row>
    <row r="113" spans="128:219" x14ac:dyDescent="0.3">
      <c r="DY113" s="1">
        <v>1</v>
      </c>
      <c r="DZ113" s="14">
        <f t="shared" si="236"/>
        <v>1.2599999999999777E-3</v>
      </c>
      <c r="EA113" s="14">
        <f t="shared" si="237"/>
        <v>-1.2599999999999777E-3</v>
      </c>
      <c r="EB113" s="14">
        <f t="shared" si="238"/>
        <v>3.6347290000000032E-2</v>
      </c>
      <c r="EC113" s="14">
        <f t="shared" si="239"/>
        <v>4.9879519489864025E-3</v>
      </c>
      <c r="ED113" s="7">
        <f t="shared" si="263"/>
        <v>-1.4344178036925648</v>
      </c>
      <c r="EE113">
        <f t="shared" si="240"/>
        <v>-0.99071485389263281</v>
      </c>
      <c r="EG113">
        <v>0.91823896000000005</v>
      </c>
      <c r="EH113">
        <v>-8.8181499999999996E-2</v>
      </c>
      <c r="EI113" s="8">
        <f t="shared" si="241"/>
        <v>-4.4942229999999972E-2</v>
      </c>
      <c r="EJ113" s="8">
        <f t="shared" si="242"/>
        <v>3.9262755405404907E-3</v>
      </c>
      <c r="EK113">
        <v>0</v>
      </c>
      <c r="EM113">
        <v>0.91857666000000004</v>
      </c>
      <c r="EN113">
        <v>-3.1414579999999998E-2</v>
      </c>
      <c r="EO113" s="8">
        <f t="shared" si="243"/>
        <v>-4.5076049999999923E-2</v>
      </c>
      <c r="EP113" s="8">
        <f t="shared" si="244"/>
        <v>1.4020423854863434E-3</v>
      </c>
      <c r="EQ113">
        <v>2</v>
      </c>
      <c r="ES113" s="1">
        <v>0.91857666199999999</v>
      </c>
      <c r="ET113" s="1">
        <v>-5.4265728499999999E-2</v>
      </c>
      <c r="EU113" s="8">
        <f t="shared" si="245"/>
        <v>-4.507604799999998E-2</v>
      </c>
      <c r="EV113" s="8">
        <f t="shared" si="246"/>
        <v>2.4174691166830319E-3</v>
      </c>
      <c r="EW113">
        <v>4</v>
      </c>
      <c r="EY113">
        <v>0.91823896000000005</v>
      </c>
      <c r="EZ113">
        <v>-0.13636007999999999</v>
      </c>
      <c r="FA113" s="8">
        <f t="shared" si="247"/>
        <v>-4.4942229999999972E-2</v>
      </c>
      <c r="FB113" s="8">
        <f t="shared" si="248"/>
        <v>6.0381637809929119E-3</v>
      </c>
      <c r="FC113">
        <v>6</v>
      </c>
      <c r="FE113">
        <v>0.91823896000000005</v>
      </c>
      <c r="FF113">
        <v>-0.13929849999999999</v>
      </c>
      <c r="FG113" s="8">
        <f t="shared" si="249"/>
        <v>-4.4942229999999972E-2</v>
      </c>
      <c r="FH113" s="8">
        <f t="shared" si="250"/>
        <v>6.1418966989357348E-3</v>
      </c>
      <c r="FI113">
        <v>8</v>
      </c>
      <c r="FK113" s="1">
        <v>0.91823896000000005</v>
      </c>
      <c r="FL113" s="1">
        <v>-0.13604817</v>
      </c>
      <c r="FM113" s="8">
        <f t="shared" si="251"/>
        <v>-4.4942229999999972E-2</v>
      </c>
      <c r="FN113" s="8">
        <f t="shared" si="252"/>
        <v>5.9655083211550596E-3</v>
      </c>
      <c r="FO113">
        <v>10</v>
      </c>
      <c r="FR113" s="1">
        <v>0.91857666000000004</v>
      </c>
      <c r="FS113" s="1">
        <v>-6.5219659999999999E-2</v>
      </c>
      <c r="FT113" s="8">
        <f t="shared" si="253"/>
        <v>-4.5076049999999923E-2</v>
      </c>
      <c r="FU113" s="8">
        <f t="shared" si="254"/>
        <v>2.8908380785870485E-3</v>
      </c>
      <c r="FV113">
        <v>7</v>
      </c>
      <c r="FX113" s="1">
        <v>0.91823896000000005</v>
      </c>
      <c r="FY113" s="1">
        <v>-0.13604817</v>
      </c>
      <c r="GF113">
        <v>0.91857666000000004</v>
      </c>
      <c r="GG113">
        <v>-3.8409640000000002E-2</v>
      </c>
      <c r="GK113" s="1">
        <v>0.91823896000000005</v>
      </c>
      <c r="GL113" s="1">
        <v>-0.13177823999999999</v>
      </c>
      <c r="GM113" s="8">
        <f t="shared" si="255"/>
        <v>-4.4942229999999972E-2</v>
      </c>
      <c r="GN113" s="8">
        <f t="shared" si="256"/>
        <v>5.739200396841281E-3</v>
      </c>
      <c r="GO113">
        <v>12</v>
      </c>
      <c r="GQ113" s="1">
        <v>0.91823896400000005</v>
      </c>
      <c r="GR113" s="1">
        <v>-0.13740925700000001</v>
      </c>
      <c r="GS113" s="8">
        <f t="shared" si="257"/>
        <v>-4.4942227999999917E-2</v>
      </c>
      <c r="GT113" s="8">
        <f t="shared" si="258"/>
        <v>5.8811316526025349E-3</v>
      </c>
      <c r="GU113">
        <v>16</v>
      </c>
      <c r="GW113">
        <v>0.91823896000000005</v>
      </c>
      <c r="GX113">
        <v>-0.14877615</v>
      </c>
      <c r="GY113" s="8">
        <f t="shared" si="259"/>
        <v>-4.4942229999999972E-2</v>
      </c>
      <c r="GZ113" s="8">
        <f t="shared" si="260"/>
        <v>6.3000345899430505E-3</v>
      </c>
      <c r="HA113">
        <v>18</v>
      </c>
      <c r="HC113">
        <v>0.91823896000000005</v>
      </c>
      <c r="HD113">
        <v>-0.16619027</v>
      </c>
      <c r="HE113" s="8">
        <f t="shared" si="261"/>
        <v>-4.4942229999999972E-2</v>
      </c>
      <c r="HF113" s="8">
        <f t="shared" si="262"/>
        <v>6.9533597977635194E-3</v>
      </c>
      <c r="HG113">
        <v>20</v>
      </c>
      <c r="HJ113">
        <v>0.91823896000000005</v>
      </c>
      <c r="HK113">
        <v>-0.14877615</v>
      </c>
    </row>
    <row r="114" spans="128:219" x14ac:dyDescent="0.3">
      <c r="ED114" s="7">
        <f>-(PI()/2)+ATAN(EC113/EB113)</f>
        <v>-1.4344178036925648</v>
      </c>
      <c r="EE114">
        <f t="shared" si="240"/>
        <v>-0.99071485389263281</v>
      </c>
      <c r="EG114">
        <v>0.96318119000000002</v>
      </c>
      <c r="EH114">
        <v>-0.20336588</v>
      </c>
      <c r="EI114" s="8">
        <f>EG114-EG113</f>
        <v>4.4942229999999972E-2</v>
      </c>
      <c r="EJ114" s="8">
        <f t="shared" si="242"/>
        <v>-9.0548525532508813E-3</v>
      </c>
      <c r="EK114">
        <v>0</v>
      </c>
      <c r="EM114">
        <v>0.96365270999999997</v>
      </c>
      <c r="EN114">
        <v>-7.1999199999999999E-2</v>
      </c>
      <c r="EO114" s="8">
        <f>EM114-EM113</f>
        <v>4.5076049999999923E-2</v>
      </c>
      <c r="EP114" s="8">
        <f t="shared" si="244"/>
        <v>-3.2133464818281301E-3</v>
      </c>
      <c r="EQ114">
        <v>2</v>
      </c>
      <c r="ES114" s="1">
        <v>0.96365270999999997</v>
      </c>
      <c r="ET114" s="1">
        <v>-8.5012045800000005E-2</v>
      </c>
      <c r="EU114" s="8">
        <f>ES114-ES113</f>
        <v>4.507604799999998E-2</v>
      </c>
      <c r="EV114" s="8">
        <f t="shared" si="246"/>
        <v>-3.787178407962282E-3</v>
      </c>
      <c r="EW114">
        <v>4</v>
      </c>
      <c r="EY114">
        <v>0.96318119000000002</v>
      </c>
      <c r="EZ114">
        <v>-0.23777456</v>
      </c>
      <c r="FA114" s="8">
        <f>EY114-EY113</f>
        <v>4.4942229999999972E-2</v>
      </c>
      <c r="FB114" s="8">
        <f t="shared" si="248"/>
        <v>-1.0528900659441724E-2</v>
      </c>
      <c r="FC114">
        <v>6</v>
      </c>
      <c r="FE114">
        <v>0.96318119000000002</v>
      </c>
      <c r="FF114">
        <v>-0.23241737000000001</v>
      </c>
      <c r="FG114" s="8">
        <f>FE114-FE113</f>
        <v>4.4942229999999972E-2</v>
      </c>
      <c r="FH114" s="8">
        <f t="shared" si="250"/>
        <v>-1.0247658643691968E-2</v>
      </c>
      <c r="FI114">
        <v>8</v>
      </c>
      <c r="FK114">
        <v>0.96318119000000002</v>
      </c>
      <c r="FL114">
        <v>-0.21954235</v>
      </c>
      <c r="FM114" s="8">
        <f>FK114-FK113</f>
        <v>4.4942229999999972E-2</v>
      </c>
      <c r="FN114" s="8">
        <f t="shared" si="252"/>
        <v>-9.6266029581356105E-3</v>
      </c>
      <c r="FO114">
        <v>10</v>
      </c>
      <c r="FR114" s="1">
        <v>0.96365270999999997</v>
      </c>
      <c r="FS114" s="1">
        <v>-8.065145E-2</v>
      </c>
      <c r="FT114" s="8">
        <f>FR114-FR113</f>
        <v>4.5076049999999923E-2</v>
      </c>
      <c r="FU114" s="8">
        <f t="shared" si="254"/>
        <v>-3.5748466452180127E-3</v>
      </c>
      <c r="FV114">
        <v>7</v>
      </c>
      <c r="FW114" s="4"/>
      <c r="FX114">
        <v>0.96318119000000002</v>
      </c>
      <c r="FY114">
        <v>-0.21954235</v>
      </c>
      <c r="GF114">
        <v>0.96365270999999997</v>
      </c>
      <c r="GG114">
        <v>-2.8646680000000001E-2</v>
      </c>
      <c r="GH114" s="4"/>
      <c r="GI114" s="4"/>
      <c r="GJ114" s="4"/>
      <c r="GK114" s="1">
        <v>0.96318119000000002</v>
      </c>
      <c r="GL114" s="1">
        <v>-0.20495099</v>
      </c>
      <c r="GM114" s="8">
        <f>GK114-GK113</f>
        <v>4.4942229999999972E-2</v>
      </c>
      <c r="GN114" s="8">
        <f t="shared" si="256"/>
        <v>-8.9260169443833321E-3</v>
      </c>
      <c r="GO114">
        <v>12</v>
      </c>
      <c r="GP114" s="7"/>
      <c r="GQ114" s="1">
        <v>0.96318119199999996</v>
      </c>
      <c r="GR114" s="1">
        <v>-0.18989535799999999</v>
      </c>
      <c r="GS114" s="8">
        <f>GQ114-GQ113</f>
        <v>4.4942227999999917E-2</v>
      </c>
      <c r="GT114" s="8">
        <f t="shared" si="258"/>
        <v>-8.1275426779732155E-3</v>
      </c>
      <c r="GU114">
        <v>16</v>
      </c>
      <c r="GW114">
        <v>0.96318119000000002</v>
      </c>
      <c r="GX114">
        <v>-0.19114466999999999</v>
      </c>
      <c r="GY114" s="8">
        <f>GW114-GW113</f>
        <v>4.4942229999999972E-2</v>
      </c>
      <c r="GZ114" s="8">
        <f t="shared" si="260"/>
        <v>-8.094160473189083E-3</v>
      </c>
      <c r="HA114">
        <v>18</v>
      </c>
      <c r="HC114">
        <v>0.96318119000000002</v>
      </c>
      <c r="HD114">
        <v>-0.19868583000000001</v>
      </c>
      <c r="HE114" s="8">
        <f>HC114-HC113</f>
        <v>4.4942229999999972E-2</v>
      </c>
      <c r="HF114" s="8">
        <f t="shared" si="262"/>
        <v>-8.3129659919758039E-3</v>
      </c>
      <c r="HG114">
        <v>20</v>
      </c>
      <c r="HJ114">
        <v>0.96318119000000002</v>
      </c>
      <c r="HK114">
        <v>-0.19114466999999999</v>
      </c>
    </row>
    <row r="115" spans="128:219" x14ac:dyDescent="0.3">
      <c r="EG115">
        <v>1</v>
      </c>
      <c r="EH115">
        <v>-0.45671100999999997</v>
      </c>
      <c r="EI115" s="8">
        <f>EG115-EG114</f>
        <v>3.681880999999998E-2</v>
      </c>
      <c r="EJ115" s="8">
        <f>-EI115*EH115*$EE116*COS(EK115*(PI()/180))</f>
        <v>0</v>
      </c>
      <c r="EK115">
        <v>0</v>
      </c>
      <c r="EM115">
        <v>1</v>
      </c>
      <c r="EN115">
        <v>-0.19284649000000001</v>
      </c>
      <c r="EO115" s="8">
        <f>EM115-EM114</f>
        <v>3.6347290000000032E-2</v>
      </c>
      <c r="EP115" s="8">
        <f>-EO115*EN115*$EE116*COS(EQ115*(PI()/180))</f>
        <v>0</v>
      </c>
      <c r="EQ115">
        <v>2</v>
      </c>
      <c r="ES115" s="1">
        <v>1</v>
      </c>
      <c r="ET115" s="1">
        <v>-0.198236526</v>
      </c>
      <c r="EU115" s="8">
        <f>ES115-ES114</f>
        <v>3.6347290000000032E-2</v>
      </c>
      <c r="EV115" s="8">
        <f>-EU115*ET115*$EE116*COS(EW115*(PI()/180))</f>
        <v>0</v>
      </c>
      <c r="EW115">
        <v>4</v>
      </c>
      <c r="EY115">
        <v>1</v>
      </c>
      <c r="EZ115">
        <v>-0.53769714000000002</v>
      </c>
      <c r="FA115" s="8">
        <f>EY115-EY114</f>
        <v>3.681880999999998E-2</v>
      </c>
      <c r="FB115" s="8">
        <f>-FA115*EZ115*$EE116*COS(FC115*(PI()/180))</f>
        <v>0</v>
      </c>
      <c r="FC115">
        <v>6</v>
      </c>
      <c r="FE115">
        <v>1</v>
      </c>
      <c r="FF115">
        <v>-0.53852462000000001</v>
      </c>
      <c r="FG115" s="8">
        <f>FE115-FE114</f>
        <v>3.681880999999998E-2</v>
      </c>
      <c r="FH115" s="8">
        <f>-FG115*FF115*$EE116*COS(FI115*(PI()/180))</f>
        <v>0</v>
      </c>
      <c r="FI115">
        <v>8</v>
      </c>
      <c r="FK115">
        <v>1</v>
      </c>
      <c r="FL115">
        <v>-0.52923867999999996</v>
      </c>
      <c r="FM115" s="8">
        <f>FK115-FK114</f>
        <v>3.681880999999998E-2</v>
      </c>
      <c r="FN115" s="8">
        <f>-FM115*FL115*$EE116*COS(FO115*(PI()/180))</f>
        <v>0</v>
      </c>
      <c r="FO115">
        <v>10</v>
      </c>
      <c r="FR115" s="1">
        <v>1</v>
      </c>
      <c r="FS115" s="1">
        <v>-0.18282546999999999</v>
      </c>
      <c r="FT115" s="8">
        <f>FR115-FR114</f>
        <v>3.6347290000000032E-2</v>
      </c>
      <c r="FU115" s="8">
        <f>-FT115*FS115*$EE116*COS(FV115*(PI()/180))</f>
        <v>0</v>
      </c>
      <c r="FV115">
        <v>7</v>
      </c>
      <c r="FW115" s="4"/>
      <c r="FX115">
        <v>1</v>
      </c>
      <c r="FY115">
        <v>-0.52923867999999996</v>
      </c>
      <c r="GF115">
        <v>1</v>
      </c>
      <c r="GG115">
        <v>-0.11082176000000001</v>
      </c>
      <c r="GH115" s="4"/>
      <c r="GI115" s="4"/>
      <c r="GJ115" s="4"/>
      <c r="GK115" s="1">
        <v>1</v>
      </c>
      <c r="GL115" s="1">
        <v>-0.51629493999999998</v>
      </c>
      <c r="GM115" s="8">
        <f>GK115-GK114</f>
        <v>3.681880999999998E-2</v>
      </c>
      <c r="GN115" s="8">
        <f>-GM115*GL115*$EE116*COS(GO115*(PI()/180))</f>
        <v>0</v>
      </c>
      <c r="GO115">
        <v>12</v>
      </c>
      <c r="GP115" s="7"/>
      <c r="GQ115" s="1">
        <v>1</v>
      </c>
      <c r="GR115" s="1">
        <v>-0.50044138800000004</v>
      </c>
      <c r="GS115" s="8">
        <f>GQ115-GQ114</f>
        <v>3.6818808000000036E-2</v>
      </c>
      <c r="GT115" s="8">
        <f>-GS115*GR115*$EE116*COS(GU115*(PI()/180))</f>
        <v>0</v>
      </c>
      <c r="GU115">
        <v>16</v>
      </c>
      <c r="GW115">
        <v>1</v>
      </c>
      <c r="GX115">
        <v>-0.49953638</v>
      </c>
      <c r="GY115" s="8">
        <f>GW115-GW114</f>
        <v>3.681880999999998E-2</v>
      </c>
      <c r="GZ115" s="8">
        <f>-GY115*GX115*$EE116*COS(HA115*(PI()/180))</f>
        <v>0</v>
      </c>
      <c r="HA115">
        <v>18</v>
      </c>
      <c r="HC115">
        <v>1</v>
      </c>
      <c r="HD115">
        <v>-0.50386313000000005</v>
      </c>
      <c r="HE115" s="8">
        <f>HC115-HC114</f>
        <v>3.681880999999998E-2</v>
      </c>
      <c r="HF115" s="8">
        <f>-HE115*HD115*$EE116*COS(HG115*(PI()/180))</f>
        <v>0</v>
      </c>
      <c r="HG115">
        <v>20</v>
      </c>
      <c r="HJ115">
        <v>1</v>
      </c>
      <c r="HK115">
        <v>-0.49953638</v>
      </c>
    </row>
    <row r="117" spans="128:219" x14ac:dyDescent="0.3">
      <c r="EG117" s="4" t="s">
        <v>17</v>
      </c>
      <c r="EH117" s="4">
        <v>46</v>
      </c>
      <c r="EI117" s="4" t="s">
        <v>3</v>
      </c>
      <c r="EJ117" s="7">
        <f>SUM(EJ68:EJ115)</f>
        <v>2.286866745110953E-2</v>
      </c>
      <c r="EM117" s="4" t="s">
        <v>17</v>
      </c>
      <c r="EN117" s="4">
        <v>46</v>
      </c>
      <c r="EO117" s="4" t="s">
        <v>3</v>
      </c>
      <c r="EP117" s="7">
        <f>SUM(EP67:EP115)</f>
        <v>0.21434887907172329</v>
      </c>
      <c r="ES117" s="4" t="s">
        <v>17</v>
      </c>
      <c r="ET117" s="4">
        <v>46</v>
      </c>
      <c r="EU117" s="4" t="s">
        <v>3</v>
      </c>
      <c r="EV117" s="7">
        <f>SUM(EV67:EV115)</f>
        <v>0.41240158014653094</v>
      </c>
      <c r="EY117" s="4" t="s">
        <v>17</v>
      </c>
      <c r="EZ117" s="4">
        <v>46</v>
      </c>
      <c r="FA117" s="4" t="s">
        <v>3</v>
      </c>
      <c r="FB117" s="7">
        <f>SUM(FB67:FB115)</f>
        <v>0.5977616948401222</v>
      </c>
      <c r="FE117" s="4" t="s">
        <v>17</v>
      </c>
      <c r="FF117" s="4">
        <v>46</v>
      </c>
      <c r="FG117" s="4" t="s">
        <v>3</v>
      </c>
      <c r="FH117" s="7">
        <f>SUM(FH67:FH115)</f>
        <v>0.74441796031794638</v>
      </c>
      <c r="FK117" s="4" t="s">
        <v>17</v>
      </c>
      <c r="FL117" s="4">
        <v>46</v>
      </c>
      <c r="FM117" s="4" t="s">
        <v>3</v>
      </c>
      <c r="FN117" s="7">
        <f>SUM(FN67:FN115)</f>
        <v>0.86580509427676011</v>
      </c>
      <c r="FR117" s="4" t="s">
        <v>17</v>
      </c>
      <c r="FS117" s="4">
        <v>46</v>
      </c>
      <c r="FT117" s="4" t="s">
        <v>3</v>
      </c>
      <c r="FU117" s="7">
        <f>SUM(FU67:FU115)</f>
        <v>0.65242121888775606</v>
      </c>
      <c r="GM117" s="8"/>
      <c r="GN117" s="8"/>
      <c r="GS117" s="8"/>
      <c r="GT117" s="8"/>
      <c r="GY117" s="8"/>
      <c r="GZ117" s="8"/>
      <c r="HE117" s="8"/>
      <c r="HF117" s="8"/>
    </row>
    <row r="119" spans="128:219" x14ac:dyDescent="0.3">
      <c r="GK119" s="4" t="s">
        <v>17</v>
      </c>
      <c r="GL119" s="4">
        <v>46</v>
      </c>
      <c r="GM119" s="4" t="s">
        <v>3</v>
      </c>
      <c r="GN119" s="7">
        <f>SUM(GN67:GN117)</f>
        <v>0.96785257335114006</v>
      </c>
      <c r="GQ119" s="4" t="s">
        <v>17</v>
      </c>
      <c r="GR119" s="4">
        <v>46</v>
      </c>
      <c r="GS119" s="4" t="s">
        <v>3</v>
      </c>
      <c r="GT119" s="7">
        <f>SUM(GT67:GT117)</f>
        <v>1.1434213983872683</v>
      </c>
      <c r="GW119" s="4" t="s">
        <v>17</v>
      </c>
      <c r="GX119" s="4">
        <v>46</v>
      </c>
      <c r="GY119" s="4" t="s">
        <v>3</v>
      </c>
      <c r="GZ119" s="7">
        <f>SUM(GZ67:GZ117)</f>
        <v>1.220330367684286</v>
      </c>
      <c r="HC119" s="4" t="s">
        <v>17</v>
      </c>
      <c r="HD119" s="4">
        <v>46</v>
      </c>
      <c r="HE119" s="4" t="s">
        <v>3</v>
      </c>
      <c r="HF119" s="7">
        <f>SUM(HF67:HF117)</f>
        <v>1.2906221746860163</v>
      </c>
    </row>
    <row r="122" spans="128:219" ht="15" thickBot="1" x14ac:dyDescent="0.35">
      <c r="DX122" s="16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</row>
    <row r="123" spans="128:219" x14ac:dyDescent="0.3">
      <c r="DX123" s="18" t="s">
        <v>21</v>
      </c>
    </row>
    <row r="125" spans="128:219" x14ac:dyDescent="0.3">
      <c r="EG125" s="5" t="s">
        <v>12</v>
      </c>
      <c r="EH125" t="s">
        <v>13</v>
      </c>
      <c r="EI125" s="5" t="s">
        <v>15</v>
      </c>
      <c r="EJ125" s="11">
        <v>0.2</v>
      </c>
      <c r="EK125" s="9"/>
      <c r="EY125" s="5" t="s">
        <v>12</v>
      </c>
      <c r="EZ125" t="s">
        <v>21</v>
      </c>
      <c r="FA125" s="5" t="s">
        <v>15</v>
      </c>
      <c r="FB125" s="11">
        <v>0.1</v>
      </c>
      <c r="FC125" s="9"/>
      <c r="FE125" s="5" t="s">
        <v>12</v>
      </c>
      <c r="FF125" t="s">
        <v>21</v>
      </c>
      <c r="FG125" s="5" t="s">
        <v>15</v>
      </c>
      <c r="FH125" s="11">
        <v>0.1</v>
      </c>
      <c r="FI125" s="9"/>
      <c r="FK125" s="5" t="s">
        <v>12</v>
      </c>
      <c r="FL125" t="s">
        <v>21</v>
      </c>
      <c r="FM125" s="5" t="s">
        <v>15</v>
      </c>
      <c r="FN125" s="11">
        <v>0.1</v>
      </c>
      <c r="FO125" s="9"/>
      <c r="FW125" s="5"/>
      <c r="FY125" s="5"/>
      <c r="FZ125" s="11"/>
      <c r="GQ125" s="5" t="s">
        <v>12</v>
      </c>
      <c r="GR125" t="s">
        <v>21</v>
      </c>
      <c r="GS125" s="5" t="s">
        <v>15</v>
      </c>
      <c r="GT125" s="11">
        <v>0.1</v>
      </c>
      <c r="GU125" s="9"/>
      <c r="HC125" s="5" t="s">
        <v>12</v>
      </c>
      <c r="HD125" t="s">
        <v>21</v>
      </c>
      <c r="HE125" s="5" t="s">
        <v>15</v>
      </c>
      <c r="HF125" s="11">
        <v>0.1</v>
      </c>
      <c r="HG125" s="9"/>
    </row>
    <row r="126" spans="128:219" x14ac:dyDescent="0.3">
      <c r="EG126" s="5" t="s">
        <v>5</v>
      </c>
      <c r="EH126" t="s">
        <v>6</v>
      </c>
      <c r="EI126" s="5" t="s">
        <v>8</v>
      </c>
      <c r="EJ126" t="s">
        <v>9</v>
      </c>
      <c r="EY126" s="5" t="s">
        <v>5</v>
      </c>
      <c r="EZ126" t="s">
        <v>6</v>
      </c>
      <c r="FA126" s="5" t="s">
        <v>8</v>
      </c>
      <c r="FB126" t="s">
        <v>9</v>
      </c>
      <c r="FE126" s="5" t="s">
        <v>5</v>
      </c>
      <c r="FF126" t="s">
        <v>6</v>
      </c>
      <c r="FG126" s="5" t="s">
        <v>8</v>
      </c>
      <c r="FH126" t="s">
        <v>9</v>
      </c>
      <c r="FK126" s="5" t="s">
        <v>5</v>
      </c>
      <c r="FL126" t="s">
        <v>6</v>
      </c>
      <c r="FM126" s="5" t="s">
        <v>8</v>
      </c>
      <c r="FN126" t="s">
        <v>9</v>
      </c>
      <c r="FW126" s="5"/>
      <c r="FY126" s="5"/>
      <c r="GQ126" s="5" t="s">
        <v>5</v>
      </c>
      <c r="GR126" t="s">
        <v>6</v>
      </c>
      <c r="GS126" s="5" t="s">
        <v>8</v>
      </c>
      <c r="GT126" t="s">
        <v>9</v>
      </c>
      <c r="HC126" s="5" t="s">
        <v>5</v>
      </c>
      <c r="HD126" t="s">
        <v>6</v>
      </c>
      <c r="HE126" s="5" t="s">
        <v>8</v>
      </c>
      <c r="HF126" t="s">
        <v>9</v>
      </c>
    </row>
    <row r="127" spans="128:219" x14ac:dyDescent="0.3">
      <c r="EG127" s="5" t="s">
        <v>7</v>
      </c>
      <c r="EH127" t="s">
        <v>52</v>
      </c>
      <c r="EJ127" t="s">
        <v>18</v>
      </c>
      <c r="EY127" s="5" t="s">
        <v>7</v>
      </c>
      <c r="EZ127" t="s">
        <v>52</v>
      </c>
      <c r="FB127" t="s">
        <v>11</v>
      </c>
      <c r="FE127" s="5" t="s">
        <v>7</v>
      </c>
      <c r="FF127" t="s">
        <v>52</v>
      </c>
      <c r="FH127" t="s">
        <v>11</v>
      </c>
      <c r="FK127" s="5" t="s">
        <v>7</v>
      </c>
      <c r="FL127" t="s">
        <v>52</v>
      </c>
      <c r="FN127" t="s">
        <v>11</v>
      </c>
      <c r="FW127" s="5"/>
      <c r="GQ127" s="5" t="s">
        <v>7</v>
      </c>
      <c r="GR127" t="s">
        <v>10</v>
      </c>
      <c r="GT127" t="s">
        <v>18</v>
      </c>
      <c r="HC127" s="5" t="s">
        <v>7</v>
      </c>
      <c r="HD127" t="s">
        <v>10</v>
      </c>
      <c r="HF127" t="s">
        <v>18</v>
      </c>
    </row>
    <row r="128" spans="128:219" x14ac:dyDescent="0.3">
      <c r="EG128" s="2" t="s">
        <v>28</v>
      </c>
      <c r="EH128" s="6" t="s">
        <v>14</v>
      </c>
      <c r="EJ128">
        <f>180*144</f>
        <v>25920</v>
      </c>
      <c r="EY128" s="2" t="s">
        <v>43</v>
      </c>
      <c r="EZ128" s="6" t="s">
        <v>14</v>
      </c>
      <c r="FB128">
        <f>180*144</f>
        <v>25920</v>
      </c>
      <c r="FE128" s="2" t="s">
        <v>45</v>
      </c>
      <c r="FF128" s="6" t="s">
        <v>14</v>
      </c>
      <c r="FH128">
        <f>180*144</f>
        <v>25920</v>
      </c>
      <c r="FK128" s="2" t="s">
        <v>44</v>
      </c>
      <c r="FL128" s="6" t="s">
        <v>14</v>
      </c>
      <c r="FN128">
        <f>180*144</f>
        <v>25920</v>
      </c>
      <c r="FW128" s="2"/>
      <c r="FX128" s="6"/>
      <c r="GQ128" s="2" t="s">
        <v>53</v>
      </c>
      <c r="GR128" s="6" t="s">
        <v>14</v>
      </c>
      <c r="GT128">
        <f>180*144</f>
        <v>25920</v>
      </c>
      <c r="HC128" s="2" t="s">
        <v>47</v>
      </c>
      <c r="HD128" s="6" t="s">
        <v>14</v>
      </c>
      <c r="HF128">
        <f>180*144</f>
        <v>25920</v>
      </c>
    </row>
    <row r="129" spans="129:215" x14ac:dyDescent="0.3">
      <c r="DY129" s="13" t="s">
        <v>30</v>
      </c>
      <c r="DZ129" s="5">
        <v>0</v>
      </c>
      <c r="EA129" s="5">
        <v>0</v>
      </c>
      <c r="EB129" s="5"/>
      <c r="EC129" s="5">
        <v>12</v>
      </c>
    </row>
    <row r="130" spans="129:215" x14ac:dyDescent="0.3">
      <c r="DY130" s="3" t="s">
        <v>1</v>
      </c>
      <c r="DZ130" s="13" t="s">
        <v>31</v>
      </c>
      <c r="EA130" s="13" t="s">
        <v>35</v>
      </c>
      <c r="EB130" s="13" t="s">
        <v>4</v>
      </c>
      <c r="EC130" s="13" t="s">
        <v>38</v>
      </c>
      <c r="ED130" s="13" t="s">
        <v>37</v>
      </c>
      <c r="EE130" s="13" t="s">
        <v>39</v>
      </c>
      <c r="EI130" s="3" t="s">
        <v>4</v>
      </c>
      <c r="EJ130" s="3" t="s">
        <v>34</v>
      </c>
      <c r="EK130" s="12" t="s">
        <v>23</v>
      </c>
      <c r="FA130" s="3" t="s">
        <v>4</v>
      </c>
      <c r="FB130" s="3" t="s">
        <v>34</v>
      </c>
      <c r="FC130" s="12" t="s">
        <v>23</v>
      </c>
      <c r="FG130" s="3" t="s">
        <v>4</v>
      </c>
      <c r="FH130" s="3" t="s">
        <v>34</v>
      </c>
      <c r="FI130" s="12" t="s">
        <v>23</v>
      </c>
      <c r="FM130" s="3" t="s">
        <v>4</v>
      </c>
      <c r="FN130" s="3" t="s">
        <v>34</v>
      </c>
      <c r="FO130" s="12" t="s">
        <v>23</v>
      </c>
      <c r="FW130" s="3"/>
      <c r="FX130" s="3"/>
      <c r="FY130" s="3"/>
      <c r="FZ130" s="3"/>
      <c r="GS130" s="3" t="s">
        <v>4</v>
      </c>
      <c r="GT130" s="3" t="s">
        <v>34</v>
      </c>
      <c r="GU130" s="12" t="s">
        <v>23</v>
      </c>
      <c r="HE130" s="3" t="s">
        <v>4</v>
      </c>
      <c r="HF130" s="3" t="s">
        <v>34</v>
      </c>
      <c r="HG130" s="12" t="s">
        <v>23</v>
      </c>
    </row>
    <row r="131" spans="129:215" x14ac:dyDescent="0.3">
      <c r="FY131" s="8"/>
      <c r="FZ131" s="8"/>
    </row>
    <row r="132" spans="129:215" x14ac:dyDescent="0.3">
      <c r="DY132" s="1">
        <v>0</v>
      </c>
      <c r="DZ132" s="14">
        <f>5*($EC$5/100)*(0.2969*SQRT(DY132)-0.126*DY132-0.3516*DY132^2+0.2843*DY132^3-0.1015*DY132^4)</f>
        <v>0</v>
      </c>
      <c r="EA132" s="14">
        <f>DZ132</f>
        <v>0</v>
      </c>
      <c r="EB132" s="14"/>
      <c r="ED132">
        <f>PI()</f>
        <v>3.1415926535897931</v>
      </c>
      <c r="EE132">
        <f>SIN(ED132)</f>
        <v>1.22514845490862E-16</v>
      </c>
      <c r="EI132" s="8">
        <f t="shared" ref="EI132:EI153" si="264">EG132-EG133</f>
        <v>0</v>
      </c>
      <c r="EJ132" s="8">
        <f t="shared" ref="EJ132:EJ155" si="265">-EI132*EH132*$EE132*COS(EK132*(PI()/180))</f>
        <v>0</v>
      </c>
      <c r="EK132">
        <v>0</v>
      </c>
      <c r="ER132">
        <v>0</v>
      </c>
      <c r="ES132">
        <v>-0.54566638999999995</v>
      </c>
      <c r="EY132">
        <v>0</v>
      </c>
      <c r="EZ132">
        <v>-0.54566638999999995</v>
      </c>
      <c r="FA132" s="8">
        <f t="shared" ref="FA132:FA153" si="266">EY132-EY133</f>
        <v>0</v>
      </c>
      <c r="FB132" s="8">
        <f t="shared" ref="FB132:FB155" si="267">-FA132*EZ132*$EE132*COS(FC132*(PI()/180))</f>
        <v>0</v>
      </c>
      <c r="FC132">
        <v>6</v>
      </c>
      <c r="FE132">
        <v>0</v>
      </c>
      <c r="FF132">
        <v>-0.41558094000000001</v>
      </c>
      <c r="FG132" s="8">
        <f t="shared" ref="FG132:FG153" si="268">FE132-FE133</f>
        <v>0</v>
      </c>
      <c r="FH132" s="8">
        <f t="shared" ref="FH132:FH155" si="269">-FG132*FF132*$EE132*COS(FI132*(PI()/180))</f>
        <v>0</v>
      </c>
      <c r="FI132">
        <v>8</v>
      </c>
      <c r="FK132">
        <v>0</v>
      </c>
      <c r="FL132">
        <v>-0.41558094000000001</v>
      </c>
      <c r="FM132" s="8">
        <f t="shared" ref="FM132:FM153" si="270">FK132-FK133</f>
        <v>0</v>
      </c>
      <c r="FN132" s="8">
        <f t="shared" ref="FN132:FN155" si="271">-FM132*FL132*$EE132*COS(FO132*(PI()/180))</f>
        <v>0</v>
      </c>
      <c r="FO132">
        <v>10</v>
      </c>
      <c r="FY132" s="8"/>
      <c r="FZ132" s="8"/>
      <c r="GQ132">
        <v>0</v>
      </c>
      <c r="GR132">
        <v>-0.13592139</v>
      </c>
      <c r="GS132" s="8">
        <f t="shared" ref="GS132:GS153" si="272">GQ132-GQ133</f>
        <v>0</v>
      </c>
      <c r="GT132" s="8">
        <f t="shared" ref="GT132:GT155" si="273">-GS132*GR132*$EE132*COS(GU132*(PI()/180))</f>
        <v>0</v>
      </c>
      <c r="GU132">
        <v>16</v>
      </c>
      <c r="HC132">
        <v>0</v>
      </c>
      <c r="HD132">
        <v>9.5096490000000006E-2</v>
      </c>
      <c r="HE132" s="8">
        <f t="shared" ref="HE132:HE153" si="274">HC132-HC133</f>
        <v>0</v>
      </c>
      <c r="HF132" s="8">
        <f t="shared" ref="HF132:HF155" si="275">-HE132*HD132*$EE132*COS(HG132*(PI()/180))</f>
        <v>0</v>
      </c>
      <c r="HG132">
        <v>20</v>
      </c>
    </row>
    <row r="133" spans="129:215" x14ac:dyDescent="0.3">
      <c r="DY133" s="1">
        <v>2.60625466E-2</v>
      </c>
      <c r="DZ133" s="14">
        <f t="shared" ref="DZ133:DZ154" si="276">5*($EC$5/100)*(0.2969*SQRT(DY133)-0.126*DY133-0.3516*DY133^2+0.2843*DY133^3-0.1015*DY133^4)</f>
        <v>2.6648108451597489E-2</v>
      </c>
      <c r="EA133" s="14">
        <f t="shared" ref="EA133:EA154" si="277">DZ133</f>
        <v>2.6648108451597489E-2</v>
      </c>
      <c r="EB133" s="14">
        <f t="shared" ref="EB133:EB154" si="278">DY133-DY132</f>
        <v>2.60625466E-2</v>
      </c>
      <c r="EC133" s="14">
        <f t="shared" ref="EC133:EC154" si="279">EA133-EA132</f>
        <v>2.6648108451597489E-2</v>
      </c>
      <c r="ED133" s="7">
        <f>(PI()/2)+ATAN(EC133/EB133)</f>
        <v>2.367303017772497</v>
      </c>
      <c r="EE133">
        <f>SIN(ED133)</f>
        <v>0.69920839973092097</v>
      </c>
      <c r="EI133" s="8">
        <f t="shared" si="264"/>
        <v>0</v>
      </c>
      <c r="EJ133" s="8">
        <f t="shared" si="265"/>
        <v>0</v>
      </c>
      <c r="EK133">
        <v>0</v>
      </c>
      <c r="ER133">
        <v>0</v>
      </c>
      <c r="ES133">
        <v>-0.38898772999999998</v>
      </c>
      <c r="EY133">
        <v>0</v>
      </c>
      <c r="EZ133">
        <v>-0.38898772999999998</v>
      </c>
      <c r="FA133" s="8">
        <f t="shared" si="266"/>
        <v>-2.5729459999999999E-2</v>
      </c>
      <c r="FB133" s="8">
        <f t="shared" si="267"/>
        <v>-6.9596525685027295E-3</v>
      </c>
      <c r="FC133">
        <v>6</v>
      </c>
      <c r="FE133">
        <v>0</v>
      </c>
      <c r="FF133">
        <v>-3.9790239999999998E-2</v>
      </c>
      <c r="FG133" s="8">
        <f t="shared" si="268"/>
        <v>-2.5729459999999999E-2</v>
      </c>
      <c r="FH133" s="8">
        <f t="shared" si="269"/>
        <v>-7.0887007424576016E-4</v>
      </c>
      <c r="FI133">
        <v>8</v>
      </c>
      <c r="FK133">
        <v>0</v>
      </c>
      <c r="FL133">
        <v>-3.9790239999999998E-2</v>
      </c>
      <c r="FM133" s="8">
        <f t="shared" si="270"/>
        <v>-2.5729459999999999E-2</v>
      </c>
      <c r="FN133" s="8">
        <f t="shared" si="271"/>
        <v>-7.0496138069230932E-4</v>
      </c>
      <c r="FO133">
        <v>10</v>
      </c>
      <c r="FY133" s="8"/>
      <c r="FZ133" s="8"/>
      <c r="GQ133">
        <v>0</v>
      </c>
      <c r="GR133">
        <v>0.46734123999999999</v>
      </c>
      <c r="GS133" s="8">
        <f t="shared" si="272"/>
        <v>-2.5729459999999999E-2</v>
      </c>
      <c r="GT133" s="8">
        <f t="shared" si="273"/>
        <v>8.0818921751473014E-3</v>
      </c>
      <c r="GU133">
        <v>16</v>
      </c>
      <c r="HC133">
        <v>0</v>
      </c>
      <c r="HD133">
        <v>0.80786603000000001</v>
      </c>
      <c r="HE133" s="8">
        <f t="shared" si="274"/>
        <v>-2.5729459999999999E-2</v>
      </c>
      <c r="HF133" s="8">
        <f t="shared" si="275"/>
        <v>1.3657225230551871E-2</v>
      </c>
      <c r="HG133">
        <v>20</v>
      </c>
    </row>
    <row r="134" spans="129:215" x14ac:dyDescent="0.3">
      <c r="DY134" s="1">
        <v>6.5657129800000005E-2</v>
      </c>
      <c r="DZ134" s="14">
        <f t="shared" si="276"/>
        <v>3.9820016425207334E-2</v>
      </c>
      <c r="EA134" s="14">
        <f t="shared" si="277"/>
        <v>3.9820016425207334E-2</v>
      </c>
      <c r="EB134" s="14">
        <f t="shared" si="278"/>
        <v>3.9594583200000005E-2</v>
      </c>
      <c r="EC134" s="14">
        <f t="shared" si="279"/>
        <v>1.3171907973609846E-2</v>
      </c>
      <c r="ED134" s="7">
        <f t="shared" ref="ED134:ED154" si="280">(PI()/2)+ATAN(EC134/EB134)</f>
        <v>1.8919492617242695</v>
      </c>
      <c r="EE134">
        <f t="shared" ref="EE134:EE155" si="281">SIN(ED134)</f>
        <v>0.94887211249767367</v>
      </c>
      <c r="EI134" s="8">
        <f t="shared" si="264"/>
        <v>0</v>
      </c>
      <c r="EJ134" s="8">
        <f t="shared" si="265"/>
        <v>0</v>
      </c>
      <c r="EK134">
        <v>0</v>
      </c>
      <c r="ER134">
        <v>2.5729459999999999E-2</v>
      </c>
      <c r="ES134">
        <v>0.58270412999999999</v>
      </c>
      <c r="EY134">
        <v>2.5729459999999999E-2</v>
      </c>
      <c r="EZ134">
        <v>0.58270412999999999</v>
      </c>
      <c r="FA134" s="8">
        <f t="shared" si="266"/>
        <v>-3.9560220000000007E-2</v>
      </c>
      <c r="FB134" s="8">
        <f t="shared" si="267"/>
        <v>2.175348417257E-2</v>
      </c>
      <c r="FC134">
        <v>6</v>
      </c>
      <c r="FE134">
        <v>2.5729459999999999E-2</v>
      </c>
      <c r="FF134">
        <v>0.90988524999999998</v>
      </c>
      <c r="FG134" s="8">
        <f t="shared" si="268"/>
        <v>-3.9560220000000007E-2</v>
      </c>
      <c r="FH134" s="8">
        <f t="shared" si="269"/>
        <v>3.3822505897402384E-2</v>
      </c>
      <c r="FI134">
        <v>8</v>
      </c>
      <c r="FK134">
        <v>2.5729459999999999E-2</v>
      </c>
      <c r="FL134">
        <v>0.90988524999999998</v>
      </c>
      <c r="FM134" s="8">
        <f t="shared" si="270"/>
        <v>-3.9560220000000007E-2</v>
      </c>
      <c r="FN134" s="8">
        <f t="shared" si="271"/>
        <v>3.3636009365011182E-2</v>
      </c>
      <c r="FO134">
        <v>10</v>
      </c>
      <c r="FY134" s="8"/>
      <c r="FZ134" s="8"/>
      <c r="GQ134">
        <v>2.5729459999999999E-2</v>
      </c>
      <c r="GR134">
        <v>1.34377952</v>
      </c>
      <c r="GS134" s="8">
        <f t="shared" si="272"/>
        <v>-3.9560220000000007E-2</v>
      </c>
      <c r="GT134" s="8">
        <f t="shared" si="273"/>
        <v>4.848819704340139E-2</v>
      </c>
      <c r="GU134">
        <v>16</v>
      </c>
      <c r="HC134">
        <v>2.5729459999999999E-2</v>
      </c>
      <c r="HD134">
        <v>1.55739111</v>
      </c>
      <c r="HE134" s="8">
        <f t="shared" si="274"/>
        <v>-3.9560220000000007E-2</v>
      </c>
      <c r="HF134" s="8">
        <f t="shared" si="275"/>
        <v>5.4935096113502002E-2</v>
      </c>
      <c r="HG134">
        <v>20</v>
      </c>
    </row>
    <row r="135" spans="129:215" x14ac:dyDescent="0.3">
      <c r="DY135" s="1">
        <v>0.116797683</v>
      </c>
      <c r="DZ135" s="14">
        <f t="shared" si="276"/>
        <v>4.9433246699933216E-2</v>
      </c>
      <c r="EA135" s="14">
        <f t="shared" si="277"/>
        <v>4.9433246699933216E-2</v>
      </c>
      <c r="EB135" s="14">
        <f t="shared" si="278"/>
        <v>5.1140553199999994E-2</v>
      </c>
      <c r="EC135" s="14">
        <f t="shared" si="279"/>
        <v>9.6132302747258813E-3</v>
      </c>
      <c r="ED135" s="7">
        <f t="shared" si="280"/>
        <v>1.7566047065434491</v>
      </c>
      <c r="EE135">
        <f t="shared" si="281"/>
        <v>0.98278723083040553</v>
      </c>
      <c r="EI135" s="8">
        <f t="shared" si="264"/>
        <v>0</v>
      </c>
      <c r="EJ135" s="8">
        <f t="shared" si="265"/>
        <v>0</v>
      </c>
      <c r="EK135">
        <v>0</v>
      </c>
      <c r="ER135">
        <v>6.5289680000000003E-2</v>
      </c>
      <c r="ES135">
        <v>0.92679096999999999</v>
      </c>
      <c r="EY135">
        <v>6.5289680000000003E-2</v>
      </c>
      <c r="EZ135">
        <v>0.92679096999999999</v>
      </c>
      <c r="FA135" s="8">
        <f t="shared" si="266"/>
        <v>-5.1124549999999991E-2</v>
      </c>
      <c r="FB135" s="8">
        <f t="shared" si="267"/>
        <v>4.6311105278563108E-2</v>
      </c>
      <c r="FC135">
        <v>6</v>
      </c>
      <c r="FE135">
        <v>6.5289680000000003E-2</v>
      </c>
      <c r="FF135">
        <v>1.22451029</v>
      </c>
      <c r="FG135" s="8">
        <f t="shared" si="268"/>
        <v>-5.1124549999999991E-2</v>
      </c>
      <c r="FH135" s="8">
        <f t="shared" si="269"/>
        <v>6.092621769570896E-2</v>
      </c>
      <c r="FI135">
        <v>8</v>
      </c>
      <c r="FK135">
        <v>6.5289680000000003E-2</v>
      </c>
      <c r="FL135">
        <v>1.22451029</v>
      </c>
      <c r="FM135" s="8">
        <f t="shared" si="270"/>
        <v>-5.1124549999999991E-2</v>
      </c>
      <c r="FN135" s="8">
        <f t="shared" si="271"/>
        <v>6.059027190959753E-2</v>
      </c>
      <c r="FO135">
        <v>10</v>
      </c>
      <c r="FY135" s="8"/>
      <c r="FZ135" s="8"/>
      <c r="GQ135">
        <v>6.5289680000000003E-2</v>
      </c>
      <c r="GR135">
        <v>1.5897100500000001</v>
      </c>
      <c r="GS135" s="8">
        <f t="shared" si="272"/>
        <v>-5.1124549999999991E-2</v>
      </c>
      <c r="GT135" s="8">
        <f t="shared" si="273"/>
        <v>7.6780080007491272E-2</v>
      </c>
      <c r="GU135">
        <v>16</v>
      </c>
      <c r="HC135">
        <v>6.5289680000000003E-2</v>
      </c>
      <c r="HD135">
        <v>1.7368080800000001</v>
      </c>
      <c r="HE135" s="8">
        <f t="shared" si="274"/>
        <v>-5.1124549999999991E-2</v>
      </c>
      <c r="HF135" s="8">
        <f t="shared" si="275"/>
        <v>8.2002416533674446E-2</v>
      </c>
      <c r="HG135">
        <v>20</v>
      </c>
    </row>
    <row r="136" spans="129:215" x14ac:dyDescent="0.3">
      <c r="DY136" s="1">
        <v>0.17878364099999999</v>
      </c>
      <c r="DZ136" s="14">
        <f t="shared" si="276"/>
        <v>5.5976094728309785E-2</v>
      </c>
      <c r="EA136" s="14">
        <f t="shared" si="277"/>
        <v>5.5976094728309785E-2</v>
      </c>
      <c r="EB136" s="14">
        <f t="shared" si="278"/>
        <v>6.1985957999999994E-2</v>
      </c>
      <c r="EC136" s="14">
        <f t="shared" si="279"/>
        <v>6.5428480283765689E-3</v>
      </c>
      <c r="ED136" s="7">
        <f t="shared" si="280"/>
        <v>1.6759606278858505</v>
      </c>
      <c r="EE136">
        <f t="shared" si="281"/>
        <v>0.99447532939330852</v>
      </c>
      <c r="EI136" s="8">
        <f t="shared" si="264"/>
        <v>0</v>
      </c>
      <c r="EJ136" s="8">
        <f t="shared" si="265"/>
        <v>0</v>
      </c>
      <c r="EK136">
        <v>0</v>
      </c>
      <c r="ER136">
        <v>0.11641422999999999</v>
      </c>
      <c r="ES136">
        <v>1.1368332699999999</v>
      </c>
      <c r="EY136">
        <v>0.11641422999999999</v>
      </c>
      <c r="EZ136">
        <v>1.1368332699999999</v>
      </c>
      <c r="FA136" s="8">
        <f t="shared" si="266"/>
        <v>-6.1994780000000013E-2</v>
      </c>
      <c r="FB136" s="8">
        <f t="shared" si="267"/>
        <v>6.9704410853632173E-2</v>
      </c>
      <c r="FC136">
        <v>6</v>
      </c>
      <c r="FE136">
        <v>0.11641422999999999</v>
      </c>
      <c r="FF136">
        <v>1.3709332000000001</v>
      </c>
      <c r="FG136" s="8">
        <f t="shared" si="268"/>
        <v>-6.1994780000000013E-2</v>
      </c>
      <c r="FH136" s="8">
        <f t="shared" si="269"/>
        <v>8.3698602409913142E-2</v>
      </c>
      <c r="FI136">
        <v>8</v>
      </c>
      <c r="FK136">
        <v>0.11641422999999999</v>
      </c>
      <c r="FL136">
        <v>1.3709332000000001</v>
      </c>
      <c r="FM136" s="8">
        <f t="shared" si="270"/>
        <v>-6.1994780000000013E-2</v>
      </c>
      <c r="FN136" s="8">
        <f t="shared" si="271"/>
        <v>8.3237090209640666E-2</v>
      </c>
      <c r="FO136">
        <v>10</v>
      </c>
      <c r="FY136" s="8"/>
      <c r="FZ136" s="8"/>
      <c r="GQ136">
        <v>0.11641422999999999</v>
      </c>
      <c r="GR136">
        <v>1.59999336</v>
      </c>
      <c r="GS136" s="8">
        <f t="shared" si="272"/>
        <v>-6.1994780000000013E-2</v>
      </c>
      <c r="GT136" s="8">
        <f t="shared" si="273"/>
        <v>9.4821965720890758E-2</v>
      </c>
      <c r="GU136">
        <v>16</v>
      </c>
      <c r="HC136">
        <v>0.11641422999999999</v>
      </c>
      <c r="HD136">
        <v>1.70301294</v>
      </c>
      <c r="HE136" s="8">
        <f t="shared" si="274"/>
        <v>-6.1994780000000013E-2</v>
      </c>
      <c r="HF136" s="8">
        <f t="shared" si="275"/>
        <v>9.8662678433866099E-2</v>
      </c>
      <c r="HG136">
        <v>20</v>
      </c>
    </row>
    <row r="137" spans="129:215" x14ac:dyDescent="0.3">
      <c r="DY137" s="1">
        <v>0.23458828300000001</v>
      </c>
      <c r="DZ137" s="14">
        <f t="shared" si="276"/>
        <v>5.8954250447668256E-2</v>
      </c>
      <c r="EA137" s="14">
        <f t="shared" si="277"/>
        <v>5.8954250447668256E-2</v>
      </c>
      <c r="EB137" s="14">
        <f t="shared" si="278"/>
        <v>5.5804642000000015E-2</v>
      </c>
      <c r="EC137" s="14">
        <f t="shared" si="279"/>
        <v>2.9781557193584718E-3</v>
      </c>
      <c r="ED137" s="7">
        <f t="shared" si="280"/>
        <v>1.6241132746282241</v>
      </c>
      <c r="EE137">
        <f t="shared" si="281"/>
        <v>0.99857898821020796</v>
      </c>
      <c r="EI137" s="8">
        <f t="shared" si="264"/>
        <v>0</v>
      </c>
      <c r="EJ137" s="8">
        <f t="shared" si="265"/>
        <v>0</v>
      </c>
      <c r="EK137">
        <v>0</v>
      </c>
      <c r="ER137">
        <v>0.17840901000000001</v>
      </c>
      <c r="ES137">
        <v>1.1837182900000001</v>
      </c>
      <c r="EY137">
        <v>0.17840901000000001</v>
      </c>
      <c r="EZ137">
        <v>1.1837182900000001</v>
      </c>
      <c r="FA137" s="8">
        <f t="shared" si="266"/>
        <v>-5.5793939999999986E-2</v>
      </c>
      <c r="FB137" s="8">
        <f t="shared" si="267"/>
        <v>6.5589174003163331E-2</v>
      </c>
      <c r="FC137">
        <v>6</v>
      </c>
      <c r="FE137">
        <v>0.17840901000000001</v>
      </c>
      <c r="FF137">
        <v>1.3942357999999999</v>
      </c>
      <c r="FG137" s="8">
        <f t="shared" si="268"/>
        <v>-5.5793939999999986E-2</v>
      </c>
      <c r="FH137" s="8">
        <f t="shared" si="269"/>
        <v>7.6923397922384909E-2</v>
      </c>
      <c r="FI137">
        <v>8</v>
      </c>
      <c r="FK137">
        <v>0.17840901000000001</v>
      </c>
      <c r="FL137">
        <v>1.3942357999999999</v>
      </c>
      <c r="FM137" s="8">
        <f t="shared" si="270"/>
        <v>-5.5793939999999986E-2</v>
      </c>
      <c r="FN137" s="8">
        <f t="shared" si="271"/>
        <v>7.6499244046389123E-2</v>
      </c>
      <c r="FO137">
        <v>10</v>
      </c>
      <c r="FY137" s="8"/>
      <c r="FZ137" s="8"/>
      <c r="GQ137">
        <v>0.17840901000000001</v>
      </c>
      <c r="GR137">
        <v>1.59426672</v>
      </c>
      <c r="GS137" s="8">
        <f t="shared" si="272"/>
        <v>-5.5793939999999986E-2</v>
      </c>
      <c r="GT137" s="8">
        <f t="shared" si="273"/>
        <v>8.5383130144774E-2</v>
      </c>
      <c r="GU137">
        <v>16</v>
      </c>
      <c r="HC137">
        <v>0.17840901000000001</v>
      </c>
      <c r="HD137">
        <v>1.69159547</v>
      </c>
      <c r="HE137" s="8">
        <f t="shared" si="274"/>
        <v>-5.5793939999999986E-2</v>
      </c>
      <c r="HF137" s="8">
        <f t="shared" si="275"/>
        <v>8.8562890899824359E-2</v>
      </c>
      <c r="HG137">
        <v>20</v>
      </c>
    </row>
    <row r="138" spans="129:215" x14ac:dyDescent="0.3">
      <c r="DY138" s="1">
        <v>0.27912081999999999</v>
      </c>
      <c r="DZ138" s="14">
        <f t="shared" si="276"/>
        <v>5.9917388798173321E-2</v>
      </c>
      <c r="EA138" s="14">
        <f t="shared" si="277"/>
        <v>5.9917388798173321E-2</v>
      </c>
      <c r="EB138" s="14">
        <f t="shared" si="278"/>
        <v>4.4532536999999983E-2</v>
      </c>
      <c r="EC138" s="14">
        <f t="shared" si="279"/>
        <v>9.6313835050506474E-4</v>
      </c>
      <c r="ED138" s="7">
        <f t="shared" si="280"/>
        <v>1.5924207004593651</v>
      </c>
      <c r="EE138">
        <f t="shared" si="281"/>
        <v>0.99976620234260183</v>
      </c>
      <c r="EI138" s="8">
        <f t="shared" si="264"/>
        <v>0</v>
      </c>
      <c r="EJ138" s="8">
        <f t="shared" si="265"/>
        <v>0</v>
      </c>
      <c r="EK138">
        <v>0</v>
      </c>
      <c r="ER138">
        <v>0.23420294999999999</v>
      </c>
      <c r="ES138">
        <v>1.1211654499999999</v>
      </c>
      <c r="EY138">
        <v>0.23420294999999999</v>
      </c>
      <c r="EZ138">
        <v>1.1211654499999999</v>
      </c>
      <c r="FA138" s="8">
        <f t="shared" si="266"/>
        <v>-4.457862999999998E-2</v>
      </c>
      <c r="FB138" s="8">
        <f t="shared" si="267"/>
        <v>4.9694602787842511E-2</v>
      </c>
      <c r="FC138">
        <v>6</v>
      </c>
      <c r="FE138">
        <v>0.23420294999999999</v>
      </c>
      <c r="FF138">
        <v>1.29392862</v>
      </c>
      <c r="FG138" s="8">
        <f t="shared" si="268"/>
        <v>-4.457862999999998E-2</v>
      </c>
      <c r="FH138" s="8">
        <f t="shared" si="269"/>
        <v>5.7106857598215509E-2</v>
      </c>
      <c r="FI138">
        <v>8</v>
      </c>
      <c r="FK138">
        <v>0.23420294999999999</v>
      </c>
      <c r="FL138">
        <v>1.29392862</v>
      </c>
      <c r="FM138" s="8">
        <f t="shared" si="270"/>
        <v>-4.457862999999998E-2</v>
      </c>
      <c r="FN138" s="8">
        <f t="shared" si="271"/>
        <v>5.6791971677280735E-2</v>
      </c>
      <c r="FO138">
        <v>10</v>
      </c>
      <c r="FY138" s="8"/>
      <c r="FZ138" s="8"/>
      <c r="GQ138">
        <v>0.23420294999999999</v>
      </c>
      <c r="GR138">
        <v>1.4490078099999999</v>
      </c>
      <c r="GS138" s="8">
        <f t="shared" si="272"/>
        <v>-4.457862999999998E-2</v>
      </c>
      <c r="GT138" s="8">
        <f t="shared" si="273"/>
        <v>6.2077973604456882E-2</v>
      </c>
      <c r="GU138">
        <v>16</v>
      </c>
      <c r="HC138">
        <v>0.23420294999999999</v>
      </c>
      <c r="HD138">
        <v>1.52707233</v>
      </c>
      <c r="HE138" s="8">
        <f t="shared" si="274"/>
        <v>-4.457862999999998E-2</v>
      </c>
      <c r="HF138" s="8">
        <f t="shared" si="275"/>
        <v>6.3954424171983493E-2</v>
      </c>
      <c r="HG138">
        <v>20</v>
      </c>
    </row>
    <row r="139" spans="129:215" x14ac:dyDescent="0.3">
      <c r="DY139" s="1">
        <v>0.32371982700000002</v>
      </c>
      <c r="DZ139" s="14">
        <f t="shared" si="276"/>
        <v>5.9892512357095425E-2</v>
      </c>
      <c r="EA139" s="14">
        <f t="shared" si="277"/>
        <v>5.9892512357095425E-2</v>
      </c>
      <c r="EB139" s="14">
        <f t="shared" si="278"/>
        <v>4.4599007000000024E-2</v>
      </c>
      <c r="EC139" s="14">
        <f t="shared" si="279"/>
        <v>-2.4876441077896494E-5</v>
      </c>
      <c r="ED139" s="7">
        <f t="shared" si="280"/>
        <v>1.5702385466968316</v>
      </c>
      <c r="EE139">
        <f t="shared" si="281"/>
        <v>0.99999984444068513</v>
      </c>
      <c r="EI139" s="8">
        <f t="shared" si="264"/>
        <v>0</v>
      </c>
      <c r="EJ139" s="8">
        <f t="shared" si="265"/>
        <v>0</v>
      </c>
      <c r="EK139">
        <v>0</v>
      </c>
      <c r="ER139">
        <v>0.27878157999999997</v>
      </c>
      <c r="ES139">
        <v>1.08134818</v>
      </c>
      <c r="EY139">
        <v>0.27878157999999997</v>
      </c>
      <c r="EZ139">
        <v>1.08134818</v>
      </c>
      <c r="FA139" s="8">
        <f t="shared" si="266"/>
        <v>-4.4588270000000041E-2</v>
      </c>
      <c r="FB139" s="8">
        <f t="shared" si="267"/>
        <v>4.795130790411499E-2</v>
      </c>
      <c r="FC139">
        <v>6</v>
      </c>
      <c r="FE139">
        <v>0.27878157999999997</v>
      </c>
      <c r="FF139">
        <v>1.2332944800000001</v>
      </c>
      <c r="FG139" s="8">
        <f t="shared" si="268"/>
        <v>-4.4588270000000041E-2</v>
      </c>
      <c r="FH139" s="8">
        <f t="shared" si="269"/>
        <v>5.445529534544017E-2</v>
      </c>
      <c r="FI139">
        <v>8</v>
      </c>
      <c r="FK139">
        <v>0.27878157999999997</v>
      </c>
      <c r="FL139">
        <v>1.2332944800000001</v>
      </c>
      <c r="FM139" s="8">
        <f t="shared" si="270"/>
        <v>-4.4588270000000041E-2</v>
      </c>
      <c r="FN139" s="8">
        <f t="shared" si="271"/>
        <v>5.4155030078784E-2</v>
      </c>
      <c r="FO139">
        <v>10</v>
      </c>
      <c r="FY139" s="8"/>
      <c r="FZ139" s="8"/>
      <c r="GQ139">
        <v>0.27878157999999997</v>
      </c>
      <c r="GR139">
        <v>1.3829545400000001</v>
      </c>
      <c r="GS139" s="8">
        <f t="shared" si="272"/>
        <v>-4.4588270000000041E-2</v>
      </c>
      <c r="GT139" s="8">
        <f t="shared" si="273"/>
        <v>5.9274799840523716E-2</v>
      </c>
      <c r="GU139">
        <v>16</v>
      </c>
      <c r="HC139">
        <v>0.27878157999999997</v>
      </c>
      <c r="HD139">
        <v>1.4676078299999999</v>
      </c>
      <c r="HE139" s="8">
        <f t="shared" si="274"/>
        <v>-4.4588270000000041E-2</v>
      </c>
      <c r="HF139" s="8">
        <f t="shared" si="275"/>
        <v>6.1491684651898956E-2</v>
      </c>
      <c r="HG139">
        <v>20</v>
      </c>
    </row>
    <row r="140" spans="129:215" x14ac:dyDescent="0.3">
      <c r="DY140" s="1">
        <v>0.36826213400000002</v>
      </c>
      <c r="DZ140" s="14">
        <f t="shared" si="276"/>
        <v>5.9052315314374174E-2</v>
      </c>
      <c r="EA140" s="14">
        <f t="shared" si="277"/>
        <v>5.9052315314374174E-2</v>
      </c>
      <c r="EB140" s="14">
        <f t="shared" si="278"/>
        <v>4.4542307000000003E-2</v>
      </c>
      <c r="EC140" s="14">
        <f t="shared" si="279"/>
        <v>-8.4019704272125101E-4</v>
      </c>
      <c r="ED140" s="7">
        <f t="shared" si="280"/>
        <v>1.5519356644113727</v>
      </c>
      <c r="EE140">
        <f t="shared" si="281"/>
        <v>0.9998221429796641</v>
      </c>
      <c r="EI140" s="8">
        <f t="shared" si="264"/>
        <v>0</v>
      </c>
      <c r="EJ140" s="8">
        <f t="shared" si="265"/>
        <v>0</v>
      </c>
      <c r="EK140">
        <v>0</v>
      </c>
      <c r="ER140">
        <v>0.32336985000000001</v>
      </c>
      <c r="ES140">
        <v>1.03794534</v>
      </c>
      <c r="EY140">
        <v>0.32336985000000001</v>
      </c>
      <c r="EZ140">
        <v>1.03794534</v>
      </c>
      <c r="FA140" s="8">
        <f t="shared" si="266"/>
        <v>-4.4599520000000004E-2</v>
      </c>
      <c r="FB140" s="8">
        <f t="shared" si="267"/>
        <v>4.6030084045991349E-2</v>
      </c>
      <c r="FC140">
        <v>6</v>
      </c>
      <c r="FE140">
        <v>0.32336985000000001</v>
      </c>
      <c r="FF140">
        <v>1.1738801699999999</v>
      </c>
      <c r="FG140" s="8">
        <f t="shared" si="268"/>
        <v>-4.4599520000000004E-2</v>
      </c>
      <c r="FH140" s="8">
        <f t="shared" si="269"/>
        <v>5.183576080715873E-2</v>
      </c>
      <c r="FI140">
        <v>8</v>
      </c>
      <c r="FK140">
        <v>0.32336985000000001</v>
      </c>
      <c r="FL140">
        <v>1.1738801699999999</v>
      </c>
      <c r="FM140" s="8">
        <f t="shared" si="270"/>
        <v>-4.4599520000000004E-2</v>
      </c>
      <c r="FN140" s="8">
        <f t="shared" si="271"/>
        <v>5.1549939594687968E-2</v>
      </c>
      <c r="FO140">
        <v>10</v>
      </c>
      <c r="FY140" s="8"/>
      <c r="FZ140" s="8"/>
      <c r="GQ140">
        <v>0.32336985000000001</v>
      </c>
      <c r="GR140">
        <v>1.31113218</v>
      </c>
      <c r="GS140" s="8">
        <f t="shared" si="272"/>
        <v>-4.4599520000000004E-2</v>
      </c>
      <c r="GT140" s="8">
        <f t="shared" si="273"/>
        <v>5.6200612560039748E-2</v>
      </c>
      <c r="GU140">
        <v>16</v>
      </c>
      <c r="HC140">
        <v>0.32336985000000001</v>
      </c>
      <c r="HD140">
        <v>1.3840673299999999</v>
      </c>
      <c r="HE140" s="8">
        <f t="shared" si="274"/>
        <v>-4.4599520000000004E-2</v>
      </c>
      <c r="HF140" s="8">
        <f t="shared" si="275"/>
        <v>5.799572333913619E-2</v>
      </c>
      <c r="HG140">
        <v>20</v>
      </c>
    </row>
    <row r="141" spans="129:215" x14ac:dyDescent="0.3">
      <c r="DY141" s="1">
        <v>0.41284756900000003</v>
      </c>
      <c r="DZ141" s="14">
        <f t="shared" si="276"/>
        <v>5.7526732273967394E-2</v>
      </c>
      <c r="EA141" s="14">
        <f t="shared" si="277"/>
        <v>5.7526732273967394E-2</v>
      </c>
      <c r="EB141" s="14">
        <f t="shared" si="278"/>
        <v>4.4585435000000007E-2</v>
      </c>
      <c r="EC141" s="14">
        <f t="shared" si="279"/>
        <v>-1.5255830404067791E-3</v>
      </c>
      <c r="ED141" s="7">
        <f t="shared" si="280"/>
        <v>1.5365925992766278</v>
      </c>
      <c r="EE141">
        <f t="shared" si="281"/>
        <v>0.99941510953696477</v>
      </c>
      <c r="EI141" s="8">
        <f t="shared" si="264"/>
        <v>0</v>
      </c>
      <c r="EJ141" s="8">
        <f t="shared" si="265"/>
        <v>0</v>
      </c>
      <c r="EK141">
        <v>0</v>
      </c>
      <c r="ER141">
        <v>0.36796937000000002</v>
      </c>
      <c r="ES141">
        <v>1.01592466</v>
      </c>
      <c r="EY141">
        <v>0.36796937000000002</v>
      </c>
      <c r="EZ141">
        <v>1.01592466</v>
      </c>
      <c r="FA141" s="8">
        <f t="shared" si="266"/>
        <v>-4.4603559999999987E-2</v>
      </c>
      <c r="FB141" s="8">
        <f t="shared" si="267"/>
        <v>4.5039264027663735E-2</v>
      </c>
      <c r="FC141">
        <v>6</v>
      </c>
      <c r="FE141">
        <v>0.36796937000000002</v>
      </c>
      <c r="FF141">
        <v>1.1277058900000001</v>
      </c>
      <c r="FG141" s="8">
        <f t="shared" si="268"/>
        <v>-4.4603559999999987E-2</v>
      </c>
      <c r="FH141" s="8">
        <f t="shared" si="269"/>
        <v>4.9781050628602698E-2</v>
      </c>
      <c r="FI141">
        <v>8</v>
      </c>
      <c r="FK141">
        <v>0.36796937000000002</v>
      </c>
      <c r="FL141">
        <v>1.1277058900000001</v>
      </c>
      <c r="FM141" s="8">
        <f t="shared" si="270"/>
        <v>-4.4603559999999987E-2</v>
      </c>
      <c r="FN141" s="8">
        <f t="shared" si="271"/>
        <v>4.9506559041575186E-2</v>
      </c>
      <c r="FO141">
        <v>10</v>
      </c>
      <c r="FY141" s="8"/>
      <c r="FZ141" s="8"/>
      <c r="GQ141">
        <v>0.36796937000000002</v>
      </c>
      <c r="GR141">
        <v>1.24789138</v>
      </c>
      <c r="GS141" s="8">
        <f t="shared" si="272"/>
        <v>-4.4603559999999987E-2</v>
      </c>
      <c r="GT141" s="8">
        <f t="shared" si="273"/>
        <v>5.3472914516441414E-2</v>
      </c>
      <c r="GU141">
        <v>16</v>
      </c>
      <c r="HC141">
        <v>0.36796937000000002</v>
      </c>
      <c r="HD141">
        <v>1.31643771</v>
      </c>
      <c r="HE141" s="8">
        <f t="shared" si="274"/>
        <v>-4.4603559999999987E-2</v>
      </c>
      <c r="HF141" s="8">
        <f t="shared" si="275"/>
        <v>5.5144418926905955E-2</v>
      </c>
      <c r="HG141">
        <v>20</v>
      </c>
    </row>
    <row r="142" spans="129:215" x14ac:dyDescent="0.3">
      <c r="DY142" s="1">
        <v>0.457418622</v>
      </c>
      <c r="DZ142" s="14">
        <f t="shared" si="276"/>
        <v>5.5420099779394875E-2</v>
      </c>
      <c r="EA142" s="14">
        <f t="shared" si="277"/>
        <v>5.5420099779394875E-2</v>
      </c>
      <c r="EB142" s="14">
        <f t="shared" si="278"/>
        <v>4.4571052999999972E-2</v>
      </c>
      <c r="EC142" s="14">
        <f t="shared" si="279"/>
        <v>-2.106632494572519E-3</v>
      </c>
      <c r="ED142" s="7">
        <f t="shared" si="280"/>
        <v>1.5235668862871452</v>
      </c>
      <c r="EE142">
        <f t="shared" si="281"/>
        <v>0.9988848972786567</v>
      </c>
      <c r="EI142" s="8">
        <f t="shared" si="264"/>
        <v>0</v>
      </c>
      <c r="EJ142" s="8">
        <f t="shared" si="265"/>
        <v>0</v>
      </c>
      <c r="EK142">
        <v>0</v>
      </c>
      <c r="ER142">
        <v>0.41257293</v>
      </c>
      <c r="ES142">
        <v>0.98765910999999995</v>
      </c>
      <c r="EY142">
        <v>0.41257293</v>
      </c>
      <c r="EZ142">
        <v>0.98765910999999995</v>
      </c>
      <c r="FA142" s="8">
        <f t="shared" si="266"/>
        <v>-4.4596150000000001E-2</v>
      </c>
      <c r="FB142" s="8">
        <f t="shared" si="267"/>
        <v>4.3755659827062261E-2</v>
      </c>
      <c r="FC142">
        <v>6</v>
      </c>
      <c r="FE142">
        <v>0.41257293</v>
      </c>
      <c r="FF142">
        <v>1.0863434999999999</v>
      </c>
      <c r="FG142" s="8">
        <f t="shared" si="268"/>
        <v>-4.4596150000000001E-2</v>
      </c>
      <c r="FH142" s="8">
        <f t="shared" si="269"/>
        <v>4.792176001671649E-2</v>
      </c>
      <c r="FI142">
        <v>8</v>
      </c>
      <c r="FK142">
        <v>0.41257293</v>
      </c>
      <c r="FL142">
        <v>1.0863434999999999</v>
      </c>
      <c r="FM142" s="8">
        <f t="shared" si="270"/>
        <v>-4.4596150000000001E-2</v>
      </c>
      <c r="FN142" s="8">
        <f t="shared" si="271"/>
        <v>4.7657520516062361E-2</v>
      </c>
      <c r="FO142">
        <v>10</v>
      </c>
      <c r="FY142" s="8"/>
      <c r="FZ142" s="8"/>
      <c r="GQ142">
        <v>0.41257293</v>
      </c>
      <c r="GR142">
        <v>1.1900280700000001</v>
      </c>
      <c r="GS142" s="8">
        <f t="shared" si="272"/>
        <v>-4.4596150000000001E-2</v>
      </c>
      <c r="GT142" s="8">
        <f t="shared" si="273"/>
        <v>5.0957915805399323E-2</v>
      </c>
      <c r="GU142">
        <v>16</v>
      </c>
      <c r="HC142">
        <v>0.41257293</v>
      </c>
      <c r="HD142">
        <v>1.2556063900000001</v>
      </c>
      <c r="HE142" s="8">
        <f t="shared" si="274"/>
        <v>-4.4596150000000001E-2</v>
      </c>
      <c r="HF142" s="8">
        <f t="shared" si="275"/>
        <v>5.2559611696453935E-2</v>
      </c>
      <c r="HG142">
        <v>20</v>
      </c>
    </row>
    <row r="143" spans="129:215" x14ac:dyDescent="0.3">
      <c r="DY143" s="1">
        <v>0.50200401900000002</v>
      </c>
      <c r="DZ143" s="14">
        <f t="shared" si="276"/>
        <v>5.2813337809880657E-2</v>
      </c>
      <c r="EA143" s="14">
        <f t="shared" si="277"/>
        <v>5.2813337809880657E-2</v>
      </c>
      <c r="EB143" s="14">
        <f t="shared" si="278"/>
        <v>4.4585397000000027E-2</v>
      </c>
      <c r="EC143" s="14">
        <f t="shared" si="279"/>
        <v>-2.606761969514218E-3</v>
      </c>
      <c r="ED143" s="7">
        <f t="shared" si="280"/>
        <v>1.5123960894851083</v>
      </c>
      <c r="EE143">
        <f t="shared" si="281"/>
        <v>0.99829519075717399</v>
      </c>
      <c r="EI143" s="8">
        <f t="shared" si="264"/>
        <v>0</v>
      </c>
      <c r="EJ143" s="8">
        <f t="shared" si="265"/>
        <v>0</v>
      </c>
      <c r="EK143">
        <v>0</v>
      </c>
      <c r="ER143">
        <v>0.45716908000000001</v>
      </c>
      <c r="ES143">
        <v>0.92059679000000005</v>
      </c>
      <c r="EY143">
        <v>0.45716908000000001</v>
      </c>
      <c r="EZ143">
        <v>0.92059679000000005</v>
      </c>
      <c r="FA143" s="8">
        <f t="shared" si="266"/>
        <v>-4.4609780000000043E-2</v>
      </c>
      <c r="FB143" s="8">
        <f t="shared" si="267"/>
        <v>4.0773018626743478E-2</v>
      </c>
      <c r="FC143">
        <v>6</v>
      </c>
      <c r="FE143">
        <v>0.45716908000000001</v>
      </c>
      <c r="FF143">
        <v>1.0471378200000001</v>
      </c>
      <c r="FG143" s="8">
        <f t="shared" si="268"/>
        <v>-4.4609780000000043E-2</v>
      </c>
      <c r="FH143" s="8">
        <f t="shared" si="269"/>
        <v>4.617912304787699E-2</v>
      </c>
      <c r="FI143">
        <v>8</v>
      </c>
      <c r="FK143">
        <v>0.45716908000000001</v>
      </c>
      <c r="FL143">
        <v>1.0471378200000001</v>
      </c>
      <c r="FM143" s="8">
        <f t="shared" si="270"/>
        <v>-4.4609780000000043E-2</v>
      </c>
      <c r="FN143" s="8">
        <f t="shared" si="271"/>
        <v>4.5924492408047399E-2</v>
      </c>
      <c r="FO143">
        <v>10</v>
      </c>
      <c r="FY143" s="8"/>
      <c r="FZ143" s="8"/>
      <c r="GQ143">
        <v>0.45716908000000001</v>
      </c>
      <c r="GR143">
        <v>1.1734036299999999</v>
      </c>
      <c r="GS143" s="8">
        <f t="shared" si="272"/>
        <v>-4.4609780000000043E-2</v>
      </c>
      <c r="GT143" s="8">
        <f t="shared" si="273"/>
        <v>5.023172874147977E-2</v>
      </c>
      <c r="GU143">
        <v>16</v>
      </c>
      <c r="HC143">
        <v>0.45716908000000001</v>
      </c>
      <c r="HD143">
        <v>1.2184800899999999</v>
      </c>
      <c r="HE143" s="8">
        <f t="shared" si="274"/>
        <v>-4.4609780000000043E-2</v>
      </c>
      <c r="HF143" s="8">
        <f t="shared" si="275"/>
        <v>5.099097474319076E-2</v>
      </c>
      <c r="HG143">
        <v>20</v>
      </c>
    </row>
    <row r="144" spans="129:215" x14ac:dyDescent="0.3">
      <c r="DY144" s="1">
        <v>0.54657242699999997</v>
      </c>
      <c r="DZ144" s="14">
        <f t="shared" si="276"/>
        <v>4.9774339676722755E-2</v>
      </c>
      <c r="EA144" s="14">
        <f t="shared" si="277"/>
        <v>4.9774339676722755E-2</v>
      </c>
      <c r="EB144" s="14">
        <f t="shared" si="278"/>
        <v>4.4568407999999948E-2</v>
      </c>
      <c r="EC144" s="14">
        <f t="shared" si="279"/>
        <v>-3.0389981331579025E-3</v>
      </c>
      <c r="ED144" s="7">
        <f t="shared" si="280"/>
        <v>1.5027144405318809</v>
      </c>
      <c r="EE144">
        <f t="shared" si="281"/>
        <v>0.9976833234328365</v>
      </c>
      <c r="EI144" s="8">
        <f t="shared" si="264"/>
        <v>0</v>
      </c>
      <c r="EJ144" s="8">
        <f t="shared" si="265"/>
        <v>0</v>
      </c>
      <c r="EK144">
        <v>0</v>
      </c>
      <c r="ER144">
        <v>0.50177886000000005</v>
      </c>
      <c r="ES144">
        <v>0.85008333000000003</v>
      </c>
      <c r="EY144">
        <v>0.50177886000000005</v>
      </c>
      <c r="EZ144">
        <v>0.85008333000000003</v>
      </c>
      <c r="FA144" s="8">
        <f t="shared" si="266"/>
        <v>-4.459501999999993E-2</v>
      </c>
      <c r="FB144" s="8">
        <f t="shared" si="267"/>
        <v>3.7614468085987916E-2</v>
      </c>
      <c r="FC144">
        <v>6</v>
      </c>
      <c r="FE144">
        <v>0.50177886000000005</v>
      </c>
      <c r="FF144">
        <v>0.99479728000000001</v>
      </c>
      <c r="FG144" s="8">
        <f t="shared" si="268"/>
        <v>-4.459501999999993E-2</v>
      </c>
      <c r="FH144" s="8">
        <f t="shared" si="269"/>
        <v>4.3829492349823328E-2</v>
      </c>
      <c r="FI144">
        <v>8</v>
      </c>
      <c r="FK144">
        <v>0.50177886000000005</v>
      </c>
      <c r="FL144">
        <v>0.99479728000000001</v>
      </c>
      <c r="FM144" s="8">
        <f t="shared" si="270"/>
        <v>-4.459501999999993E-2</v>
      </c>
      <c r="FN144" s="8">
        <f t="shared" si="271"/>
        <v>4.3587817520509851E-2</v>
      </c>
      <c r="FO144">
        <v>10</v>
      </c>
      <c r="FY144" s="8"/>
      <c r="FZ144" s="8"/>
      <c r="GQ144">
        <v>0.50177886000000005</v>
      </c>
      <c r="GR144">
        <v>1.15885076</v>
      </c>
      <c r="GS144" s="8">
        <f t="shared" si="272"/>
        <v>-4.459501999999993E-2</v>
      </c>
      <c r="GT144" s="8">
        <f t="shared" si="273"/>
        <v>4.9561931475207523E-2</v>
      </c>
      <c r="GU144">
        <v>16</v>
      </c>
      <c r="HC144">
        <v>0.50177886000000005</v>
      </c>
      <c r="HD144">
        <v>1.2197861299999999</v>
      </c>
      <c r="HE144" s="8">
        <f t="shared" si="274"/>
        <v>-4.459501999999993E-2</v>
      </c>
      <c r="HF144" s="8">
        <f t="shared" si="275"/>
        <v>5.0997464363518166E-2</v>
      </c>
      <c r="HG144">
        <v>20</v>
      </c>
    </row>
    <row r="145" spans="129:215" x14ac:dyDescent="0.3">
      <c r="DY145" s="1">
        <v>0.591166148</v>
      </c>
      <c r="DZ145" s="14">
        <f t="shared" si="276"/>
        <v>4.6352878718469832E-2</v>
      </c>
      <c r="EA145" s="14">
        <f t="shared" si="277"/>
        <v>4.6352878718469832E-2</v>
      </c>
      <c r="EB145" s="14">
        <f t="shared" si="278"/>
        <v>4.4593721000000031E-2</v>
      </c>
      <c r="EC145" s="14">
        <f t="shared" si="279"/>
        <v>-3.4214609582529226E-3</v>
      </c>
      <c r="ED145" s="7">
        <f t="shared" si="280"/>
        <v>1.4942211782865467</v>
      </c>
      <c r="EE145">
        <f t="shared" si="281"/>
        <v>0.99706955568561673</v>
      </c>
      <c r="EI145" s="8">
        <f t="shared" si="264"/>
        <v>0</v>
      </c>
      <c r="EJ145" s="8">
        <f t="shared" si="265"/>
        <v>0</v>
      </c>
      <c r="EK145">
        <v>0</v>
      </c>
      <c r="ER145">
        <v>0.54637387999999998</v>
      </c>
      <c r="ES145">
        <v>0.77845909999999996</v>
      </c>
      <c r="EY145">
        <v>0.54637387999999998</v>
      </c>
      <c r="EZ145">
        <v>0.77845909999999996</v>
      </c>
      <c r="FA145" s="8">
        <f t="shared" si="266"/>
        <v>-4.4607630000000009E-2</v>
      </c>
      <c r="FB145" s="8">
        <f t="shared" si="267"/>
        <v>3.4433784282339751E-2</v>
      </c>
      <c r="FC145">
        <v>6</v>
      </c>
      <c r="FE145">
        <v>0.54637387999999998</v>
      </c>
      <c r="FF145">
        <v>0.91587322000000004</v>
      </c>
      <c r="FG145" s="8">
        <f t="shared" si="268"/>
        <v>-4.4607630000000009E-2</v>
      </c>
      <c r="FH145" s="8">
        <f t="shared" si="269"/>
        <v>4.033877834690399E-2</v>
      </c>
      <c r="FI145">
        <v>8</v>
      </c>
      <c r="FK145">
        <v>0.54637387999999998</v>
      </c>
      <c r="FL145">
        <v>0.91587322000000004</v>
      </c>
      <c r="FM145" s="8">
        <f t="shared" si="270"/>
        <v>-4.4607630000000009E-2</v>
      </c>
      <c r="FN145" s="8">
        <f t="shared" si="271"/>
        <v>4.0116351235636262E-2</v>
      </c>
      <c r="FO145">
        <v>10</v>
      </c>
      <c r="FY145" s="8"/>
      <c r="FZ145" s="8"/>
      <c r="GQ145">
        <v>0.54637387999999998</v>
      </c>
      <c r="GR145">
        <v>1.09689383</v>
      </c>
      <c r="GS145" s="8">
        <f t="shared" si="272"/>
        <v>-4.4607630000000009E-2</v>
      </c>
      <c r="GT145" s="8">
        <f t="shared" si="273"/>
        <v>4.689654370842003E-2</v>
      </c>
      <c r="GU145">
        <v>16</v>
      </c>
      <c r="HC145">
        <v>0.54637387999999998</v>
      </c>
      <c r="HD145">
        <v>1.1978271599999999</v>
      </c>
      <c r="HE145" s="8">
        <f t="shared" si="274"/>
        <v>-4.4607630000000009E-2</v>
      </c>
      <c r="HF145" s="8">
        <f t="shared" si="275"/>
        <v>5.0062735717973636E-2</v>
      </c>
      <c r="HG145">
        <v>20</v>
      </c>
    </row>
    <row r="146" spans="129:215" x14ac:dyDescent="0.3">
      <c r="DY146" s="1">
        <v>0.63571699100000001</v>
      </c>
      <c r="DZ146" s="14">
        <f t="shared" si="276"/>
        <v>4.2595795220475678E-2</v>
      </c>
      <c r="EA146" s="14">
        <f t="shared" si="277"/>
        <v>4.2595795220475678E-2</v>
      </c>
      <c r="EB146" s="14">
        <f t="shared" si="278"/>
        <v>4.4550843000000007E-2</v>
      </c>
      <c r="EC146" s="14">
        <f t="shared" si="279"/>
        <v>-3.7570834979941542E-3</v>
      </c>
      <c r="ED146" s="7">
        <f t="shared" si="280"/>
        <v>1.4866629118738566</v>
      </c>
      <c r="EE146">
        <f t="shared" si="281"/>
        <v>0.99646287142903345</v>
      </c>
      <c r="EI146" s="8">
        <f t="shared" si="264"/>
        <v>0</v>
      </c>
      <c r="EJ146" s="8">
        <f t="shared" si="265"/>
        <v>0</v>
      </c>
      <c r="EK146">
        <v>0</v>
      </c>
      <c r="ER146">
        <v>0.59098150999999999</v>
      </c>
      <c r="ES146">
        <v>0.70534956000000004</v>
      </c>
      <c r="EY146">
        <v>0.59098150999999999</v>
      </c>
      <c r="EZ146">
        <v>0.70534956000000004</v>
      </c>
      <c r="FA146" s="8">
        <f t="shared" si="266"/>
        <v>-4.4585199999999992E-2</v>
      </c>
      <c r="FB146" s="8">
        <f t="shared" si="267"/>
        <v>3.1165248148918905E-2</v>
      </c>
      <c r="FC146">
        <v>6</v>
      </c>
      <c r="FE146">
        <v>0.59098150999999999</v>
      </c>
      <c r="FF146">
        <v>0.84220001</v>
      </c>
      <c r="FG146" s="8">
        <f t="shared" si="268"/>
        <v>-4.4585199999999992E-2</v>
      </c>
      <c r="FH146" s="8">
        <f t="shared" si="269"/>
        <v>3.7052699830592443E-2</v>
      </c>
      <c r="FI146">
        <v>8</v>
      </c>
      <c r="FK146">
        <v>0.59098150999999999</v>
      </c>
      <c r="FL146">
        <v>0.84220001</v>
      </c>
      <c r="FM146" s="8">
        <f t="shared" si="270"/>
        <v>-4.4585199999999992E-2</v>
      </c>
      <c r="FN146" s="8">
        <f t="shared" si="271"/>
        <v>3.6848392081926536E-2</v>
      </c>
      <c r="FO146">
        <v>10</v>
      </c>
      <c r="FY146" s="8"/>
      <c r="FZ146" s="8"/>
      <c r="GQ146">
        <v>0.59098150999999999</v>
      </c>
      <c r="GR146">
        <v>1.02566895</v>
      </c>
      <c r="GS146" s="8">
        <f t="shared" si="272"/>
        <v>-4.4585199999999992E-2</v>
      </c>
      <c r="GT146" s="8">
        <f t="shared" si="273"/>
        <v>4.3802680294260835E-2</v>
      </c>
      <c r="GU146">
        <v>16</v>
      </c>
      <c r="HC146">
        <v>0.59098150999999999</v>
      </c>
      <c r="HD146">
        <v>1.1249093800000001</v>
      </c>
      <c r="HE146" s="8">
        <f t="shared" si="274"/>
        <v>-4.4585199999999992E-2</v>
      </c>
      <c r="HF146" s="8">
        <f t="shared" si="275"/>
        <v>4.6962931138038351E-2</v>
      </c>
      <c r="HG146">
        <v>20</v>
      </c>
    </row>
    <row r="147" spans="129:215" x14ac:dyDescent="0.3">
      <c r="DY147" s="1">
        <v>0.68030855000000001</v>
      </c>
      <c r="DZ147" s="14">
        <f t="shared" si="276"/>
        <v>3.8527503531741378E-2</v>
      </c>
      <c r="EA147" s="14">
        <f t="shared" si="277"/>
        <v>3.8527503531741378E-2</v>
      </c>
      <c r="EB147" s="14">
        <f t="shared" si="278"/>
        <v>4.4591559000000003E-2</v>
      </c>
      <c r="EC147" s="14">
        <f t="shared" si="279"/>
        <v>-4.0682916887343004E-3</v>
      </c>
      <c r="ED147" s="7">
        <f t="shared" si="280"/>
        <v>1.4798136383440332</v>
      </c>
      <c r="EE147">
        <f t="shared" si="281"/>
        <v>0.9958639295298507</v>
      </c>
      <c r="EI147" s="8">
        <f t="shared" si="264"/>
        <v>0</v>
      </c>
      <c r="EJ147" s="8">
        <f t="shared" si="265"/>
        <v>0</v>
      </c>
      <c r="EK147">
        <v>0</v>
      </c>
      <c r="ER147">
        <v>0.63556670999999998</v>
      </c>
      <c r="ES147">
        <v>0.63035810000000003</v>
      </c>
      <c r="EY147">
        <v>0.63556670999999998</v>
      </c>
      <c r="EZ147">
        <v>0.63035810000000003</v>
      </c>
      <c r="FA147" s="8">
        <f t="shared" si="266"/>
        <v>-4.4596489999999989E-2</v>
      </c>
      <c r="FB147" s="8">
        <f t="shared" si="267"/>
        <v>2.7842124283835732E-2</v>
      </c>
      <c r="FC147">
        <v>6</v>
      </c>
      <c r="FE147">
        <v>0.63556670999999998</v>
      </c>
      <c r="FF147">
        <v>0.76798396000000002</v>
      </c>
      <c r="FG147" s="8">
        <f t="shared" si="268"/>
        <v>-4.4596489999999989E-2</v>
      </c>
      <c r="FH147" s="8">
        <f t="shared" si="269"/>
        <v>3.377579701136537E-2</v>
      </c>
      <c r="FI147">
        <v>8</v>
      </c>
      <c r="FK147">
        <v>0.63556670999999998</v>
      </c>
      <c r="FL147">
        <v>0.76798396000000002</v>
      </c>
      <c r="FM147" s="8">
        <f t="shared" si="270"/>
        <v>-4.4596489999999989E-2</v>
      </c>
      <c r="FN147" s="8">
        <f t="shared" si="271"/>
        <v>3.358955803071513E-2</v>
      </c>
      <c r="FO147">
        <v>10</v>
      </c>
      <c r="FY147" s="8"/>
      <c r="FZ147" s="8"/>
      <c r="GQ147">
        <v>0.63556670999999998</v>
      </c>
      <c r="GR147">
        <v>0.95863248999999995</v>
      </c>
      <c r="GS147" s="8">
        <f t="shared" si="272"/>
        <v>-4.4596489999999989E-2</v>
      </c>
      <c r="GT147" s="8">
        <f t="shared" si="273"/>
        <v>4.0925544101011097E-2</v>
      </c>
      <c r="GU147">
        <v>16</v>
      </c>
      <c r="HC147">
        <v>0.63556670999999998</v>
      </c>
      <c r="HD147">
        <v>1.06235184</v>
      </c>
      <c r="HE147" s="8">
        <f t="shared" si="274"/>
        <v>-4.4596489999999989E-2</v>
      </c>
      <c r="HF147" s="8">
        <f t="shared" si="275"/>
        <v>4.4335832925321873E-2</v>
      </c>
      <c r="HG147">
        <v>20</v>
      </c>
    </row>
    <row r="148" spans="129:215" x14ac:dyDescent="0.3">
      <c r="DY148" s="1">
        <v>0.72485467199999998</v>
      </c>
      <c r="DZ148" s="14">
        <f t="shared" si="276"/>
        <v>3.4178286734964779E-2</v>
      </c>
      <c r="EA148" s="14">
        <f t="shared" si="277"/>
        <v>3.4178286734964779E-2</v>
      </c>
      <c r="EB148" s="14">
        <f t="shared" si="278"/>
        <v>4.4546121999999966E-2</v>
      </c>
      <c r="EC148" s="14">
        <f t="shared" si="279"/>
        <v>-4.3492167967765991E-3</v>
      </c>
      <c r="ED148" s="7">
        <f t="shared" si="280"/>
        <v>1.4734707771249071</v>
      </c>
      <c r="EE148">
        <f t="shared" si="281"/>
        <v>0.99526760600048136</v>
      </c>
      <c r="EI148" s="8">
        <f t="shared" si="264"/>
        <v>0</v>
      </c>
      <c r="EJ148" s="8">
        <f t="shared" si="265"/>
        <v>0</v>
      </c>
      <c r="EK148">
        <v>0</v>
      </c>
      <c r="ER148">
        <v>0.68016319999999997</v>
      </c>
      <c r="ES148">
        <v>0.55453279</v>
      </c>
      <c r="EY148">
        <v>0.68016319999999997</v>
      </c>
      <c r="EZ148">
        <v>0.55453279</v>
      </c>
      <c r="FA148" s="8">
        <f t="shared" si="266"/>
        <v>-4.4563490000000039E-2</v>
      </c>
      <c r="FB148" s="8">
        <f t="shared" si="267"/>
        <v>2.4460236098133033E-2</v>
      </c>
      <c r="FC148">
        <v>6</v>
      </c>
      <c r="FE148">
        <v>0.68016319999999997</v>
      </c>
      <c r="FF148">
        <v>0.69450531999999998</v>
      </c>
      <c r="FG148" s="8">
        <f t="shared" si="268"/>
        <v>-4.4563490000000039E-2</v>
      </c>
      <c r="FH148" s="8">
        <f t="shared" si="269"/>
        <v>3.0503341471537895E-2</v>
      </c>
      <c r="FI148">
        <v>8</v>
      </c>
      <c r="FK148">
        <v>0.68016319999999997</v>
      </c>
      <c r="FL148">
        <v>0.69450531999999998</v>
      </c>
      <c r="FM148" s="8">
        <f t="shared" si="270"/>
        <v>-4.4563490000000039E-2</v>
      </c>
      <c r="FN148" s="8">
        <f t="shared" si="271"/>
        <v>3.0335146736705326E-2</v>
      </c>
      <c r="FO148">
        <v>10</v>
      </c>
      <c r="FY148" s="8"/>
      <c r="FZ148" s="8"/>
      <c r="GQ148">
        <v>0.68016319999999997</v>
      </c>
      <c r="GR148">
        <v>0.89229064000000002</v>
      </c>
      <c r="GS148" s="8">
        <f t="shared" si="272"/>
        <v>-4.4563490000000039E-2</v>
      </c>
      <c r="GT148" s="8">
        <f t="shared" si="273"/>
        <v>3.8042323870763887E-2</v>
      </c>
      <c r="GU148">
        <v>16</v>
      </c>
      <c r="HC148">
        <v>0.68016319999999997</v>
      </c>
      <c r="HD148">
        <v>1.0004529900000001</v>
      </c>
      <c r="HE148" s="8">
        <f t="shared" si="274"/>
        <v>-4.4563490000000039E-2</v>
      </c>
      <c r="HF148" s="8">
        <f t="shared" si="275"/>
        <v>4.1696688690894601E-2</v>
      </c>
      <c r="HG148">
        <v>20</v>
      </c>
    </row>
    <row r="149" spans="129:215" x14ac:dyDescent="0.3">
      <c r="DY149" s="1">
        <v>0.76942777500000004</v>
      </c>
      <c r="DZ149" s="14">
        <f t="shared" si="276"/>
        <v>2.9555306027599593E-2</v>
      </c>
      <c r="EA149" s="14">
        <f t="shared" si="277"/>
        <v>2.9555306027599593E-2</v>
      </c>
      <c r="EB149" s="14">
        <f t="shared" si="278"/>
        <v>4.4573103000000058E-2</v>
      </c>
      <c r="EC149" s="14">
        <f t="shared" si="279"/>
        <v>-4.622980707365186E-3</v>
      </c>
      <c r="ED149" s="7">
        <f t="shared" si="280"/>
        <v>1.4674490202645945</v>
      </c>
      <c r="EE149">
        <f t="shared" si="281"/>
        <v>0.99466441861709776</v>
      </c>
      <c r="EI149" s="8">
        <f t="shared" si="264"/>
        <v>0</v>
      </c>
      <c r="EJ149" s="8">
        <f t="shared" si="265"/>
        <v>0</v>
      </c>
      <c r="EK149">
        <v>0</v>
      </c>
      <c r="ER149">
        <v>0.72472669000000001</v>
      </c>
      <c r="ES149">
        <v>0.47415197999999997</v>
      </c>
      <c r="EY149">
        <v>0.72472669000000001</v>
      </c>
      <c r="EZ149">
        <v>0.47415197999999997</v>
      </c>
      <c r="FA149" s="8">
        <f t="shared" si="266"/>
        <v>-4.4580219999999948E-2</v>
      </c>
      <c r="FB149" s="8">
        <f t="shared" si="267"/>
        <v>2.0909839888178759E-2</v>
      </c>
      <c r="FC149">
        <v>6</v>
      </c>
      <c r="FE149">
        <v>0.72472669000000001</v>
      </c>
      <c r="FF149">
        <v>0.6187319</v>
      </c>
      <c r="FG149" s="8">
        <f t="shared" si="268"/>
        <v>-4.4580219999999948E-2</v>
      </c>
      <c r="FH149" s="8">
        <f t="shared" si="269"/>
        <v>2.7169026216680187E-2</v>
      </c>
      <c r="FI149">
        <v>8</v>
      </c>
      <c r="FK149">
        <v>0.72472669000000001</v>
      </c>
      <c r="FL149">
        <v>0.6187319</v>
      </c>
      <c r="FM149" s="8">
        <f t="shared" si="270"/>
        <v>-4.4580219999999948E-2</v>
      </c>
      <c r="FN149" s="8">
        <f t="shared" si="271"/>
        <v>2.701921682073458E-2</v>
      </c>
      <c r="FO149">
        <v>10</v>
      </c>
      <c r="FY149" s="8"/>
      <c r="FZ149" s="8"/>
      <c r="GQ149">
        <v>0.72472669000000001</v>
      </c>
      <c r="GR149">
        <v>0.82589878999999999</v>
      </c>
      <c r="GS149" s="8">
        <f t="shared" si="272"/>
        <v>-4.4580219999999948E-2</v>
      </c>
      <c r="GT149" s="8">
        <f t="shared" si="273"/>
        <v>3.5203614514952374E-2</v>
      </c>
      <c r="GU149">
        <v>16</v>
      </c>
      <c r="HC149">
        <v>0.72472669000000001</v>
      </c>
      <c r="HD149">
        <v>0.93910559999999998</v>
      </c>
      <c r="HE149" s="8">
        <f t="shared" si="274"/>
        <v>-4.4580219999999948E-2</v>
      </c>
      <c r="HF149" s="8">
        <f t="shared" si="275"/>
        <v>3.9130827915350393E-2</v>
      </c>
      <c r="HG149">
        <v>20</v>
      </c>
    </row>
    <row r="150" spans="129:215" x14ac:dyDescent="0.3">
      <c r="DY150" s="1">
        <v>0.81698695099999996</v>
      </c>
      <c r="DZ150" s="14">
        <f t="shared" si="276"/>
        <v>2.4330434096358041E-2</v>
      </c>
      <c r="EA150" s="14">
        <f t="shared" si="277"/>
        <v>2.4330434096358041E-2</v>
      </c>
      <c r="EB150" s="14">
        <f t="shared" si="278"/>
        <v>4.7559175999999925E-2</v>
      </c>
      <c r="EC150" s="14">
        <f t="shared" si="279"/>
        <v>-5.2248719312415516E-3</v>
      </c>
      <c r="ED150" s="7">
        <f t="shared" si="280"/>
        <v>1.4613746950818907</v>
      </c>
      <c r="EE150">
        <f t="shared" si="281"/>
        <v>0.9940194239969008</v>
      </c>
      <c r="EI150" s="8">
        <f t="shared" si="264"/>
        <v>0</v>
      </c>
      <c r="EJ150" s="8">
        <f t="shared" si="265"/>
        <v>0</v>
      </c>
      <c r="EK150">
        <v>0</v>
      </c>
      <c r="ER150">
        <v>0.76930690999999995</v>
      </c>
      <c r="ES150">
        <v>0.39785136999999998</v>
      </c>
      <c r="EY150">
        <v>0.76930690999999995</v>
      </c>
      <c r="EZ150">
        <v>0.39785136999999998</v>
      </c>
      <c r="FA150" s="8">
        <f t="shared" si="266"/>
        <v>-4.7501780000000049E-2</v>
      </c>
      <c r="FB150" s="8">
        <f t="shared" si="267"/>
        <v>1.8682713837399459E-2</v>
      </c>
      <c r="FC150">
        <v>6</v>
      </c>
      <c r="FE150">
        <v>0.76930690999999995</v>
      </c>
      <c r="FF150">
        <v>0.54739283000000005</v>
      </c>
      <c r="FG150" s="8">
        <f t="shared" si="268"/>
        <v>-4.7501780000000049E-2</v>
      </c>
      <c r="FH150" s="8">
        <f t="shared" si="269"/>
        <v>2.5595088458947292E-2</v>
      </c>
      <c r="FI150">
        <v>8</v>
      </c>
      <c r="FK150">
        <v>0.76930690999999995</v>
      </c>
      <c r="FL150">
        <v>0.54739283000000005</v>
      </c>
      <c r="FM150" s="8">
        <f t="shared" si="270"/>
        <v>-4.7501780000000049E-2</v>
      </c>
      <c r="FN150" s="8">
        <f t="shared" si="271"/>
        <v>2.5453957720192471E-2</v>
      </c>
      <c r="FO150">
        <v>10</v>
      </c>
      <c r="FY150" s="8"/>
      <c r="FZ150" s="8"/>
      <c r="GQ150">
        <v>0.76930690999999995</v>
      </c>
      <c r="GR150">
        <v>0.76460391000000005</v>
      </c>
      <c r="GS150" s="8">
        <f t="shared" si="272"/>
        <v>-4.7501780000000049E-2</v>
      </c>
      <c r="GT150" s="8">
        <f t="shared" si="273"/>
        <v>3.4704269439705823E-2</v>
      </c>
      <c r="GU150">
        <v>16</v>
      </c>
      <c r="HC150">
        <v>0.76930690999999995</v>
      </c>
      <c r="HD150">
        <v>0.88300352999999998</v>
      </c>
      <c r="HE150" s="8">
        <f t="shared" si="274"/>
        <v>-4.7501780000000049E-2</v>
      </c>
      <c r="HF150" s="8">
        <f t="shared" si="275"/>
        <v>3.917896970590598E-2</v>
      </c>
      <c r="HG150">
        <v>20</v>
      </c>
    </row>
    <row r="151" spans="129:215" x14ac:dyDescent="0.3">
      <c r="DY151" s="1">
        <v>0.86832052299999996</v>
      </c>
      <c r="DZ151" s="14">
        <f t="shared" si="276"/>
        <v>1.8350048679812436E-2</v>
      </c>
      <c r="EA151" s="14">
        <f t="shared" si="277"/>
        <v>1.8350048679812436E-2</v>
      </c>
      <c r="EB151" s="14">
        <f t="shared" si="278"/>
        <v>5.1333571999999994E-2</v>
      </c>
      <c r="EC151" s="14">
        <f t="shared" si="279"/>
        <v>-5.9803854165456048E-3</v>
      </c>
      <c r="ED151" s="7">
        <f t="shared" si="280"/>
        <v>1.4548186650550252</v>
      </c>
      <c r="EE151">
        <f t="shared" si="281"/>
        <v>0.99328212613057343</v>
      </c>
      <c r="EI151" s="8">
        <f t="shared" si="264"/>
        <v>0</v>
      </c>
      <c r="EJ151" s="8">
        <f t="shared" si="265"/>
        <v>0</v>
      </c>
      <c r="EK151">
        <v>0</v>
      </c>
      <c r="ER151">
        <v>0.81680869</v>
      </c>
      <c r="ES151">
        <v>0.29827442999999998</v>
      </c>
      <c r="EY151">
        <v>0.81680869</v>
      </c>
      <c r="EZ151">
        <v>0.29827442999999998</v>
      </c>
      <c r="FA151" s="8">
        <f t="shared" si="266"/>
        <v>-5.1284839999999998E-2</v>
      </c>
      <c r="FB151" s="8">
        <f t="shared" si="267"/>
        <v>1.5110958013623057E-2</v>
      </c>
      <c r="FC151">
        <v>6</v>
      </c>
      <c r="FE151">
        <v>0.81680869</v>
      </c>
      <c r="FF151">
        <v>0.45465466999999998</v>
      </c>
      <c r="FG151" s="8">
        <f t="shared" si="268"/>
        <v>-5.1284839999999998E-2</v>
      </c>
      <c r="FH151" s="8">
        <f t="shared" si="269"/>
        <v>2.2934858085637271E-2</v>
      </c>
      <c r="FI151">
        <v>8</v>
      </c>
      <c r="FK151">
        <v>0.81680869</v>
      </c>
      <c r="FL151">
        <v>0.45465466999999998</v>
      </c>
      <c r="FM151" s="8">
        <f t="shared" si="270"/>
        <v>-5.1284839999999998E-2</v>
      </c>
      <c r="FN151" s="8">
        <f t="shared" si="271"/>
        <v>2.2808395796981594E-2</v>
      </c>
      <c r="FO151">
        <v>10</v>
      </c>
      <c r="FY151" s="8"/>
      <c r="FZ151" s="8"/>
      <c r="GQ151">
        <v>0.81680869</v>
      </c>
      <c r="GR151">
        <v>0.68285675000000001</v>
      </c>
      <c r="GS151" s="8">
        <f t="shared" si="272"/>
        <v>-5.1284839999999998E-2</v>
      </c>
      <c r="GT151" s="8">
        <f t="shared" si="273"/>
        <v>3.3437428385199842E-2</v>
      </c>
      <c r="GU151">
        <v>16</v>
      </c>
      <c r="HC151">
        <v>0.81680869</v>
      </c>
      <c r="HD151">
        <v>0.80728398000000001</v>
      </c>
      <c r="HE151" s="8">
        <f t="shared" si="274"/>
        <v>-5.1284839999999998E-2</v>
      </c>
      <c r="HF151" s="8">
        <f t="shared" si="275"/>
        <v>3.8643261708162804E-2</v>
      </c>
      <c r="HG151">
        <v>20</v>
      </c>
    </row>
    <row r="152" spans="129:215" x14ac:dyDescent="0.3">
      <c r="DY152" s="1">
        <v>0.91857666199999999</v>
      </c>
      <c r="DZ152" s="14">
        <f t="shared" si="276"/>
        <v>1.2138871339052334E-2</v>
      </c>
      <c r="EA152" s="14">
        <f t="shared" si="277"/>
        <v>1.2138871339052334E-2</v>
      </c>
      <c r="EB152" s="14">
        <f t="shared" si="278"/>
        <v>5.0256139000000033E-2</v>
      </c>
      <c r="EC152" s="14">
        <f t="shared" si="279"/>
        <v>-6.2111773407601024E-3</v>
      </c>
      <c r="ED152" s="7">
        <f t="shared" si="280"/>
        <v>1.4478294660556796</v>
      </c>
      <c r="EE152">
        <f t="shared" si="281"/>
        <v>0.9924490974491248</v>
      </c>
      <c r="EI152" s="8">
        <f t="shared" si="264"/>
        <v>0</v>
      </c>
      <c r="EJ152" s="8">
        <f t="shared" si="265"/>
        <v>0</v>
      </c>
      <c r="EK152">
        <v>0</v>
      </c>
      <c r="ER152">
        <v>0.86809353</v>
      </c>
      <c r="ES152">
        <v>0.18787661</v>
      </c>
      <c r="EY152">
        <v>0.86809353</v>
      </c>
      <c r="EZ152">
        <v>0.18787661</v>
      </c>
      <c r="FA152" s="8">
        <f t="shared" si="266"/>
        <v>-5.0145430000000046E-2</v>
      </c>
      <c r="FB152" s="8">
        <f t="shared" si="267"/>
        <v>9.2987948226996454E-3</v>
      </c>
      <c r="FC152">
        <v>6</v>
      </c>
      <c r="FE152">
        <v>0.86809353</v>
      </c>
      <c r="FF152">
        <v>0.35419680999999997</v>
      </c>
      <c r="FG152" s="8">
        <f t="shared" si="268"/>
        <v>-5.0145430000000046E-2</v>
      </c>
      <c r="FH152" s="8">
        <f t="shared" si="269"/>
        <v>1.745569004910235E-2</v>
      </c>
      <c r="FI152">
        <v>8</v>
      </c>
      <c r="FK152">
        <v>0.86809353</v>
      </c>
      <c r="FL152">
        <v>0.35419680999999997</v>
      </c>
      <c r="FM152" s="8">
        <f t="shared" si="270"/>
        <v>-5.0145430000000046E-2</v>
      </c>
      <c r="FN152" s="8">
        <f t="shared" si="271"/>
        <v>1.7359439769051303E-2</v>
      </c>
      <c r="FO152">
        <v>10</v>
      </c>
      <c r="FY152" s="8"/>
      <c r="FZ152" s="8"/>
      <c r="GQ152">
        <v>0.86809353</v>
      </c>
      <c r="GR152">
        <v>0.59641995999999997</v>
      </c>
      <c r="GS152" s="8">
        <f t="shared" si="272"/>
        <v>-5.0145430000000046E-2</v>
      </c>
      <c r="GT152" s="8">
        <f t="shared" si="273"/>
        <v>2.8532078300146532E-2</v>
      </c>
      <c r="GU152">
        <v>16</v>
      </c>
      <c r="HC152">
        <v>0.86809353</v>
      </c>
      <c r="HD152">
        <v>0.72763571000000005</v>
      </c>
      <c r="HE152" s="8">
        <f t="shared" si="274"/>
        <v>-5.0145430000000046E-2</v>
      </c>
      <c r="HF152" s="8">
        <f t="shared" si="275"/>
        <v>3.4028234890817376E-2</v>
      </c>
      <c r="HG152">
        <v>20</v>
      </c>
    </row>
    <row r="153" spans="129:215" x14ac:dyDescent="0.3">
      <c r="DY153" s="1">
        <v>0.96365270999999997</v>
      </c>
      <c r="DZ153" s="14">
        <f t="shared" si="276"/>
        <v>6.2479519489863798E-3</v>
      </c>
      <c r="EA153" s="14">
        <f t="shared" si="277"/>
        <v>6.2479519489863798E-3</v>
      </c>
      <c r="EB153" s="14">
        <f t="shared" si="278"/>
        <v>4.507604799999998E-2</v>
      </c>
      <c r="EC153" s="14">
        <f t="shared" si="279"/>
        <v>-5.890919390065954E-3</v>
      </c>
      <c r="ED153" s="7">
        <f t="shared" si="280"/>
        <v>1.4408443619900533</v>
      </c>
      <c r="EE153">
        <f t="shared" si="281"/>
        <v>0.99156811957217028</v>
      </c>
      <c r="EI153" s="8">
        <f t="shared" si="264"/>
        <v>0</v>
      </c>
      <c r="EJ153" s="8">
        <f t="shared" si="265"/>
        <v>0</v>
      </c>
      <c r="EK153">
        <v>0</v>
      </c>
      <c r="ER153">
        <v>0.91823896000000005</v>
      </c>
      <c r="ES153">
        <v>7.6072029999999999E-2</v>
      </c>
      <c r="EY153">
        <v>0.91823896000000005</v>
      </c>
      <c r="EZ153">
        <v>7.6072029999999999E-2</v>
      </c>
      <c r="FA153" s="8">
        <f t="shared" si="266"/>
        <v>-4.4942229999999972E-2</v>
      </c>
      <c r="FB153" s="8">
        <f t="shared" si="267"/>
        <v>3.3714484817428327E-3</v>
      </c>
      <c r="FC153">
        <v>6</v>
      </c>
      <c r="FE153">
        <v>0.91823896000000005</v>
      </c>
      <c r="FF153">
        <v>0.25772486</v>
      </c>
      <c r="FG153" s="8">
        <f t="shared" si="268"/>
        <v>-4.4942229999999972E-2</v>
      </c>
      <c r="FH153" s="8">
        <f t="shared" si="269"/>
        <v>1.1373293870709445E-2</v>
      </c>
      <c r="FI153">
        <v>8</v>
      </c>
      <c r="FK153">
        <v>0.91823896000000005</v>
      </c>
      <c r="FL153">
        <v>0.25772486</v>
      </c>
      <c r="FM153" s="8">
        <f t="shared" si="270"/>
        <v>-4.4942229999999972E-2</v>
      </c>
      <c r="FN153" s="8">
        <f t="shared" si="271"/>
        <v>1.1310581785591106E-2</v>
      </c>
      <c r="FO153">
        <v>10</v>
      </c>
      <c r="FY153" s="8"/>
      <c r="FZ153" s="8"/>
      <c r="GQ153">
        <v>0.91823896000000005</v>
      </c>
      <c r="GR153">
        <v>0.51998708000000005</v>
      </c>
      <c r="GS153" s="8">
        <f t="shared" si="272"/>
        <v>-4.4942229999999972E-2</v>
      </c>
      <c r="GT153" s="8">
        <f t="shared" si="273"/>
        <v>2.2274674328019696E-2</v>
      </c>
      <c r="GU153">
        <v>16</v>
      </c>
      <c r="HC153">
        <v>0.91823896000000005</v>
      </c>
      <c r="HD153">
        <v>0.66141388999999995</v>
      </c>
      <c r="HE153" s="8">
        <f t="shared" si="274"/>
        <v>-4.4942229999999972E-2</v>
      </c>
      <c r="HF153" s="8">
        <f t="shared" si="275"/>
        <v>2.7697227648930619E-2</v>
      </c>
      <c r="HG153">
        <v>20</v>
      </c>
    </row>
    <row r="154" spans="129:215" x14ac:dyDescent="0.3">
      <c r="DY154" s="1">
        <v>1</v>
      </c>
      <c r="DZ154" s="14">
        <f t="shared" si="276"/>
        <v>1.2599999999999777E-3</v>
      </c>
      <c r="EA154" s="14">
        <f t="shared" si="277"/>
        <v>1.2599999999999777E-3</v>
      </c>
      <c r="EB154" s="14">
        <f t="shared" si="278"/>
        <v>3.6347290000000032E-2</v>
      </c>
      <c r="EC154" s="14">
        <f t="shared" si="279"/>
        <v>-4.9879519489864025E-3</v>
      </c>
      <c r="ED154" s="7">
        <f t="shared" si="280"/>
        <v>1.4344178036925648</v>
      </c>
      <c r="EE154">
        <f t="shared" si="281"/>
        <v>0.99071485389263281</v>
      </c>
      <c r="EI154" s="8">
        <f>EG154-EG153</f>
        <v>0</v>
      </c>
      <c r="EJ154" s="8">
        <f t="shared" si="265"/>
        <v>0</v>
      </c>
      <c r="EK154">
        <v>0</v>
      </c>
      <c r="ER154">
        <v>0.96318119000000002</v>
      </c>
      <c r="ES154">
        <v>-5.4908140000000001E-2</v>
      </c>
      <c r="EY154">
        <v>0.96318119000000002</v>
      </c>
      <c r="EZ154">
        <v>-5.4908140000000001E-2</v>
      </c>
      <c r="FA154" s="8">
        <f>EY154-EY153</f>
        <v>4.4942229999999972E-2</v>
      </c>
      <c r="FB154" s="8">
        <f t="shared" si="267"/>
        <v>2.4313885869653947E-3</v>
      </c>
      <c r="FC154">
        <v>6</v>
      </c>
      <c r="FE154">
        <v>0.96318119000000002</v>
      </c>
      <c r="FF154">
        <v>0.1334621</v>
      </c>
      <c r="FG154" s="8">
        <f>FE154-FE153</f>
        <v>4.4942229999999972E-2</v>
      </c>
      <c r="FH154" s="8">
        <f t="shared" si="269"/>
        <v>-5.8845603608296644E-3</v>
      </c>
      <c r="FI154">
        <v>8</v>
      </c>
      <c r="FK154">
        <v>0.96318119000000002</v>
      </c>
      <c r="FL154">
        <v>0.1334621</v>
      </c>
      <c r="FM154" s="8">
        <f>FK154-FK153</f>
        <v>4.4942229999999972E-2</v>
      </c>
      <c r="FN154" s="8">
        <f t="shared" si="271"/>
        <v>-5.8521130281195899E-3</v>
      </c>
      <c r="FO154">
        <v>10</v>
      </c>
      <c r="GQ154">
        <v>0.96318119000000002</v>
      </c>
      <c r="GR154">
        <v>0.40417243000000003</v>
      </c>
      <c r="GS154" s="8">
        <f>GQ154-GQ153</f>
        <v>4.4942229999999972E-2</v>
      </c>
      <c r="GT154" s="8">
        <f t="shared" si="273"/>
        <v>-1.7298626226922575E-2</v>
      </c>
      <c r="GU154">
        <v>16</v>
      </c>
      <c r="HC154">
        <v>0.96318119000000002</v>
      </c>
      <c r="HD154">
        <v>0.54767986000000002</v>
      </c>
      <c r="HE154" s="8">
        <f>HC154-HC153</f>
        <v>4.4942229999999972E-2</v>
      </c>
      <c r="HF154" s="8">
        <f t="shared" si="275"/>
        <v>-2.29147899005685E-2</v>
      </c>
      <c r="HG154">
        <v>20</v>
      </c>
    </row>
    <row r="155" spans="129:215" x14ac:dyDescent="0.3">
      <c r="EA155" s="3" t="s">
        <v>36</v>
      </c>
      <c r="ED155">
        <v>1.4344178036925648</v>
      </c>
      <c r="EE155">
        <f t="shared" si="281"/>
        <v>0.99071485389263281</v>
      </c>
      <c r="EI155" s="8">
        <f>EG155-EG154</f>
        <v>0</v>
      </c>
      <c r="EJ155" s="8">
        <f t="shared" si="265"/>
        <v>0</v>
      </c>
      <c r="EK155">
        <v>0</v>
      </c>
      <c r="ER155">
        <v>1</v>
      </c>
      <c r="ES155">
        <v>-0.15902063</v>
      </c>
      <c r="EY155">
        <v>1</v>
      </c>
      <c r="EZ155">
        <v>-0.15902063</v>
      </c>
      <c r="FA155" s="8">
        <f>EY155-EY154</f>
        <v>3.681880999999998E-2</v>
      </c>
      <c r="FB155" s="8">
        <f t="shared" si="267"/>
        <v>5.7688100738516714E-3</v>
      </c>
      <c r="FC155">
        <v>6</v>
      </c>
      <c r="FE155">
        <v>1</v>
      </c>
      <c r="FF155">
        <v>7.8244129999999995E-2</v>
      </c>
      <c r="FG155" s="8">
        <f>FE155-FE154</f>
        <v>3.681880999999998E-2</v>
      </c>
      <c r="FH155" s="8">
        <f t="shared" si="269"/>
        <v>-2.8263306203427873E-3</v>
      </c>
      <c r="FI155">
        <v>8</v>
      </c>
      <c r="FK155">
        <v>1</v>
      </c>
      <c r="FL155">
        <v>7.8244129999999995E-2</v>
      </c>
      <c r="FM155" s="8">
        <f>FK155-FK154</f>
        <v>3.681880999999998E-2</v>
      </c>
      <c r="FN155" s="8">
        <f t="shared" si="271"/>
        <v>-2.8107462972389958E-3</v>
      </c>
      <c r="FO155">
        <v>10</v>
      </c>
      <c r="FY155" s="8"/>
      <c r="FZ155" s="8"/>
      <c r="GQ155">
        <v>1</v>
      </c>
      <c r="GR155">
        <v>0.39796481</v>
      </c>
      <c r="GS155" s="8">
        <f>GQ155-GQ154</f>
        <v>3.681880999999998E-2</v>
      </c>
      <c r="GT155" s="8">
        <f t="shared" si="273"/>
        <v>-1.3954193167768143E-2</v>
      </c>
      <c r="GU155">
        <v>16</v>
      </c>
      <c r="HC155">
        <v>1</v>
      </c>
      <c r="HD155">
        <v>0.56657265999999995</v>
      </c>
      <c r="HE155" s="8">
        <f>HC155-HC154</f>
        <v>3.681880999999998E-2</v>
      </c>
      <c r="HF155" s="8">
        <f t="shared" si="275"/>
        <v>-1.9420475201551317E-2</v>
      </c>
      <c r="HG155">
        <v>20</v>
      </c>
    </row>
    <row r="156" spans="129:215" x14ac:dyDescent="0.3">
      <c r="DY156" s="1">
        <v>0</v>
      </c>
      <c r="DZ156" s="14">
        <f>5*($EC$5/100)*(0.2969*SQRT(DY156)-0.126*DY156-0.3516*DY156^2+0.2843*DY156^3-0.1015*DY156^4)</f>
        <v>0</v>
      </c>
      <c r="EA156" s="14">
        <f>-DZ156</f>
        <v>0</v>
      </c>
      <c r="EB156" s="14" t="e">
        <f>DY156-#REF!</f>
        <v>#REF!</v>
      </c>
      <c r="EC156" s="14"/>
      <c r="ED156" s="7"/>
      <c r="EI156" s="8"/>
      <c r="EJ156" s="8"/>
      <c r="FA156" s="8"/>
      <c r="FB156" s="8"/>
      <c r="FG156" s="8"/>
      <c r="FH156" s="8"/>
      <c r="FM156" s="8"/>
      <c r="FN156" s="8"/>
      <c r="FY156" s="8"/>
      <c r="FZ156" s="8"/>
      <c r="GS156" s="8"/>
      <c r="GT156" s="8"/>
      <c r="HE156" s="8"/>
      <c r="HF156" s="8"/>
    </row>
    <row r="157" spans="129:215" x14ac:dyDescent="0.3">
      <c r="DY157" s="1">
        <v>2.60625466E-2</v>
      </c>
      <c r="DZ157" s="14">
        <f t="shared" ref="DZ157:DZ178" si="282">5*($EC$5/100)*(0.2969*SQRT(DY157)-0.126*DY157-0.3516*DY157^2+0.2843*DY157^3-0.1015*DY157^4)</f>
        <v>2.6648108451597489E-2</v>
      </c>
      <c r="EA157" s="14">
        <f t="shared" ref="EA157:EA178" si="283">-DZ157</f>
        <v>-2.6648108451597489E-2</v>
      </c>
      <c r="EB157" s="14">
        <f t="shared" ref="EB157:EB178" si="284">DY157-DY156</f>
        <v>2.60625466E-2</v>
      </c>
      <c r="EC157" s="14">
        <f t="shared" ref="EC157:EC178" si="285">EA157-EA156</f>
        <v>-2.6648108451597489E-2</v>
      </c>
      <c r="ED157" s="7">
        <f>-(PI()/2)+ATAN(EC157/EB157)</f>
        <v>-2.367303017772497</v>
      </c>
      <c r="EE157">
        <f t="shared" ref="EE157:EE179" si="286">SIN(ED157)</f>
        <v>-0.69920839973092097</v>
      </c>
      <c r="EI157" s="8">
        <f t="shared" ref="EI157:EI178" si="287">EG157-EG158</f>
        <v>0</v>
      </c>
      <c r="EJ157" s="8">
        <f t="shared" ref="EJ157:EJ179" si="288">-EI157*EH157*$EE157*COS(EK157*(PI()/180))</f>
        <v>0</v>
      </c>
      <c r="EK157">
        <v>0</v>
      </c>
      <c r="ER157">
        <v>0</v>
      </c>
      <c r="ES157">
        <v>-0.57938173000000004</v>
      </c>
      <c r="EY157">
        <v>0</v>
      </c>
      <c r="EZ157">
        <v>-0.57938173000000004</v>
      </c>
      <c r="FA157" s="8">
        <f t="shared" ref="FA157:FA178" si="289">EY157-EY158</f>
        <v>0</v>
      </c>
      <c r="FB157" s="8">
        <f t="shared" ref="FB157:FB179" si="290">-FA157*EZ157*$EE157*COS(FC157*(PI()/180))</f>
        <v>0</v>
      </c>
      <c r="FC157">
        <v>6</v>
      </c>
      <c r="FE157">
        <v>0</v>
      </c>
      <c r="FF157">
        <v>-0.43984936000000002</v>
      </c>
      <c r="FG157" s="8">
        <f t="shared" ref="FG157:FG178" si="291">FE157-FE158</f>
        <v>0</v>
      </c>
      <c r="FH157" s="8">
        <f t="shared" ref="FH157:FH179" si="292">-FG157*FF157*$EE157*COS(FI157*(PI()/180))</f>
        <v>0</v>
      </c>
      <c r="FI157">
        <v>8</v>
      </c>
      <c r="FK157">
        <v>0</v>
      </c>
      <c r="FL157">
        <v>-0.43984936000000002</v>
      </c>
      <c r="FM157" s="8">
        <f t="shared" ref="FM157:FM178" si="293">FK157-FK158</f>
        <v>0</v>
      </c>
      <c r="FN157" s="8">
        <f t="shared" ref="FN157:FN179" si="294">-FM157*FL157*$EE157*COS(FO157*(PI()/180))</f>
        <v>0</v>
      </c>
      <c r="FO157">
        <v>10</v>
      </c>
      <c r="FY157" s="8"/>
      <c r="FZ157" s="8"/>
      <c r="GQ157">
        <v>0</v>
      </c>
      <c r="GR157">
        <v>-9.5846870000000001E-2</v>
      </c>
      <c r="GS157" s="8">
        <f t="shared" ref="GS157:GS178" si="295">GQ157-GQ158</f>
        <v>0</v>
      </c>
      <c r="GT157" s="8">
        <f t="shared" ref="GT157:GT179" si="296">-GS157*GR157*$EE157*COS(GU157*(PI()/180))</f>
        <v>0</v>
      </c>
      <c r="GU157">
        <v>16</v>
      </c>
      <c r="HC157">
        <v>0</v>
      </c>
      <c r="HD157">
        <v>0.16272707</v>
      </c>
      <c r="HE157" s="8">
        <f t="shared" ref="HE157:HE178" si="297">HC157-HC158</f>
        <v>0</v>
      </c>
      <c r="HF157" s="8">
        <f t="shared" ref="HF157:HF179" si="298">-HE157*HD157*$EE157*COS(HG157*(PI()/180))</f>
        <v>0</v>
      </c>
      <c r="HG157">
        <v>20</v>
      </c>
    </row>
    <row r="158" spans="129:215" x14ac:dyDescent="0.3">
      <c r="DY158" s="1">
        <v>6.5657129800000005E-2</v>
      </c>
      <c r="DZ158" s="14">
        <f t="shared" si="282"/>
        <v>3.9820016425207334E-2</v>
      </c>
      <c r="EA158" s="14">
        <f t="shared" si="283"/>
        <v>-3.9820016425207334E-2</v>
      </c>
      <c r="EB158" s="14">
        <f t="shared" si="284"/>
        <v>3.9594583200000005E-2</v>
      </c>
      <c r="EC158" s="14">
        <f t="shared" si="285"/>
        <v>-1.3171907973609846E-2</v>
      </c>
      <c r="ED158" s="7">
        <f t="shared" ref="ED158:ED178" si="299">-(PI()/2)+ATAN(EC158/EB158)</f>
        <v>-1.8919492617242695</v>
      </c>
      <c r="EE158">
        <f t="shared" si="286"/>
        <v>-0.94887211249767367</v>
      </c>
      <c r="EI158" s="8">
        <f t="shared" si="287"/>
        <v>0</v>
      </c>
      <c r="EJ158" s="8">
        <f t="shared" si="288"/>
        <v>0</v>
      </c>
      <c r="EK158">
        <v>0</v>
      </c>
      <c r="ER158">
        <v>0</v>
      </c>
      <c r="ES158">
        <v>-1.97276205</v>
      </c>
      <c r="EY158">
        <v>0</v>
      </c>
      <c r="EZ158">
        <v>-1.97276205</v>
      </c>
      <c r="FA158" s="8">
        <f t="shared" si="289"/>
        <v>-2.5729459999999999E-2</v>
      </c>
      <c r="FB158" s="8">
        <f t="shared" si="290"/>
        <v>4.7899106046123567E-2</v>
      </c>
      <c r="FC158">
        <v>6</v>
      </c>
      <c r="FE158">
        <v>0</v>
      </c>
      <c r="FF158">
        <v>-2.2530317200000001</v>
      </c>
      <c r="FG158" s="8">
        <f t="shared" si="291"/>
        <v>-2.5729459999999999E-2</v>
      </c>
      <c r="FH158" s="8">
        <f t="shared" si="292"/>
        <v>5.4470133022998725E-2</v>
      </c>
      <c r="FI158">
        <v>8</v>
      </c>
      <c r="FK158">
        <v>0</v>
      </c>
      <c r="FL158">
        <v>-2.2530317200000001</v>
      </c>
      <c r="FM158" s="8">
        <f t="shared" si="293"/>
        <v>-2.5729459999999999E-2</v>
      </c>
      <c r="FN158" s="8">
        <f t="shared" si="294"/>
        <v>5.4169785941724155E-2</v>
      </c>
      <c r="FO158">
        <v>10</v>
      </c>
      <c r="FY158" s="8"/>
      <c r="FZ158" s="8"/>
      <c r="GQ158">
        <v>0</v>
      </c>
      <c r="GR158">
        <v>-2.6176948599999998</v>
      </c>
      <c r="GS158" s="8">
        <f t="shared" si="295"/>
        <v>-2.5729459999999999E-2</v>
      </c>
      <c r="GT158" s="8">
        <f t="shared" si="296"/>
        <v>6.1432616313713946E-2</v>
      </c>
      <c r="GU158">
        <v>16</v>
      </c>
      <c r="HC158">
        <v>0</v>
      </c>
      <c r="HD158">
        <v>-2.8473807799999999</v>
      </c>
      <c r="HE158" s="8">
        <f t="shared" si="297"/>
        <v>-2.5729459999999999E-2</v>
      </c>
      <c r="HF158" s="8">
        <f t="shared" si="298"/>
        <v>6.5323541215093969E-2</v>
      </c>
      <c r="HG158">
        <v>20</v>
      </c>
    </row>
    <row r="159" spans="129:215" x14ac:dyDescent="0.3">
      <c r="DY159" s="1">
        <v>0.116797683</v>
      </c>
      <c r="DZ159" s="14">
        <f t="shared" si="282"/>
        <v>4.9433246699933216E-2</v>
      </c>
      <c r="EA159" s="14">
        <f t="shared" si="283"/>
        <v>-4.9433246699933216E-2</v>
      </c>
      <c r="EB159" s="14">
        <f t="shared" si="284"/>
        <v>5.1140553199999994E-2</v>
      </c>
      <c r="EC159" s="14">
        <f t="shared" si="285"/>
        <v>-9.6132302747258813E-3</v>
      </c>
      <c r="ED159" s="7">
        <f t="shared" si="299"/>
        <v>-1.7566047065434491</v>
      </c>
      <c r="EE159">
        <f t="shared" si="286"/>
        <v>-0.98278723083040553</v>
      </c>
      <c r="EI159" s="8">
        <f t="shared" si="287"/>
        <v>0</v>
      </c>
      <c r="EJ159" s="8">
        <f t="shared" si="288"/>
        <v>0</v>
      </c>
      <c r="EK159">
        <v>0</v>
      </c>
      <c r="ER159">
        <v>2.5729459999999999E-2</v>
      </c>
      <c r="ES159">
        <v>-0.64370552999999997</v>
      </c>
      <c r="EY159">
        <v>2.5729459999999999E-2</v>
      </c>
      <c r="EZ159">
        <v>-0.64370552999999997</v>
      </c>
      <c r="FA159" s="8">
        <f t="shared" si="289"/>
        <v>-3.9560220000000007E-2</v>
      </c>
      <c r="FB159" s="8">
        <f t="shared" si="290"/>
        <v>2.4889707469455881E-2</v>
      </c>
      <c r="FC159">
        <v>6</v>
      </c>
      <c r="FE159">
        <v>2.5729459999999999E-2</v>
      </c>
      <c r="FF159">
        <v>-0.96296656999999997</v>
      </c>
      <c r="FG159" s="8">
        <f t="shared" si="291"/>
        <v>-3.9560220000000007E-2</v>
      </c>
      <c r="FH159" s="8">
        <f t="shared" si="292"/>
        <v>3.7075087890267609E-2</v>
      </c>
      <c r="FI159">
        <v>8</v>
      </c>
      <c r="FK159">
        <v>2.5729459999999999E-2</v>
      </c>
      <c r="FL159">
        <v>-0.96296656999999997</v>
      </c>
      <c r="FM159" s="8">
        <f t="shared" si="293"/>
        <v>-3.9560220000000007E-2</v>
      </c>
      <c r="FN159" s="8">
        <f t="shared" si="294"/>
        <v>3.6870656694347109E-2</v>
      </c>
      <c r="FO159">
        <v>10</v>
      </c>
      <c r="FY159" s="8"/>
      <c r="FZ159" s="8"/>
      <c r="GQ159">
        <v>2.5729459999999999E-2</v>
      </c>
      <c r="GR159">
        <v>-1.24032304</v>
      </c>
      <c r="GS159" s="8">
        <f t="shared" si="295"/>
        <v>-3.9560220000000007E-2</v>
      </c>
      <c r="GT159" s="8">
        <f t="shared" si="296"/>
        <v>4.6354793572269272E-2</v>
      </c>
      <c r="GU159">
        <v>16</v>
      </c>
      <c r="HC159">
        <v>2.5729459999999999E-2</v>
      </c>
      <c r="HD159">
        <v>-1.3796000500000001</v>
      </c>
      <c r="HE159" s="8">
        <f t="shared" si="297"/>
        <v>-3.9560220000000007E-2</v>
      </c>
      <c r="HF159" s="8">
        <f t="shared" si="298"/>
        <v>5.0403096859489779E-2</v>
      </c>
      <c r="HG159">
        <v>20</v>
      </c>
    </row>
    <row r="160" spans="129:215" x14ac:dyDescent="0.3">
      <c r="DY160" s="1">
        <v>0.17878364099999999</v>
      </c>
      <c r="DZ160" s="14">
        <f t="shared" si="282"/>
        <v>5.5976094728309785E-2</v>
      </c>
      <c r="EA160" s="14">
        <f t="shared" si="283"/>
        <v>-5.5976094728309785E-2</v>
      </c>
      <c r="EB160" s="14">
        <f t="shared" si="284"/>
        <v>6.1985957999999994E-2</v>
      </c>
      <c r="EC160" s="14">
        <f t="shared" si="285"/>
        <v>-6.5428480283765689E-3</v>
      </c>
      <c r="ED160" s="7">
        <f t="shared" si="299"/>
        <v>-1.6759606278858505</v>
      </c>
      <c r="EE160">
        <f t="shared" si="286"/>
        <v>-0.99447532939330852</v>
      </c>
      <c r="EI160" s="8">
        <f t="shared" si="287"/>
        <v>0</v>
      </c>
      <c r="EJ160" s="8">
        <f t="shared" si="288"/>
        <v>0</v>
      </c>
      <c r="EK160">
        <v>0</v>
      </c>
      <c r="ER160">
        <v>6.5289680000000003E-2</v>
      </c>
      <c r="ES160">
        <v>-0.11321193</v>
      </c>
      <c r="EY160">
        <v>6.5289680000000003E-2</v>
      </c>
      <c r="EZ160">
        <v>-0.11321193</v>
      </c>
      <c r="FA160" s="8">
        <f t="shared" si="289"/>
        <v>-5.1124549999999991E-2</v>
      </c>
      <c r="FB160" s="8">
        <f t="shared" si="290"/>
        <v>5.7244010837850566E-3</v>
      </c>
      <c r="FC160">
        <v>6</v>
      </c>
      <c r="FE160">
        <v>6.5289680000000003E-2</v>
      </c>
      <c r="FF160">
        <v>-0.40730559999999999</v>
      </c>
      <c r="FG160" s="8">
        <f t="shared" si="291"/>
        <v>-5.1124549999999991E-2</v>
      </c>
      <c r="FH160" s="8">
        <f t="shared" si="292"/>
        <v>2.0506742058632527E-2</v>
      </c>
      <c r="FI160">
        <v>8</v>
      </c>
      <c r="FK160">
        <v>6.5289680000000003E-2</v>
      </c>
      <c r="FL160">
        <v>-0.40730559999999999</v>
      </c>
      <c r="FM160" s="8">
        <f t="shared" si="293"/>
        <v>-5.1124549999999991E-2</v>
      </c>
      <c r="FN160" s="8">
        <f t="shared" si="294"/>
        <v>2.0393668346821315E-2</v>
      </c>
      <c r="FO160">
        <v>10</v>
      </c>
      <c r="FY160" s="8"/>
      <c r="FZ160" s="8"/>
      <c r="GQ160">
        <v>6.5289680000000003E-2</v>
      </c>
      <c r="GR160">
        <v>-0.76698456999999998</v>
      </c>
      <c r="GS160" s="8">
        <f t="shared" si="295"/>
        <v>-5.1124549999999991E-2</v>
      </c>
      <c r="GT160" s="8">
        <f t="shared" si="296"/>
        <v>3.7484504654149743E-2</v>
      </c>
      <c r="GU160">
        <v>16</v>
      </c>
      <c r="HC160">
        <v>6.5289680000000003E-2</v>
      </c>
      <c r="HD160">
        <v>-0.93582275999999998</v>
      </c>
      <c r="HE160" s="8">
        <f t="shared" si="297"/>
        <v>-5.1124549999999991E-2</v>
      </c>
      <c r="HF160" s="8">
        <f t="shared" si="298"/>
        <v>4.4709821084959925E-2</v>
      </c>
      <c r="HG160">
        <v>20</v>
      </c>
    </row>
    <row r="161" spans="129:215" x14ac:dyDescent="0.3">
      <c r="DY161" s="1">
        <v>0.23458828300000001</v>
      </c>
      <c r="DZ161" s="14">
        <f t="shared" si="282"/>
        <v>5.8954250447668256E-2</v>
      </c>
      <c r="EA161" s="14">
        <f t="shared" si="283"/>
        <v>-5.8954250447668256E-2</v>
      </c>
      <c r="EB161" s="14">
        <f t="shared" si="284"/>
        <v>5.5804642000000015E-2</v>
      </c>
      <c r="EC161" s="14">
        <f t="shared" si="285"/>
        <v>-2.9781557193584718E-3</v>
      </c>
      <c r="ED161" s="7">
        <f t="shared" si="299"/>
        <v>-1.6241132746282241</v>
      </c>
      <c r="EE161">
        <f t="shared" si="286"/>
        <v>-0.99857898821020796</v>
      </c>
      <c r="EI161" s="8">
        <f t="shared" si="287"/>
        <v>0</v>
      </c>
      <c r="EJ161" s="8">
        <f t="shared" si="288"/>
        <v>0</v>
      </c>
      <c r="EK161">
        <v>0</v>
      </c>
      <c r="ER161">
        <v>0.11641422999999999</v>
      </c>
      <c r="ES161">
        <v>0.16402422999999999</v>
      </c>
      <c r="EY161">
        <v>0.11641422999999999</v>
      </c>
      <c r="EZ161">
        <v>0.16402422999999999</v>
      </c>
      <c r="FA161" s="8">
        <f t="shared" si="289"/>
        <v>-6.1994780000000013E-2</v>
      </c>
      <c r="FB161" s="8">
        <f t="shared" si="290"/>
        <v>-1.0098570537876614E-2</v>
      </c>
      <c r="FC161">
        <v>6</v>
      </c>
      <c r="FE161">
        <v>0.11641422999999999</v>
      </c>
      <c r="FF161">
        <v>-6.8704609999999999E-2</v>
      </c>
      <c r="FG161" s="8">
        <f t="shared" si="291"/>
        <v>-6.1994780000000013E-2</v>
      </c>
      <c r="FH161" s="8">
        <f t="shared" si="292"/>
        <v>4.2118820514927772E-3</v>
      </c>
      <c r="FI161">
        <v>8</v>
      </c>
      <c r="FK161">
        <v>0.11641422999999999</v>
      </c>
      <c r="FL161">
        <v>-6.8704609999999999E-2</v>
      </c>
      <c r="FM161" s="8">
        <f t="shared" si="293"/>
        <v>-6.1994780000000013E-2</v>
      </c>
      <c r="FN161" s="8">
        <f t="shared" si="294"/>
        <v>4.1886578291413373E-3</v>
      </c>
      <c r="FO161">
        <v>10</v>
      </c>
      <c r="FY161" s="8"/>
      <c r="FZ161" s="8"/>
      <c r="GQ161">
        <v>0.11641422999999999</v>
      </c>
      <c r="GR161">
        <v>-0.42052539</v>
      </c>
      <c r="GS161" s="8">
        <f t="shared" si="295"/>
        <v>-6.1994780000000013E-2</v>
      </c>
      <c r="GT161" s="8">
        <f t="shared" si="296"/>
        <v>2.5024845562783723E-2</v>
      </c>
      <c r="GU161">
        <v>16</v>
      </c>
      <c r="HC161">
        <v>0.11641422999999999</v>
      </c>
      <c r="HD161">
        <v>-0.62870566999999999</v>
      </c>
      <c r="HE161" s="8">
        <f t="shared" si="297"/>
        <v>-6.1994780000000013E-2</v>
      </c>
      <c r="HF161" s="8">
        <f t="shared" si="298"/>
        <v>3.6573855120922046E-2</v>
      </c>
      <c r="HG161">
        <v>20</v>
      </c>
    </row>
    <row r="162" spans="129:215" x14ac:dyDescent="0.3">
      <c r="DY162" s="1">
        <v>0.27912081999999999</v>
      </c>
      <c r="DZ162" s="14">
        <f t="shared" si="282"/>
        <v>5.9917388798173321E-2</v>
      </c>
      <c r="EA162" s="14">
        <f t="shared" si="283"/>
        <v>-5.9917388798173321E-2</v>
      </c>
      <c r="EB162" s="14">
        <f t="shared" si="284"/>
        <v>4.4532536999999983E-2</v>
      </c>
      <c r="EC162" s="14">
        <f t="shared" si="285"/>
        <v>-9.6313835050506474E-4</v>
      </c>
      <c r="ED162" s="7">
        <f t="shared" si="299"/>
        <v>-1.5924207004593651</v>
      </c>
      <c r="EE162">
        <f t="shared" si="286"/>
        <v>-0.99976620234260183</v>
      </c>
      <c r="EI162" s="8">
        <f t="shared" si="287"/>
        <v>0</v>
      </c>
      <c r="EJ162" s="8">
        <f t="shared" si="288"/>
        <v>0</v>
      </c>
      <c r="EK162">
        <v>0</v>
      </c>
      <c r="ER162">
        <v>0.17840901000000001</v>
      </c>
      <c r="ES162">
        <v>0.30169837999999999</v>
      </c>
      <c r="EY162">
        <v>0.17840901000000001</v>
      </c>
      <c r="EZ162">
        <v>0.30169837999999999</v>
      </c>
      <c r="FA162" s="8">
        <f t="shared" si="289"/>
        <v>-5.5793939999999986E-2</v>
      </c>
      <c r="FB162" s="8">
        <f t="shared" si="290"/>
        <v>-1.6736814754898601E-2</v>
      </c>
      <c r="FC162">
        <v>6</v>
      </c>
      <c r="FE162">
        <v>0.17840901000000001</v>
      </c>
      <c r="FF162">
        <v>6.0964020000000001E-2</v>
      </c>
      <c r="FG162" s="8">
        <f t="shared" si="291"/>
        <v>-5.5793939999999986E-2</v>
      </c>
      <c r="FH162" s="8">
        <f t="shared" si="292"/>
        <v>-3.3675329550147842E-3</v>
      </c>
      <c r="FI162">
        <v>8</v>
      </c>
      <c r="FK162">
        <v>0.17840901000000001</v>
      </c>
      <c r="FL162">
        <v>6.0964020000000001E-2</v>
      </c>
      <c r="FM162" s="8">
        <f t="shared" si="293"/>
        <v>-5.5793939999999986E-2</v>
      </c>
      <c r="FN162" s="8">
        <f t="shared" si="294"/>
        <v>-3.3489644544806001E-3</v>
      </c>
      <c r="FO162">
        <v>10</v>
      </c>
      <c r="FY162" s="8"/>
      <c r="FZ162" s="8"/>
      <c r="GQ162">
        <v>0.17840901000000001</v>
      </c>
      <c r="GR162">
        <v>-0.23599513999999999</v>
      </c>
      <c r="GS162" s="8">
        <f t="shared" si="295"/>
        <v>-5.5793939999999986E-2</v>
      </c>
      <c r="GT162" s="8">
        <f t="shared" si="296"/>
        <v>1.2654068425714728E-2</v>
      </c>
      <c r="GU162">
        <v>16</v>
      </c>
      <c r="HC162">
        <v>0.17840901000000001</v>
      </c>
      <c r="HD162">
        <v>-0.43601703000000003</v>
      </c>
      <c r="HE162" s="8">
        <f t="shared" si="297"/>
        <v>-5.5793939999999986E-2</v>
      </c>
      <c r="HF162" s="8">
        <f t="shared" si="298"/>
        <v>2.285465926745291E-2</v>
      </c>
      <c r="HG162">
        <v>20</v>
      </c>
    </row>
    <row r="163" spans="129:215" x14ac:dyDescent="0.3">
      <c r="DY163" s="1">
        <v>0.32371982700000002</v>
      </c>
      <c r="DZ163" s="14">
        <f t="shared" si="282"/>
        <v>5.9892512357095425E-2</v>
      </c>
      <c r="EA163" s="14">
        <f t="shared" si="283"/>
        <v>-5.9892512357095425E-2</v>
      </c>
      <c r="EB163" s="14">
        <f t="shared" si="284"/>
        <v>4.4599007000000024E-2</v>
      </c>
      <c r="EC163" s="14">
        <f t="shared" si="285"/>
        <v>2.4876441077896494E-5</v>
      </c>
      <c r="ED163" s="7">
        <f t="shared" si="299"/>
        <v>-1.5702385466968316</v>
      </c>
      <c r="EE163">
        <f t="shared" si="286"/>
        <v>-0.99999984444068513</v>
      </c>
      <c r="EI163" s="8">
        <f t="shared" si="287"/>
        <v>0</v>
      </c>
      <c r="EJ163" s="8">
        <f t="shared" si="288"/>
        <v>0</v>
      </c>
      <c r="EK163">
        <v>0</v>
      </c>
      <c r="ER163">
        <v>0.23420294999999999</v>
      </c>
      <c r="ES163">
        <v>0.41717442999999998</v>
      </c>
      <c r="EY163">
        <v>0.23420294999999999</v>
      </c>
      <c r="EZ163">
        <v>0.41717442999999998</v>
      </c>
      <c r="FA163" s="8">
        <f t="shared" si="289"/>
        <v>-4.457862999999998E-2</v>
      </c>
      <c r="FB163" s="8">
        <f t="shared" si="290"/>
        <v>-1.8495185017827119E-2</v>
      </c>
      <c r="FC163">
        <v>6</v>
      </c>
      <c r="FE163">
        <v>0.23420294999999999</v>
      </c>
      <c r="FF163">
        <v>0.21104877</v>
      </c>
      <c r="FG163" s="8">
        <f t="shared" si="291"/>
        <v>-4.457862999999998E-2</v>
      </c>
      <c r="FH163" s="8">
        <f t="shared" si="292"/>
        <v>-9.3167029919539786E-3</v>
      </c>
      <c r="FI163">
        <v>8</v>
      </c>
      <c r="FK163">
        <v>0.23420294999999999</v>
      </c>
      <c r="FL163">
        <v>0.21104877</v>
      </c>
      <c r="FM163" s="8">
        <f t="shared" si="293"/>
        <v>-4.457862999999998E-2</v>
      </c>
      <c r="FN163" s="8">
        <f t="shared" si="294"/>
        <v>-9.2653309024172421E-3</v>
      </c>
      <c r="FO163">
        <v>10</v>
      </c>
      <c r="FY163" s="8"/>
      <c r="FZ163" s="8"/>
      <c r="GQ163">
        <v>0.23420294999999999</v>
      </c>
      <c r="GR163">
        <v>-4.79172E-2</v>
      </c>
      <c r="GS163" s="8">
        <f t="shared" si="295"/>
        <v>-4.457862999999998E-2</v>
      </c>
      <c r="GT163" s="8">
        <f t="shared" si="296"/>
        <v>2.0533345722515113E-3</v>
      </c>
      <c r="GU163">
        <v>16</v>
      </c>
      <c r="HC163">
        <v>0.23420294999999999</v>
      </c>
      <c r="HD163">
        <v>-0.18787841</v>
      </c>
      <c r="HE163" s="8">
        <f t="shared" si="297"/>
        <v>-4.457862999999998E-2</v>
      </c>
      <c r="HF163" s="8">
        <f t="shared" si="298"/>
        <v>7.8702647603948912E-3</v>
      </c>
      <c r="HG163">
        <v>20</v>
      </c>
    </row>
    <row r="164" spans="129:215" x14ac:dyDescent="0.3">
      <c r="DY164" s="1">
        <v>0.36826213400000002</v>
      </c>
      <c r="DZ164" s="14">
        <f t="shared" si="282"/>
        <v>5.9052315314374174E-2</v>
      </c>
      <c r="EA164" s="14">
        <f t="shared" si="283"/>
        <v>-5.9052315314374174E-2</v>
      </c>
      <c r="EB164" s="14">
        <f t="shared" si="284"/>
        <v>4.4542307000000003E-2</v>
      </c>
      <c r="EC164" s="14">
        <f t="shared" si="285"/>
        <v>8.4019704272125101E-4</v>
      </c>
      <c r="ED164" s="7">
        <f t="shared" si="299"/>
        <v>-1.5519356644113727</v>
      </c>
      <c r="EE164">
        <f t="shared" si="286"/>
        <v>-0.9998221429796641</v>
      </c>
      <c r="EI164" s="8">
        <f t="shared" si="287"/>
        <v>0</v>
      </c>
      <c r="EJ164" s="8">
        <f t="shared" si="288"/>
        <v>0</v>
      </c>
      <c r="EK164">
        <v>0</v>
      </c>
      <c r="ER164">
        <v>0.27878157999999997</v>
      </c>
      <c r="ES164">
        <v>0.41862221999999999</v>
      </c>
      <c r="EY164">
        <v>0.27878157999999997</v>
      </c>
      <c r="EZ164">
        <v>0.41862221999999999</v>
      </c>
      <c r="FA164" s="8">
        <f t="shared" si="289"/>
        <v>-4.4588270000000041E-2</v>
      </c>
      <c r="FB164" s="8">
        <f t="shared" si="290"/>
        <v>-1.8560086612360416E-2</v>
      </c>
      <c r="FC164">
        <v>6</v>
      </c>
      <c r="FE164">
        <v>0.27878157999999997</v>
      </c>
      <c r="FF164">
        <v>0.22390533000000001</v>
      </c>
      <c r="FG164" s="8">
        <f t="shared" si="291"/>
        <v>-4.4588270000000041E-2</v>
      </c>
      <c r="FH164" s="8">
        <f t="shared" si="292"/>
        <v>-9.8846337091939331E-3</v>
      </c>
      <c r="FI164">
        <v>8</v>
      </c>
      <c r="FK164">
        <v>0.27878157999999997</v>
      </c>
      <c r="FL164">
        <v>0.22390533000000001</v>
      </c>
      <c r="FM164" s="8">
        <f t="shared" si="293"/>
        <v>-4.4588270000000041E-2</v>
      </c>
      <c r="FN164" s="8">
        <f t="shared" si="294"/>
        <v>-9.8301300625299685E-3</v>
      </c>
      <c r="FO164">
        <v>10</v>
      </c>
      <c r="FY164" s="8"/>
      <c r="FZ164" s="8"/>
      <c r="GQ164">
        <v>0.27878157999999997</v>
      </c>
      <c r="GR164">
        <v>-3.8605720000000003E-2</v>
      </c>
      <c r="GS164" s="8">
        <f t="shared" si="295"/>
        <v>-4.4588270000000041E-2</v>
      </c>
      <c r="GT164" s="8">
        <f t="shared" si="296"/>
        <v>1.6543853156233519E-3</v>
      </c>
      <c r="GU164">
        <v>16</v>
      </c>
      <c r="HC164">
        <v>0.27878157999999997</v>
      </c>
      <c r="HD164">
        <v>-0.20402978999999999</v>
      </c>
      <c r="HE164" s="8">
        <f t="shared" si="297"/>
        <v>-4.4588270000000041E-2</v>
      </c>
      <c r="HF164" s="8">
        <f t="shared" si="298"/>
        <v>8.5471784647787822E-3</v>
      </c>
      <c r="HG164">
        <v>20</v>
      </c>
    </row>
    <row r="165" spans="129:215" x14ac:dyDescent="0.3">
      <c r="DY165" s="1">
        <v>0.41284756900000003</v>
      </c>
      <c r="DZ165" s="14">
        <f t="shared" si="282"/>
        <v>5.7526732273967394E-2</v>
      </c>
      <c r="EA165" s="14">
        <f t="shared" si="283"/>
        <v>-5.7526732273967394E-2</v>
      </c>
      <c r="EB165" s="14">
        <f t="shared" si="284"/>
        <v>4.4585435000000007E-2</v>
      </c>
      <c r="EC165" s="14">
        <f t="shared" si="285"/>
        <v>1.5255830404067791E-3</v>
      </c>
      <c r="ED165" s="7">
        <f t="shared" si="299"/>
        <v>-1.5365925992766278</v>
      </c>
      <c r="EE165">
        <f t="shared" si="286"/>
        <v>-0.99941510953696477</v>
      </c>
      <c r="EI165" s="8">
        <f t="shared" si="287"/>
        <v>0</v>
      </c>
      <c r="EJ165" s="8">
        <f t="shared" si="288"/>
        <v>0</v>
      </c>
      <c r="EK165">
        <v>0</v>
      </c>
      <c r="ER165">
        <v>0.32336985000000001</v>
      </c>
      <c r="ES165">
        <v>0.41409335000000003</v>
      </c>
      <c r="EY165">
        <v>0.32336985000000001</v>
      </c>
      <c r="EZ165">
        <v>0.41409335000000003</v>
      </c>
      <c r="FA165" s="8">
        <f t="shared" si="289"/>
        <v>-4.4599520000000004E-2</v>
      </c>
      <c r="FB165" s="8">
        <f t="shared" si="290"/>
        <v>-1.8356450215263727E-2</v>
      </c>
      <c r="FC165">
        <v>6</v>
      </c>
      <c r="FE165">
        <v>0.32336985000000001</v>
      </c>
      <c r="FF165">
        <v>0.23397497</v>
      </c>
      <c r="FG165" s="8">
        <f t="shared" si="291"/>
        <v>-4.4599520000000004E-2</v>
      </c>
      <c r="FH165" s="8">
        <f t="shared" si="292"/>
        <v>-1.0327572949704758E-2</v>
      </c>
      <c r="FI165">
        <v>8</v>
      </c>
      <c r="FK165">
        <v>0.32336985000000001</v>
      </c>
      <c r="FL165">
        <v>0.23397497</v>
      </c>
      <c r="FM165" s="8">
        <f t="shared" si="293"/>
        <v>-4.4599520000000004E-2</v>
      </c>
      <c r="FN165" s="8">
        <f t="shared" si="294"/>
        <v>-1.0270626946088714E-2</v>
      </c>
      <c r="FO165">
        <v>10</v>
      </c>
      <c r="FY165" s="8"/>
      <c r="FZ165" s="8"/>
      <c r="GQ165">
        <v>0.32336985000000001</v>
      </c>
      <c r="GR165">
        <v>-1.6838550000000001E-2</v>
      </c>
      <c r="GS165" s="8">
        <f t="shared" si="295"/>
        <v>-4.4599520000000004E-2</v>
      </c>
      <c r="GT165" s="8">
        <f t="shared" si="296"/>
        <v>7.2147688829215866E-4</v>
      </c>
      <c r="GU165">
        <v>16</v>
      </c>
      <c r="HC165">
        <v>0.32336985000000001</v>
      </c>
      <c r="HD165">
        <v>-0.17921883999999999</v>
      </c>
      <c r="HE165" s="8">
        <f t="shared" si="297"/>
        <v>-4.4599520000000004E-2</v>
      </c>
      <c r="HF165" s="8">
        <f t="shared" si="298"/>
        <v>7.5066397482427411E-3</v>
      </c>
      <c r="HG165">
        <v>20</v>
      </c>
    </row>
    <row r="166" spans="129:215" x14ac:dyDescent="0.3">
      <c r="DY166" s="1">
        <v>0.457418622</v>
      </c>
      <c r="DZ166" s="14">
        <f t="shared" si="282"/>
        <v>5.5420099779394875E-2</v>
      </c>
      <c r="EA166" s="14">
        <f t="shared" si="283"/>
        <v>-5.5420099779394875E-2</v>
      </c>
      <c r="EB166" s="14">
        <f t="shared" si="284"/>
        <v>4.4571052999999972E-2</v>
      </c>
      <c r="EC166" s="14">
        <f t="shared" si="285"/>
        <v>2.106632494572519E-3</v>
      </c>
      <c r="ED166" s="7">
        <f t="shared" si="299"/>
        <v>-1.5235668862871452</v>
      </c>
      <c r="EE166">
        <f t="shared" si="286"/>
        <v>-0.9988848972786567</v>
      </c>
      <c r="EI166" s="8">
        <f t="shared" si="287"/>
        <v>0</v>
      </c>
      <c r="EJ166" s="8">
        <f t="shared" si="288"/>
        <v>0</v>
      </c>
      <c r="EK166">
        <v>0</v>
      </c>
      <c r="ER166">
        <v>0.36796937000000002</v>
      </c>
      <c r="ES166">
        <v>0.39711928000000002</v>
      </c>
      <c r="EY166">
        <v>0.36796937000000002</v>
      </c>
      <c r="EZ166">
        <v>0.39711928000000002</v>
      </c>
      <c r="FA166" s="8">
        <f t="shared" si="289"/>
        <v>-4.4603559999999987E-2</v>
      </c>
      <c r="FB166" s="8">
        <f t="shared" si="290"/>
        <v>-1.7596256790466752E-2</v>
      </c>
      <c r="FC166">
        <v>6</v>
      </c>
      <c r="FE166">
        <v>0.36796937000000002</v>
      </c>
      <c r="FF166">
        <v>0.23067623000000001</v>
      </c>
      <c r="FG166" s="8">
        <f t="shared" si="291"/>
        <v>-4.4603559999999987E-2</v>
      </c>
      <c r="FH166" s="8">
        <f t="shared" si="292"/>
        <v>-1.017748779522799E-2</v>
      </c>
      <c r="FI166">
        <v>8</v>
      </c>
      <c r="FK166">
        <v>0.36796937000000002</v>
      </c>
      <c r="FL166">
        <v>0.23067623000000001</v>
      </c>
      <c r="FM166" s="8">
        <f t="shared" si="293"/>
        <v>-4.4603559999999987E-2</v>
      </c>
      <c r="FN166" s="8">
        <f t="shared" si="294"/>
        <v>-1.0121369357758531E-2</v>
      </c>
      <c r="FO166">
        <v>10</v>
      </c>
      <c r="FY166" s="8"/>
      <c r="FZ166" s="8"/>
      <c r="GQ166">
        <v>0.36796937000000002</v>
      </c>
      <c r="GR166">
        <v>-7.7271600000000003E-3</v>
      </c>
      <c r="GS166" s="8">
        <f t="shared" si="295"/>
        <v>-4.4603559999999987E-2</v>
      </c>
      <c r="GT166" s="8">
        <f t="shared" si="296"/>
        <v>3.3093790384382428E-4</v>
      </c>
      <c r="GU166">
        <v>16</v>
      </c>
      <c r="HC166">
        <v>0.36796937000000002</v>
      </c>
      <c r="HD166">
        <v>-0.16649317</v>
      </c>
      <c r="HE166" s="8">
        <f t="shared" si="297"/>
        <v>-4.4603559999999987E-2</v>
      </c>
      <c r="HF166" s="8">
        <f t="shared" si="298"/>
        <v>6.970552596555166E-3</v>
      </c>
      <c r="HG166">
        <v>20</v>
      </c>
    </row>
    <row r="167" spans="129:215" x14ac:dyDescent="0.3">
      <c r="DY167" s="1">
        <v>0.50200401900000002</v>
      </c>
      <c r="DZ167" s="14">
        <f t="shared" si="282"/>
        <v>5.2813337809880657E-2</v>
      </c>
      <c r="EA167" s="14">
        <f t="shared" si="283"/>
        <v>-5.2813337809880657E-2</v>
      </c>
      <c r="EB167" s="14">
        <f t="shared" si="284"/>
        <v>4.4585397000000027E-2</v>
      </c>
      <c r="EC167" s="14">
        <f t="shared" si="285"/>
        <v>2.606761969514218E-3</v>
      </c>
      <c r="ED167" s="7">
        <f t="shared" si="299"/>
        <v>-1.5123960894851083</v>
      </c>
      <c r="EE167">
        <f t="shared" si="286"/>
        <v>-0.99829519075717399</v>
      </c>
      <c r="EI167" s="8">
        <f t="shared" si="287"/>
        <v>0</v>
      </c>
      <c r="EJ167" s="8">
        <f t="shared" si="288"/>
        <v>0</v>
      </c>
      <c r="EK167">
        <v>0</v>
      </c>
      <c r="ER167">
        <v>0.41257293</v>
      </c>
      <c r="ES167">
        <v>0.37415934000000001</v>
      </c>
      <c r="EY167">
        <v>0.41257293</v>
      </c>
      <c r="EZ167">
        <v>0.37415934000000001</v>
      </c>
      <c r="FA167" s="8">
        <f t="shared" si="289"/>
        <v>-4.4596150000000001E-2</v>
      </c>
      <c r="FB167" s="8">
        <f t="shared" si="290"/>
        <v>-1.656636730842493E-2</v>
      </c>
      <c r="FC167">
        <v>6</v>
      </c>
      <c r="FE167">
        <v>0.41257293</v>
      </c>
      <c r="FF167">
        <v>0.22149598000000001</v>
      </c>
      <c r="FG167" s="8">
        <f t="shared" si="291"/>
        <v>-4.4596150000000001E-2</v>
      </c>
      <c r="FH167" s="8">
        <f t="shared" si="292"/>
        <v>-9.7650612206047847E-3</v>
      </c>
      <c r="FI167">
        <v>8</v>
      </c>
      <c r="FK167">
        <v>0.41257293</v>
      </c>
      <c r="FL167">
        <v>0.22149598000000001</v>
      </c>
      <c r="FM167" s="8">
        <f t="shared" si="293"/>
        <v>-4.4596150000000001E-2</v>
      </c>
      <c r="FN167" s="8">
        <f t="shared" si="294"/>
        <v>-9.7112168939379514E-3</v>
      </c>
      <c r="FO167">
        <v>10</v>
      </c>
      <c r="FY167" s="8"/>
      <c r="FZ167" s="8"/>
      <c r="GQ167">
        <v>0.41257293</v>
      </c>
      <c r="GR167">
        <v>-2.8686699999999998E-3</v>
      </c>
      <c r="GS167" s="8">
        <f t="shared" si="295"/>
        <v>-4.4596150000000001E-2</v>
      </c>
      <c r="GT167" s="8">
        <f t="shared" si="296"/>
        <v>1.2276613269184285E-4</v>
      </c>
      <c r="GU167">
        <v>16</v>
      </c>
      <c r="HC167">
        <v>0.41257293</v>
      </c>
      <c r="HD167">
        <v>-0.15616166000000001</v>
      </c>
      <c r="HE167" s="8">
        <f t="shared" si="297"/>
        <v>-4.4596150000000001E-2</v>
      </c>
      <c r="HF167" s="8">
        <f t="shared" si="298"/>
        <v>6.5330589924644921E-3</v>
      </c>
      <c r="HG167">
        <v>20</v>
      </c>
    </row>
    <row r="168" spans="129:215" x14ac:dyDescent="0.3">
      <c r="DY168" s="1">
        <v>0.54657242699999997</v>
      </c>
      <c r="DZ168" s="14">
        <f t="shared" si="282"/>
        <v>4.9774339676722755E-2</v>
      </c>
      <c r="EA168" s="14">
        <f t="shared" si="283"/>
        <v>-4.9774339676722755E-2</v>
      </c>
      <c r="EB168" s="14">
        <f t="shared" si="284"/>
        <v>4.4568407999999948E-2</v>
      </c>
      <c r="EC168" s="14">
        <f t="shared" si="285"/>
        <v>3.0389981331579025E-3</v>
      </c>
      <c r="ED168" s="7">
        <f t="shared" si="299"/>
        <v>-1.5027144405318809</v>
      </c>
      <c r="EE168">
        <f t="shared" si="286"/>
        <v>-0.9976833234328365</v>
      </c>
      <c r="EI168" s="8">
        <f t="shared" si="287"/>
        <v>0</v>
      </c>
      <c r="EJ168" s="8">
        <f t="shared" si="288"/>
        <v>0</v>
      </c>
      <c r="EK168">
        <v>0</v>
      </c>
      <c r="ER168">
        <v>0.45716908000000001</v>
      </c>
      <c r="ES168">
        <v>0.34499603000000001</v>
      </c>
      <c r="EY168">
        <v>0.45716908000000001</v>
      </c>
      <c r="EZ168">
        <v>0.34499603000000001</v>
      </c>
      <c r="FA168" s="8">
        <f t="shared" si="289"/>
        <v>-4.4609780000000043E-2</v>
      </c>
      <c r="FB168" s="8">
        <f t="shared" si="290"/>
        <v>-1.5270429097895336E-2</v>
      </c>
      <c r="FC168">
        <v>6</v>
      </c>
      <c r="FE168">
        <v>0.45716908000000001</v>
      </c>
      <c r="FF168">
        <v>0.20457096999999999</v>
      </c>
      <c r="FG168" s="8">
        <f t="shared" si="291"/>
        <v>-4.4609780000000043E-2</v>
      </c>
      <c r="FH168" s="8">
        <f t="shared" si="292"/>
        <v>-9.0161177353671809E-3</v>
      </c>
      <c r="FI168">
        <v>8</v>
      </c>
      <c r="FK168">
        <v>0.45716908000000001</v>
      </c>
      <c r="FL168">
        <v>0.20457096999999999</v>
      </c>
      <c r="FM168" s="8">
        <f t="shared" si="293"/>
        <v>-4.4609780000000043E-2</v>
      </c>
      <c r="FN168" s="8">
        <f t="shared" si="294"/>
        <v>-8.9664030661354734E-3</v>
      </c>
      <c r="FO168">
        <v>10</v>
      </c>
      <c r="FY168" s="8"/>
      <c r="FZ168" s="8"/>
      <c r="GQ168">
        <v>0.45716908000000001</v>
      </c>
      <c r="GR168">
        <v>-6.4768899999999999E-3</v>
      </c>
      <c r="GS168" s="8">
        <f t="shared" si="295"/>
        <v>-4.4609780000000043E-2</v>
      </c>
      <c r="GT168" s="8">
        <f t="shared" si="296"/>
        <v>2.7709644413442049E-4</v>
      </c>
      <c r="GU168">
        <v>16</v>
      </c>
      <c r="HC168">
        <v>0.45716908000000001</v>
      </c>
      <c r="HD168">
        <v>-0.15357554000000001</v>
      </c>
      <c r="HE168" s="8">
        <f t="shared" si="297"/>
        <v>-4.4609780000000043E-2</v>
      </c>
      <c r="HF168" s="8">
        <f t="shared" si="298"/>
        <v>6.4228926270263999E-3</v>
      </c>
      <c r="HG168">
        <v>20</v>
      </c>
    </row>
    <row r="169" spans="129:215" x14ac:dyDescent="0.3">
      <c r="DY169" s="1">
        <v>0.591166148</v>
      </c>
      <c r="DZ169" s="14">
        <f t="shared" si="282"/>
        <v>4.6352878718469832E-2</v>
      </c>
      <c r="EA169" s="14">
        <f t="shared" si="283"/>
        <v>-4.6352878718469832E-2</v>
      </c>
      <c r="EB169" s="14">
        <f t="shared" si="284"/>
        <v>4.4593721000000031E-2</v>
      </c>
      <c r="EC169" s="14">
        <f t="shared" si="285"/>
        <v>3.4214609582529226E-3</v>
      </c>
      <c r="ED169" s="7">
        <f t="shared" si="299"/>
        <v>-1.4942211782865467</v>
      </c>
      <c r="EE169">
        <f t="shared" si="286"/>
        <v>-0.99706955568561673</v>
      </c>
      <c r="EI169" s="8">
        <f t="shared" si="287"/>
        <v>0</v>
      </c>
      <c r="EJ169" s="8">
        <f t="shared" si="288"/>
        <v>0</v>
      </c>
      <c r="EK169">
        <v>0</v>
      </c>
      <c r="ER169">
        <v>0.50177886000000005</v>
      </c>
      <c r="ES169">
        <v>0.31508955999999999</v>
      </c>
      <c r="EY169">
        <v>0.50177886000000005</v>
      </c>
      <c r="EZ169">
        <v>0.31508955999999999</v>
      </c>
      <c r="FA169" s="8">
        <f t="shared" si="289"/>
        <v>-4.459501999999993E-2</v>
      </c>
      <c r="FB169" s="8">
        <f t="shared" si="290"/>
        <v>-1.3933498704653841E-2</v>
      </c>
      <c r="FC169">
        <v>6</v>
      </c>
      <c r="FE169">
        <v>0.50177886000000005</v>
      </c>
      <c r="FF169">
        <v>0.18810152999999999</v>
      </c>
      <c r="FG169" s="8">
        <f t="shared" si="291"/>
        <v>-4.459501999999993E-2</v>
      </c>
      <c r="FH169" s="8">
        <f t="shared" si="292"/>
        <v>-8.2824137564046513E-3</v>
      </c>
      <c r="FI169">
        <v>8</v>
      </c>
      <c r="FK169">
        <v>0.50177886000000005</v>
      </c>
      <c r="FL169">
        <v>0.18810152999999999</v>
      </c>
      <c r="FM169" s="8">
        <f t="shared" si="293"/>
        <v>-4.459501999999993E-2</v>
      </c>
      <c r="FN169" s="8">
        <f t="shared" si="294"/>
        <v>-8.2367447143152153E-3</v>
      </c>
      <c r="FO169">
        <v>10</v>
      </c>
      <c r="FY169" s="8"/>
      <c r="FZ169" s="8"/>
      <c r="GQ169">
        <v>0.50177886000000005</v>
      </c>
      <c r="GR169">
        <v>-7.44738E-3</v>
      </c>
      <c r="GS169" s="8">
        <f t="shared" si="295"/>
        <v>-4.459501999999993E-2</v>
      </c>
      <c r="GT169" s="8">
        <f t="shared" si="296"/>
        <v>3.1831490147205243E-4</v>
      </c>
      <c r="GU169">
        <v>16</v>
      </c>
      <c r="HC169">
        <v>0.50177886000000005</v>
      </c>
      <c r="HD169">
        <v>-0.14746413999999999</v>
      </c>
      <c r="HE169" s="8">
        <f t="shared" si="297"/>
        <v>-4.459501999999993E-2</v>
      </c>
      <c r="HF169" s="8">
        <f t="shared" si="298"/>
        <v>6.1614660192193371E-3</v>
      </c>
      <c r="HG169">
        <v>20</v>
      </c>
    </row>
    <row r="170" spans="129:215" x14ac:dyDescent="0.3">
      <c r="DY170" s="1">
        <v>0.63571699100000001</v>
      </c>
      <c r="DZ170" s="14">
        <f t="shared" si="282"/>
        <v>4.2595795220475678E-2</v>
      </c>
      <c r="EA170" s="14">
        <f t="shared" si="283"/>
        <v>-4.2595795220475678E-2</v>
      </c>
      <c r="EB170" s="14">
        <f t="shared" si="284"/>
        <v>4.4550843000000007E-2</v>
      </c>
      <c r="EC170" s="14">
        <f t="shared" si="285"/>
        <v>3.7570834979941542E-3</v>
      </c>
      <c r="ED170" s="7">
        <f t="shared" si="299"/>
        <v>-1.4866629118738566</v>
      </c>
      <c r="EE170">
        <f t="shared" si="286"/>
        <v>-0.99646287142903345</v>
      </c>
      <c r="EI170" s="8">
        <f t="shared" si="287"/>
        <v>0</v>
      </c>
      <c r="EJ170" s="8">
        <f t="shared" si="288"/>
        <v>0</v>
      </c>
      <c r="EK170">
        <v>0</v>
      </c>
      <c r="ER170">
        <v>0.54637387999999998</v>
      </c>
      <c r="ES170">
        <v>0.27904346000000002</v>
      </c>
      <c r="EY170">
        <v>0.54637387999999998</v>
      </c>
      <c r="EZ170">
        <v>0.27904346000000002</v>
      </c>
      <c r="FA170" s="8">
        <f t="shared" si="289"/>
        <v>-4.4607630000000009E-2</v>
      </c>
      <c r="FB170" s="8">
        <f t="shared" si="290"/>
        <v>-1.2335491787641048E-2</v>
      </c>
      <c r="FC170">
        <v>6</v>
      </c>
      <c r="FE170">
        <v>0.54637387999999998</v>
      </c>
      <c r="FF170">
        <v>0.16246831</v>
      </c>
      <c r="FG170" s="8">
        <f t="shared" si="291"/>
        <v>-4.4607630000000009E-2</v>
      </c>
      <c r="FH170" s="8">
        <f t="shared" si="292"/>
        <v>-7.1514105288480873E-3</v>
      </c>
      <c r="FI170">
        <v>8</v>
      </c>
      <c r="FK170">
        <v>0.54637387999999998</v>
      </c>
      <c r="FL170">
        <v>0.16246831</v>
      </c>
      <c r="FM170" s="8">
        <f t="shared" si="293"/>
        <v>-4.4607630000000009E-2</v>
      </c>
      <c r="FN170" s="8">
        <f t="shared" si="294"/>
        <v>-7.1119778129700318E-3</v>
      </c>
      <c r="FO170">
        <v>10</v>
      </c>
      <c r="FY170" s="8"/>
      <c r="FZ170" s="8"/>
      <c r="GQ170">
        <v>0.54637387999999998</v>
      </c>
      <c r="GR170">
        <v>-2.0892170000000002E-2</v>
      </c>
      <c r="GS170" s="8">
        <f t="shared" si="295"/>
        <v>-4.4607630000000009E-2</v>
      </c>
      <c r="GT170" s="8">
        <f t="shared" si="296"/>
        <v>8.9267928983045831E-4</v>
      </c>
      <c r="GU170">
        <v>16</v>
      </c>
      <c r="HC170">
        <v>0.54637387999999998</v>
      </c>
      <c r="HD170">
        <v>-0.15442686999999999</v>
      </c>
      <c r="HE170" s="8">
        <f t="shared" si="297"/>
        <v>-4.4607630000000009E-2</v>
      </c>
      <c r="HF170" s="8">
        <f t="shared" si="298"/>
        <v>6.4502857827766586E-3</v>
      </c>
      <c r="HG170">
        <v>20</v>
      </c>
    </row>
    <row r="171" spans="129:215" x14ac:dyDescent="0.3">
      <c r="DY171" s="1">
        <v>0.68030855000000001</v>
      </c>
      <c r="DZ171" s="14">
        <f t="shared" si="282"/>
        <v>3.8527503531741378E-2</v>
      </c>
      <c r="EA171" s="14">
        <f t="shared" si="283"/>
        <v>-3.8527503531741378E-2</v>
      </c>
      <c r="EB171" s="14">
        <f t="shared" si="284"/>
        <v>4.4591559000000003E-2</v>
      </c>
      <c r="EC171" s="14">
        <f t="shared" si="285"/>
        <v>4.0682916887343004E-3</v>
      </c>
      <c r="ED171" s="7">
        <f t="shared" si="299"/>
        <v>-1.4798136383440332</v>
      </c>
      <c r="EE171">
        <f t="shared" si="286"/>
        <v>-0.9958639295298507</v>
      </c>
      <c r="EI171" s="8">
        <f t="shared" si="287"/>
        <v>0</v>
      </c>
      <c r="EJ171" s="8">
        <f t="shared" si="288"/>
        <v>0</v>
      </c>
      <c r="EK171">
        <v>0</v>
      </c>
      <c r="ER171">
        <v>0.59098150999999999</v>
      </c>
      <c r="ES171">
        <v>0.24744796999999999</v>
      </c>
      <c r="EY171">
        <v>0.59098150999999999</v>
      </c>
      <c r="EZ171">
        <v>0.24744796999999999</v>
      </c>
      <c r="FA171" s="8">
        <f t="shared" si="289"/>
        <v>-4.4585199999999992E-2</v>
      </c>
      <c r="FB171" s="8">
        <f t="shared" si="290"/>
        <v>-1.092669865242527E-2</v>
      </c>
      <c r="FC171">
        <v>6</v>
      </c>
      <c r="FE171">
        <v>0.59098150999999999</v>
      </c>
      <c r="FF171">
        <v>0.14521535999999999</v>
      </c>
      <c r="FG171" s="8">
        <f t="shared" si="291"/>
        <v>-4.4585199999999992E-2</v>
      </c>
      <c r="FH171" s="8">
        <f t="shared" si="292"/>
        <v>-6.3849287129901823E-3</v>
      </c>
      <c r="FI171">
        <v>8</v>
      </c>
      <c r="FK171">
        <v>0.59098150999999999</v>
      </c>
      <c r="FL171">
        <v>0.14521535999999999</v>
      </c>
      <c r="FM171" s="8">
        <f t="shared" si="293"/>
        <v>-4.4585199999999992E-2</v>
      </c>
      <c r="FN171" s="8">
        <f t="shared" si="294"/>
        <v>-6.3497223605055442E-3</v>
      </c>
      <c r="FO171">
        <v>10</v>
      </c>
      <c r="FY171" s="8"/>
      <c r="FZ171" s="8"/>
      <c r="GQ171">
        <v>0.59098150999999999</v>
      </c>
      <c r="GR171">
        <v>-2.007405E-2</v>
      </c>
      <c r="GS171" s="8">
        <f t="shared" si="295"/>
        <v>-4.4585199999999992E-2</v>
      </c>
      <c r="GT171" s="8">
        <f t="shared" si="296"/>
        <v>8.5677613326950812E-4</v>
      </c>
      <c r="GU171">
        <v>16</v>
      </c>
      <c r="HC171">
        <v>0.59098150999999999</v>
      </c>
      <c r="HD171">
        <v>-0.1447717</v>
      </c>
      <c r="HE171" s="8">
        <f t="shared" si="297"/>
        <v>-4.4585199999999992E-2</v>
      </c>
      <c r="HF171" s="8">
        <f t="shared" si="298"/>
        <v>6.0403236880247563E-3</v>
      </c>
      <c r="HG171">
        <v>20</v>
      </c>
    </row>
    <row r="172" spans="129:215" x14ac:dyDescent="0.3">
      <c r="DY172" s="1">
        <v>0.72485467199999998</v>
      </c>
      <c r="DZ172" s="14">
        <f t="shared" si="282"/>
        <v>3.4178286734964779E-2</v>
      </c>
      <c r="EA172" s="14">
        <f t="shared" si="283"/>
        <v>-3.4178286734964779E-2</v>
      </c>
      <c r="EB172" s="14">
        <f t="shared" si="284"/>
        <v>4.4546121999999966E-2</v>
      </c>
      <c r="EC172" s="14">
        <f t="shared" si="285"/>
        <v>4.3492167967765991E-3</v>
      </c>
      <c r="ED172" s="7">
        <f t="shared" si="299"/>
        <v>-1.4734707771249071</v>
      </c>
      <c r="EE172">
        <f t="shared" si="286"/>
        <v>-0.99526760600048136</v>
      </c>
      <c r="EI172" s="8">
        <f t="shared" si="287"/>
        <v>0</v>
      </c>
      <c r="EJ172" s="8">
        <f t="shared" si="288"/>
        <v>0</v>
      </c>
      <c r="EK172">
        <v>0</v>
      </c>
      <c r="ER172">
        <v>0.63556670999999998</v>
      </c>
      <c r="ES172">
        <v>0.20459434000000001</v>
      </c>
      <c r="EY172">
        <v>0.63556670999999998</v>
      </c>
      <c r="EZ172">
        <v>0.20459434000000001</v>
      </c>
      <c r="FA172" s="8">
        <f t="shared" si="289"/>
        <v>-4.4596489999999989E-2</v>
      </c>
      <c r="FB172" s="8">
        <f t="shared" si="290"/>
        <v>-9.0312634546006569E-3</v>
      </c>
      <c r="FC172">
        <v>6</v>
      </c>
      <c r="FE172">
        <v>0.63556670999999998</v>
      </c>
      <c r="FF172">
        <v>0.11026306</v>
      </c>
      <c r="FG172" s="8">
        <f t="shared" si="291"/>
        <v>-4.4596489999999989E-2</v>
      </c>
      <c r="FH172" s="8">
        <f t="shared" si="292"/>
        <v>-4.846445838609186E-3</v>
      </c>
      <c r="FI172">
        <v>8</v>
      </c>
      <c r="FK172">
        <v>0.63556670999999998</v>
      </c>
      <c r="FL172">
        <v>0.11026306</v>
      </c>
      <c r="FM172" s="8">
        <f t="shared" si="293"/>
        <v>-4.4596489999999989E-2</v>
      </c>
      <c r="FN172" s="8">
        <f t="shared" si="294"/>
        <v>-4.8197226458905826E-3</v>
      </c>
      <c r="FO172">
        <v>10</v>
      </c>
      <c r="FY172" s="8"/>
      <c r="FZ172" s="8"/>
      <c r="GQ172">
        <v>0.63556670999999998</v>
      </c>
      <c r="GR172">
        <v>-4.561014E-2</v>
      </c>
      <c r="GS172" s="8">
        <f t="shared" si="295"/>
        <v>-4.4596489999999989E-2</v>
      </c>
      <c r="GT172" s="8">
        <f t="shared" si="296"/>
        <v>1.9460033778939355E-3</v>
      </c>
      <c r="GU172">
        <v>16</v>
      </c>
      <c r="HC172">
        <v>0.63556670999999998</v>
      </c>
      <c r="HD172">
        <v>-0.16478126000000001</v>
      </c>
      <c r="HE172" s="8">
        <f t="shared" si="297"/>
        <v>-4.4596489999999989E-2</v>
      </c>
      <c r="HF172" s="8">
        <f t="shared" si="298"/>
        <v>6.8728075524067218E-3</v>
      </c>
      <c r="HG172">
        <v>20</v>
      </c>
    </row>
    <row r="173" spans="129:215" x14ac:dyDescent="0.3">
      <c r="DY173" s="1">
        <v>0.76942777500000004</v>
      </c>
      <c r="DZ173" s="14">
        <f t="shared" si="282"/>
        <v>2.9555306027599593E-2</v>
      </c>
      <c r="EA173" s="14">
        <f t="shared" si="283"/>
        <v>-2.9555306027599593E-2</v>
      </c>
      <c r="EB173" s="14">
        <f t="shared" si="284"/>
        <v>4.4573103000000058E-2</v>
      </c>
      <c r="EC173" s="14">
        <f t="shared" si="285"/>
        <v>4.622980707365186E-3</v>
      </c>
      <c r="ED173" s="7">
        <f t="shared" si="299"/>
        <v>-1.4674490202645945</v>
      </c>
      <c r="EE173">
        <f t="shared" si="286"/>
        <v>-0.99466441861709776</v>
      </c>
      <c r="EI173" s="8">
        <f t="shared" si="287"/>
        <v>0</v>
      </c>
      <c r="EJ173" s="8">
        <f t="shared" si="288"/>
        <v>0</v>
      </c>
      <c r="EK173">
        <v>0</v>
      </c>
      <c r="ER173">
        <v>0.68016319999999997</v>
      </c>
      <c r="ES173">
        <v>0.17542383</v>
      </c>
      <c r="EY173">
        <v>0.68016319999999997</v>
      </c>
      <c r="EZ173">
        <v>0.17542383</v>
      </c>
      <c r="FA173" s="8">
        <f t="shared" si="289"/>
        <v>-4.4563490000000039E-2</v>
      </c>
      <c r="FB173" s="8">
        <f t="shared" si="290"/>
        <v>-7.7331906208182345E-3</v>
      </c>
      <c r="FC173">
        <v>6</v>
      </c>
      <c r="FE173">
        <v>0.68016319999999997</v>
      </c>
      <c r="FF173">
        <v>9.8474740000000005E-2</v>
      </c>
      <c r="FG173" s="8">
        <f t="shared" si="291"/>
        <v>-4.4563490000000039E-2</v>
      </c>
      <c r="FH173" s="8">
        <f t="shared" si="292"/>
        <v>-4.322484017653774E-3</v>
      </c>
      <c r="FI173">
        <v>8</v>
      </c>
      <c r="FK173">
        <v>0.68016319999999997</v>
      </c>
      <c r="FL173">
        <v>9.8474740000000005E-2</v>
      </c>
      <c r="FM173" s="8">
        <f t="shared" si="293"/>
        <v>-4.4563490000000039E-2</v>
      </c>
      <c r="FN173" s="8">
        <f t="shared" si="294"/>
        <v>-4.2986499385629416E-3</v>
      </c>
      <c r="FO173">
        <v>10</v>
      </c>
      <c r="FY173" s="8"/>
      <c r="FZ173" s="8"/>
      <c r="GQ173">
        <v>0.68016319999999997</v>
      </c>
      <c r="GR173">
        <v>-3.3885539999999999E-2</v>
      </c>
      <c r="GS173" s="8">
        <f t="shared" si="295"/>
        <v>-4.4563490000000039E-2</v>
      </c>
      <c r="GT173" s="8">
        <f t="shared" si="296"/>
        <v>1.4438159189713419E-3</v>
      </c>
      <c r="GU173">
        <v>16</v>
      </c>
      <c r="HC173">
        <v>0.68016319999999997</v>
      </c>
      <c r="HD173">
        <v>-0.14085421000000001</v>
      </c>
      <c r="HE173" s="8">
        <f t="shared" si="297"/>
        <v>-4.4563490000000039E-2</v>
      </c>
      <c r="HF173" s="8">
        <f t="shared" si="298"/>
        <v>5.8669370241342346E-3</v>
      </c>
      <c r="HG173">
        <v>20</v>
      </c>
    </row>
    <row r="174" spans="129:215" x14ac:dyDescent="0.3">
      <c r="DY174" s="1">
        <v>0.81698695099999996</v>
      </c>
      <c r="DZ174" s="14">
        <f t="shared" si="282"/>
        <v>2.4330434096358041E-2</v>
      </c>
      <c r="EA174" s="14">
        <f t="shared" si="283"/>
        <v>-2.4330434096358041E-2</v>
      </c>
      <c r="EB174" s="14">
        <f t="shared" si="284"/>
        <v>4.7559175999999925E-2</v>
      </c>
      <c r="EC174" s="14">
        <f t="shared" si="285"/>
        <v>5.2248719312415516E-3</v>
      </c>
      <c r="ED174" s="7">
        <f t="shared" si="299"/>
        <v>-1.4613746950818907</v>
      </c>
      <c r="EE174">
        <f t="shared" si="286"/>
        <v>-0.9940194239969008</v>
      </c>
      <c r="EI174" s="8">
        <f t="shared" si="287"/>
        <v>0</v>
      </c>
      <c r="EJ174" s="8">
        <f t="shared" si="288"/>
        <v>0</v>
      </c>
      <c r="EK174">
        <v>0</v>
      </c>
      <c r="ER174">
        <v>0.72472669000000001</v>
      </c>
      <c r="ES174">
        <v>0.1201166</v>
      </c>
      <c r="EY174">
        <v>0.72472669000000001</v>
      </c>
      <c r="EZ174">
        <v>0.1201166</v>
      </c>
      <c r="FA174" s="8">
        <f t="shared" si="289"/>
        <v>-4.4580219999999948E-2</v>
      </c>
      <c r="FB174" s="8">
        <f t="shared" si="290"/>
        <v>-5.2936406663247572E-3</v>
      </c>
      <c r="FC174">
        <v>6</v>
      </c>
      <c r="FE174">
        <v>0.72472669000000001</v>
      </c>
      <c r="FF174">
        <v>4.7172070000000003E-2</v>
      </c>
      <c r="FG174" s="8">
        <f t="shared" si="291"/>
        <v>-4.4580219999999948E-2</v>
      </c>
      <c r="FH174" s="8">
        <f t="shared" si="292"/>
        <v>-2.0700211752146553E-3</v>
      </c>
      <c r="FI174">
        <v>8</v>
      </c>
      <c r="FK174">
        <v>0.72472669000000001</v>
      </c>
      <c r="FL174">
        <v>4.7172070000000003E-2</v>
      </c>
      <c r="FM174" s="8">
        <f t="shared" si="293"/>
        <v>-4.4580219999999948E-2</v>
      </c>
      <c r="FN174" s="8">
        <f t="shared" si="294"/>
        <v>-2.0586071252821944E-3</v>
      </c>
      <c r="FO174">
        <v>10</v>
      </c>
      <c r="FY174" s="8"/>
      <c r="FZ174" s="8"/>
      <c r="GQ174">
        <v>0.72472669000000001</v>
      </c>
      <c r="GR174">
        <v>-8.0792279999999994E-2</v>
      </c>
      <c r="GS174" s="8">
        <f t="shared" si="295"/>
        <v>-4.4580219999999948E-2</v>
      </c>
      <c r="GT174" s="8">
        <f t="shared" si="296"/>
        <v>3.4415063852999989E-3</v>
      </c>
      <c r="GU174">
        <v>16</v>
      </c>
      <c r="HC174">
        <v>0.72472669000000001</v>
      </c>
      <c r="HD174">
        <v>-0.18474148000000001</v>
      </c>
      <c r="HE174" s="8">
        <f t="shared" si="297"/>
        <v>-4.4580219999999948E-2</v>
      </c>
      <c r="HF174" s="8">
        <f t="shared" si="298"/>
        <v>7.6928508664587192E-3</v>
      </c>
      <c r="HG174">
        <v>20</v>
      </c>
    </row>
    <row r="175" spans="129:215" x14ac:dyDescent="0.3">
      <c r="DY175" s="1">
        <v>0.86832052299999996</v>
      </c>
      <c r="DZ175" s="14">
        <f t="shared" si="282"/>
        <v>1.8350048679812436E-2</v>
      </c>
      <c r="EA175" s="14">
        <f t="shared" si="283"/>
        <v>-1.8350048679812436E-2</v>
      </c>
      <c r="EB175" s="14">
        <f t="shared" si="284"/>
        <v>5.1333571999999994E-2</v>
      </c>
      <c r="EC175" s="14">
        <f t="shared" si="285"/>
        <v>5.9803854165456048E-3</v>
      </c>
      <c r="ED175" s="7">
        <f t="shared" si="299"/>
        <v>-1.4548186650550252</v>
      </c>
      <c r="EE175">
        <f t="shared" si="286"/>
        <v>-0.99328212613057343</v>
      </c>
      <c r="EI175" s="8">
        <f t="shared" si="287"/>
        <v>0</v>
      </c>
      <c r="EJ175" s="8">
        <f t="shared" si="288"/>
        <v>0</v>
      </c>
      <c r="EK175">
        <v>0</v>
      </c>
      <c r="ER175">
        <v>0.76930690999999995</v>
      </c>
      <c r="ES175">
        <v>9.9984740000000003E-2</v>
      </c>
      <c r="EY175">
        <v>0.76930690999999995</v>
      </c>
      <c r="EZ175">
        <v>9.9984740000000003E-2</v>
      </c>
      <c r="FA175" s="8">
        <f t="shared" si="289"/>
        <v>-4.7501780000000049E-2</v>
      </c>
      <c r="FB175" s="8">
        <f t="shared" si="290"/>
        <v>-4.6917036803089092E-3</v>
      </c>
      <c r="FC175">
        <v>6</v>
      </c>
      <c r="FE175">
        <v>0.76930690999999995</v>
      </c>
      <c r="FF175">
        <v>5.0585329999999998E-2</v>
      </c>
      <c r="FG175" s="8">
        <f t="shared" si="291"/>
        <v>-4.7501780000000049E-2</v>
      </c>
      <c r="FH175" s="8">
        <f t="shared" si="292"/>
        <v>-2.3635231878070427E-3</v>
      </c>
      <c r="FI175">
        <v>8</v>
      </c>
      <c r="FK175">
        <v>0.76930690999999995</v>
      </c>
      <c r="FL175">
        <v>5.0585329999999998E-2</v>
      </c>
      <c r="FM175" s="8">
        <f t="shared" si="293"/>
        <v>-4.7501780000000049E-2</v>
      </c>
      <c r="FN175" s="8">
        <f t="shared" si="294"/>
        <v>-2.3504907744167011E-3</v>
      </c>
      <c r="FO175">
        <v>10</v>
      </c>
      <c r="FY175" s="8"/>
      <c r="FZ175" s="8"/>
      <c r="GQ175">
        <v>0.76930690999999995</v>
      </c>
      <c r="GR175">
        <v>-4.4067130000000003E-2</v>
      </c>
      <c r="GS175" s="8">
        <f t="shared" si="295"/>
        <v>-4.7501780000000049E-2</v>
      </c>
      <c r="GT175" s="8">
        <f t="shared" si="296"/>
        <v>1.9986599419033434E-3</v>
      </c>
      <c r="GU175">
        <v>16</v>
      </c>
      <c r="HC175">
        <v>0.76930690999999995</v>
      </c>
      <c r="HD175">
        <v>-0.12970296000000001</v>
      </c>
      <c r="HE175" s="8">
        <f t="shared" si="297"/>
        <v>-4.7501780000000049E-2</v>
      </c>
      <c r="HF175" s="8">
        <f t="shared" si="298"/>
        <v>5.750666845909083E-3</v>
      </c>
      <c r="HG175">
        <v>20</v>
      </c>
    </row>
    <row r="176" spans="129:215" x14ac:dyDescent="0.3">
      <c r="DY176" s="1">
        <v>0.91857666199999999</v>
      </c>
      <c r="DZ176" s="14">
        <f t="shared" si="282"/>
        <v>1.2138871339052334E-2</v>
      </c>
      <c r="EA176" s="14">
        <f t="shared" si="283"/>
        <v>-1.2138871339052334E-2</v>
      </c>
      <c r="EB176" s="14">
        <f t="shared" si="284"/>
        <v>5.0256139000000033E-2</v>
      </c>
      <c r="EC176" s="14">
        <f t="shared" si="285"/>
        <v>6.2111773407601024E-3</v>
      </c>
      <c r="ED176" s="7">
        <f t="shared" si="299"/>
        <v>-1.4478294660556796</v>
      </c>
      <c r="EE176">
        <f t="shared" si="286"/>
        <v>-0.9924490974491248</v>
      </c>
      <c r="EI176" s="8">
        <f t="shared" si="287"/>
        <v>0</v>
      </c>
      <c r="EJ176" s="8">
        <f t="shared" si="288"/>
        <v>0</v>
      </c>
      <c r="EK176">
        <v>0</v>
      </c>
      <c r="ER176">
        <v>0.81680869</v>
      </c>
      <c r="ES176">
        <v>1.34415E-2</v>
      </c>
      <c r="EY176">
        <v>0.81680869</v>
      </c>
      <c r="EZ176">
        <v>1.34415E-2</v>
      </c>
      <c r="FA176" s="8">
        <f t="shared" si="289"/>
        <v>-5.1284839999999998E-2</v>
      </c>
      <c r="FB176" s="8">
        <f t="shared" si="290"/>
        <v>-6.8039220811050337E-4</v>
      </c>
      <c r="FC176">
        <v>6</v>
      </c>
      <c r="FE176">
        <v>0.81680869</v>
      </c>
      <c r="FF176">
        <v>-3.7554490000000003E-2</v>
      </c>
      <c r="FG176" s="8">
        <f t="shared" si="291"/>
        <v>-5.1284839999999998E-2</v>
      </c>
      <c r="FH176" s="8">
        <f t="shared" si="292"/>
        <v>1.8928312177002786E-3</v>
      </c>
      <c r="FI176">
        <v>8</v>
      </c>
      <c r="FK176">
        <v>0.81680869</v>
      </c>
      <c r="FL176">
        <v>-3.7554490000000003E-2</v>
      </c>
      <c r="FM176" s="8">
        <f t="shared" si="293"/>
        <v>-5.1284839999999998E-2</v>
      </c>
      <c r="FN176" s="8">
        <f t="shared" si="294"/>
        <v>1.8823941891851906E-3</v>
      </c>
      <c r="FO176">
        <v>10</v>
      </c>
      <c r="FY176" s="8"/>
      <c r="FZ176" s="8"/>
      <c r="GQ176">
        <v>0.81680869</v>
      </c>
      <c r="GR176">
        <v>-0.13505771999999999</v>
      </c>
      <c r="GS176" s="8">
        <f t="shared" si="295"/>
        <v>-5.1284839999999998E-2</v>
      </c>
      <c r="GT176" s="8">
        <f t="shared" si="296"/>
        <v>6.6078214119625863E-3</v>
      </c>
      <c r="GU176">
        <v>16</v>
      </c>
      <c r="HC176">
        <v>0.81680869</v>
      </c>
      <c r="HD176">
        <v>-0.22171900999999999</v>
      </c>
      <c r="HE176" s="8">
        <f t="shared" si="297"/>
        <v>-5.1284839999999998E-2</v>
      </c>
      <c r="HF176" s="8">
        <f t="shared" si="298"/>
        <v>1.060439736770862E-2</v>
      </c>
      <c r="HG176">
        <v>20</v>
      </c>
    </row>
    <row r="177" spans="128:219" x14ac:dyDescent="0.3">
      <c r="DY177" s="1">
        <v>0.96365270999999997</v>
      </c>
      <c r="DZ177" s="14">
        <f t="shared" si="282"/>
        <v>6.2479519489863798E-3</v>
      </c>
      <c r="EA177" s="14">
        <f t="shared" si="283"/>
        <v>-6.2479519489863798E-3</v>
      </c>
      <c r="EB177" s="14">
        <f t="shared" si="284"/>
        <v>4.507604799999998E-2</v>
      </c>
      <c r="EC177" s="14">
        <f t="shared" si="285"/>
        <v>5.890919390065954E-3</v>
      </c>
      <c r="ED177" s="7">
        <f t="shared" si="299"/>
        <v>-1.4408443619900533</v>
      </c>
      <c r="EE177">
        <f t="shared" si="286"/>
        <v>-0.99156811957217028</v>
      </c>
      <c r="EI177" s="8">
        <f t="shared" si="287"/>
        <v>0</v>
      </c>
      <c r="EJ177" s="8">
        <f t="shared" si="288"/>
        <v>0</v>
      </c>
      <c r="EK177">
        <v>0</v>
      </c>
      <c r="ER177">
        <v>0.86809353</v>
      </c>
      <c r="ES177">
        <v>-2.758155E-2</v>
      </c>
      <c r="EY177">
        <v>0.86809353</v>
      </c>
      <c r="EZ177">
        <v>-2.758155E-2</v>
      </c>
      <c r="FA177" s="8">
        <f t="shared" si="289"/>
        <v>-5.0145430000000046E-2</v>
      </c>
      <c r="FB177" s="8">
        <f t="shared" si="290"/>
        <v>1.3639138277412993E-3</v>
      </c>
      <c r="FC177">
        <v>6</v>
      </c>
      <c r="FE177">
        <v>0.86809353</v>
      </c>
      <c r="FF177">
        <v>-4.5631110000000003E-2</v>
      </c>
      <c r="FG177" s="8">
        <f t="shared" si="291"/>
        <v>-5.0145430000000046E-2</v>
      </c>
      <c r="FH177" s="8">
        <f t="shared" si="292"/>
        <v>2.2468171159445403E-3</v>
      </c>
      <c r="FI177">
        <v>8</v>
      </c>
      <c r="FK177">
        <v>0.86809353</v>
      </c>
      <c r="FL177">
        <v>-4.5631110000000003E-2</v>
      </c>
      <c r="FM177" s="8">
        <f t="shared" si="293"/>
        <v>-5.0145430000000046E-2</v>
      </c>
      <c r="FN177" s="8">
        <f t="shared" si="294"/>
        <v>2.2344282171943433E-3</v>
      </c>
      <c r="FO177">
        <v>10</v>
      </c>
      <c r="FY177" s="8"/>
      <c r="FZ177" s="8"/>
      <c r="GQ177">
        <v>0.86809353</v>
      </c>
      <c r="GR177">
        <v>-9.5789990000000005E-2</v>
      </c>
      <c r="GS177" s="8">
        <f t="shared" si="295"/>
        <v>-5.0145430000000046E-2</v>
      </c>
      <c r="GT177" s="8">
        <f t="shared" si="296"/>
        <v>4.5784205245565845E-3</v>
      </c>
      <c r="GU177">
        <v>16</v>
      </c>
      <c r="HC177">
        <v>0.86809353</v>
      </c>
      <c r="HD177">
        <v>-0.15560110999999999</v>
      </c>
      <c r="HE177" s="8">
        <f t="shared" si="297"/>
        <v>-5.0145430000000046E-2</v>
      </c>
      <c r="HF177" s="8">
        <f t="shared" si="298"/>
        <v>7.2703015099828631E-3</v>
      </c>
      <c r="HG177">
        <v>20</v>
      </c>
    </row>
    <row r="178" spans="128:219" x14ac:dyDescent="0.3">
      <c r="DY178" s="1">
        <v>1</v>
      </c>
      <c r="DZ178" s="14">
        <f t="shared" si="282"/>
        <v>1.2599999999999777E-3</v>
      </c>
      <c r="EA178" s="14">
        <f t="shared" si="283"/>
        <v>-1.2599999999999777E-3</v>
      </c>
      <c r="EB178" s="14">
        <f t="shared" si="284"/>
        <v>3.6347290000000032E-2</v>
      </c>
      <c r="EC178" s="14">
        <f t="shared" si="285"/>
        <v>4.9879519489864025E-3</v>
      </c>
      <c r="ED178" s="7">
        <f t="shared" si="299"/>
        <v>-1.4344178036925648</v>
      </c>
      <c r="EE178">
        <f t="shared" si="286"/>
        <v>-0.99071485389263281</v>
      </c>
      <c r="EI178" s="8">
        <f t="shared" si="287"/>
        <v>0</v>
      </c>
      <c r="EJ178" s="8">
        <f t="shared" si="288"/>
        <v>0</v>
      </c>
      <c r="EK178">
        <v>0</v>
      </c>
      <c r="ER178">
        <v>0.91823896000000005</v>
      </c>
      <c r="ES178">
        <v>-0.16552185999999999</v>
      </c>
      <c r="EY178">
        <v>0.91823896000000005</v>
      </c>
      <c r="EZ178">
        <v>-0.16552185999999999</v>
      </c>
      <c r="FA178" s="8">
        <f t="shared" si="289"/>
        <v>-4.4942229999999972E-2</v>
      </c>
      <c r="FB178" s="8">
        <f t="shared" si="290"/>
        <v>7.3294772195394691E-3</v>
      </c>
      <c r="FC178">
        <v>6</v>
      </c>
      <c r="FE178">
        <v>0.91823896000000005</v>
      </c>
      <c r="FF178">
        <v>-0.19538672000000001</v>
      </c>
      <c r="FG178" s="8">
        <f t="shared" si="291"/>
        <v>-4.4942229999999972E-2</v>
      </c>
      <c r="FH178" s="8">
        <f t="shared" si="292"/>
        <v>8.6149172502495049E-3</v>
      </c>
      <c r="FI178">
        <v>8</v>
      </c>
      <c r="FK178">
        <v>0.91823896000000005</v>
      </c>
      <c r="FL178">
        <v>-0.19538672000000001</v>
      </c>
      <c r="FM178" s="8">
        <f t="shared" si="293"/>
        <v>-4.4942229999999972E-2</v>
      </c>
      <c r="FN178" s="8">
        <f t="shared" si="294"/>
        <v>8.5674147914168459E-3</v>
      </c>
      <c r="FO178">
        <v>10</v>
      </c>
      <c r="GQ178">
        <v>0.91823896000000005</v>
      </c>
      <c r="GR178">
        <v>-0.25820456000000003</v>
      </c>
      <c r="GS178" s="8">
        <f t="shared" si="295"/>
        <v>-4.4942229999999972E-2</v>
      </c>
      <c r="GT178" s="8">
        <f t="shared" si="296"/>
        <v>1.1051184697400077E-2</v>
      </c>
      <c r="GU178">
        <v>16</v>
      </c>
      <c r="HC178">
        <v>0.91823896000000005</v>
      </c>
      <c r="HD178">
        <v>-0.32289373999999998</v>
      </c>
      <c r="HE178" s="8">
        <f t="shared" si="297"/>
        <v>-4.4942229999999972E-2</v>
      </c>
      <c r="HF178" s="8">
        <f t="shared" si="298"/>
        <v>1.3509794229623107E-2</v>
      </c>
      <c r="HG178">
        <v>20</v>
      </c>
    </row>
    <row r="179" spans="128:219" x14ac:dyDescent="0.3">
      <c r="ED179" s="7">
        <f>-(PI()/2)+ATAN(EC178/EB178)</f>
        <v>-1.4344178036925648</v>
      </c>
      <c r="EE179">
        <f t="shared" si="286"/>
        <v>-0.99071485389263281</v>
      </c>
      <c r="EI179" s="8">
        <f>EG179-EG178</f>
        <v>0</v>
      </c>
      <c r="EJ179" s="8">
        <f t="shared" si="288"/>
        <v>0</v>
      </c>
      <c r="EK179">
        <v>0</v>
      </c>
      <c r="ER179">
        <v>0.96318119000000002</v>
      </c>
      <c r="ES179">
        <v>-0.16730568000000001</v>
      </c>
      <c r="EY179">
        <v>0.96318119000000002</v>
      </c>
      <c r="EZ179">
        <v>-0.16730568000000001</v>
      </c>
      <c r="FA179" s="8">
        <f>EY179-EY178</f>
        <v>4.4942229999999972E-2</v>
      </c>
      <c r="FB179" s="8">
        <f t="shared" si="290"/>
        <v>-7.4084665932316147E-3</v>
      </c>
      <c r="FC179">
        <v>6</v>
      </c>
      <c r="FE179">
        <v>0.96318119000000002</v>
      </c>
      <c r="FF179">
        <v>-0.13383152000000001</v>
      </c>
      <c r="FG179" s="8">
        <f>FE179-FE178</f>
        <v>4.4942229999999972E-2</v>
      </c>
      <c r="FH179" s="8">
        <f t="shared" si="292"/>
        <v>-5.9008486875418743E-3</v>
      </c>
      <c r="FI179">
        <v>8</v>
      </c>
      <c r="FK179">
        <v>0.96318119000000002</v>
      </c>
      <c r="FL179">
        <v>-0.13383152000000001</v>
      </c>
      <c r="FM179" s="8">
        <f>FK179-FK178</f>
        <v>4.4942229999999972E-2</v>
      </c>
      <c r="FN179" s="8">
        <f t="shared" si="294"/>
        <v>-5.8683115413667815E-3</v>
      </c>
      <c r="FO179">
        <v>10</v>
      </c>
      <c r="FW179" s="4"/>
      <c r="FX179" s="4"/>
      <c r="FY179" s="4"/>
      <c r="FZ179" s="7"/>
      <c r="GQ179">
        <v>0.96318119000000002</v>
      </c>
      <c r="GR179">
        <v>-0.10799145</v>
      </c>
      <c r="GS179" s="8">
        <f>GQ179-GQ178</f>
        <v>4.4942229999999972E-2</v>
      </c>
      <c r="GT179" s="8">
        <f t="shared" si="296"/>
        <v>-4.6220464103734092E-3</v>
      </c>
      <c r="GU179">
        <v>16</v>
      </c>
      <c r="HC179">
        <v>0.96318119000000002</v>
      </c>
      <c r="HD179">
        <v>-0.12130415999999999</v>
      </c>
      <c r="HE179" s="8">
        <f>HC179-HC178</f>
        <v>4.4942229999999972E-2</v>
      </c>
      <c r="HF179" s="8">
        <f t="shared" si="298"/>
        <v>-5.0753360557478696E-3</v>
      </c>
      <c r="HG179">
        <v>20</v>
      </c>
    </row>
    <row r="180" spans="128:219" x14ac:dyDescent="0.3">
      <c r="EI180" s="8">
        <f>EG180-EG179</f>
        <v>0</v>
      </c>
      <c r="EJ180" s="8">
        <f>-EI180*EH180*$EE181*COS(EK180*(PI()/180))</f>
        <v>0</v>
      </c>
      <c r="EK180">
        <v>0</v>
      </c>
      <c r="ER180">
        <v>1</v>
      </c>
      <c r="ES180">
        <v>-0.51943132000000003</v>
      </c>
      <c r="EY180">
        <v>1</v>
      </c>
      <c r="EZ180">
        <v>-0.51943132000000003</v>
      </c>
      <c r="FA180" s="8">
        <f>EY180-EY179</f>
        <v>3.681880999999998E-2</v>
      </c>
      <c r="FB180" s="8">
        <f>-FA180*EZ180*$EE181*COS(FC180*(PI()/180))</f>
        <v>0</v>
      </c>
      <c r="FC180">
        <v>6</v>
      </c>
      <c r="FE180">
        <v>1</v>
      </c>
      <c r="FF180">
        <v>-0.54191529999999999</v>
      </c>
      <c r="FG180" s="8">
        <f>FE180-FE179</f>
        <v>3.681880999999998E-2</v>
      </c>
      <c r="FH180" s="8">
        <f>-FG180*FF180*$EE181*COS(FI180*(PI()/180))</f>
        <v>0</v>
      </c>
      <c r="FI180">
        <v>8</v>
      </c>
      <c r="FK180">
        <v>1</v>
      </c>
      <c r="FL180">
        <v>-0.54191529999999999</v>
      </c>
      <c r="FM180" s="8">
        <f>FK180-FK179</f>
        <v>3.681880999999998E-2</v>
      </c>
      <c r="FN180" s="8">
        <f>-FM180*FL180*$EE181*COS(FO180*(PI()/180))</f>
        <v>0</v>
      </c>
      <c r="FO180">
        <v>10</v>
      </c>
      <c r="GQ180">
        <v>1</v>
      </c>
      <c r="GR180">
        <v>-0.57211919</v>
      </c>
      <c r="GS180" s="8">
        <f>GQ180-GQ179</f>
        <v>3.681880999999998E-2</v>
      </c>
      <c r="GT180" s="8">
        <f>-GS180*GR180*$EE181*COS(GU180*(PI()/180))</f>
        <v>0</v>
      </c>
      <c r="GU180">
        <v>16</v>
      </c>
      <c r="HC180">
        <v>1</v>
      </c>
      <c r="HD180">
        <v>-0.6099987</v>
      </c>
      <c r="HE180" s="8">
        <f>HC180-HC179</f>
        <v>3.681880999999998E-2</v>
      </c>
      <c r="HF180" s="8">
        <f>-HE180*HD180*$EE181*COS(HG180*(PI()/180))</f>
        <v>0</v>
      </c>
      <c r="HG180">
        <v>20</v>
      </c>
    </row>
    <row r="182" spans="128:219" x14ac:dyDescent="0.3">
      <c r="EG182" s="4" t="s">
        <v>17</v>
      </c>
      <c r="EH182" s="4">
        <v>46</v>
      </c>
      <c r="EI182" s="4" t="s">
        <v>3</v>
      </c>
      <c r="EJ182" s="7">
        <f>SUM(EJ133:EJ180)</f>
        <v>0</v>
      </c>
      <c r="EY182" s="4" t="s">
        <v>17</v>
      </c>
      <c r="EZ182" s="4">
        <v>46</v>
      </c>
      <c r="FA182" s="4" t="s">
        <v>3</v>
      </c>
      <c r="FB182" s="7">
        <f>SUM(FB132:FB180)</f>
        <v>0.58422437250603709</v>
      </c>
      <c r="FE182" s="4" t="s">
        <v>17</v>
      </c>
      <c r="FF182" s="4">
        <v>46</v>
      </c>
      <c r="FG182" s="4" t="s">
        <v>3</v>
      </c>
      <c r="FH182" s="7">
        <f>SUM(FH132:FH180)</f>
        <v>0.86910010135045024</v>
      </c>
      <c r="FK182" s="4" t="s">
        <v>17</v>
      </c>
      <c r="FL182" s="4">
        <v>46</v>
      </c>
      <c r="FM182" s="4" t="s">
        <v>3</v>
      </c>
      <c r="FN182" s="7">
        <f>SUM(FN132:FN180)</f>
        <v>0.86430790305224126</v>
      </c>
      <c r="GS182" s="8"/>
      <c r="GT182" s="8"/>
      <c r="HE182" s="8"/>
      <c r="HF182" s="8"/>
    </row>
    <row r="184" spans="128:219" x14ac:dyDescent="0.3">
      <c r="GQ184" s="4" t="s">
        <v>17</v>
      </c>
      <c r="GR184" s="4">
        <v>46</v>
      </c>
      <c r="GS184" s="4" t="s">
        <v>3</v>
      </c>
      <c r="GT184" s="7">
        <f>SUM(GT132:GT182)</f>
        <v>1.2045234411406971</v>
      </c>
      <c r="HC184" s="4" t="s">
        <v>17</v>
      </c>
      <c r="HD184" s="4">
        <v>46</v>
      </c>
      <c r="HE184" s="4" t="s">
        <v>3</v>
      </c>
      <c r="HF184" s="7">
        <f>SUM(HF132:HF182)</f>
        <v>1.3852161099116596</v>
      </c>
    </row>
    <row r="186" spans="128:219" ht="15" thickBot="1" x14ac:dyDescent="0.35">
      <c r="DX186" s="16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</row>
    <row r="187" spans="128:219" x14ac:dyDescent="0.3">
      <c r="DX187" s="18" t="s">
        <v>21</v>
      </c>
    </row>
    <row r="189" spans="128:219" x14ac:dyDescent="0.3">
      <c r="EG189" s="5" t="s">
        <v>12</v>
      </c>
      <c r="EH189" t="s">
        <v>13</v>
      </c>
      <c r="EI189" s="5" t="s">
        <v>15</v>
      </c>
      <c r="EJ189" s="11">
        <v>0.2</v>
      </c>
      <c r="EK189" s="9"/>
      <c r="FM189" s="5" t="s">
        <v>12</v>
      </c>
      <c r="FN189" t="s">
        <v>20</v>
      </c>
      <c r="FO189" s="5" t="s">
        <v>15</v>
      </c>
      <c r="FP189" s="11">
        <v>0.2</v>
      </c>
      <c r="FQ189" s="9"/>
      <c r="FY189" s="5" t="s">
        <v>12</v>
      </c>
      <c r="FZ189" t="s">
        <v>20</v>
      </c>
      <c r="GA189" s="5" t="s">
        <v>15</v>
      </c>
      <c r="GB189" s="11">
        <v>0.2</v>
      </c>
      <c r="GC189" s="9"/>
      <c r="GK189" s="5" t="s">
        <v>12</v>
      </c>
      <c r="GL189" t="s">
        <v>21</v>
      </c>
      <c r="GM189" s="5" t="s">
        <v>15</v>
      </c>
      <c r="GN189" s="11">
        <v>0.1</v>
      </c>
      <c r="GO189" s="9"/>
      <c r="GQ189" s="5" t="s">
        <v>12</v>
      </c>
      <c r="GR189" t="s">
        <v>20</v>
      </c>
      <c r="GS189" s="5" t="s">
        <v>15</v>
      </c>
      <c r="GT189" s="11">
        <v>0.2</v>
      </c>
      <c r="GU189" s="9"/>
      <c r="GW189" s="5" t="s">
        <v>12</v>
      </c>
      <c r="GX189" t="s">
        <v>20</v>
      </c>
      <c r="GY189" s="5" t="s">
        <v>15</v>
      </c>
      <c r="GZ189" s="11">
        <v>0.2</v>
      </c>
      <c r="HA189" s="9"/>
      <c r="HC189" s="5" t="s">
        <v>12</v>
      </c>
      <c r="HD189" t="s">
        <v>20</v>
      </c>
      <c r="HE189" s="5" t="s">
        <v>15</v>
      </c>
      <c r="HF189" s="11">
        <v>0.1</v>
      </c>
      <c r="HG189" s="9"/>
    </row>
    <row r="190" spans="128:219" x14ac:dyDescent="0.3">
      <c r="EG190" s="5" t="s">
        <v>5</v>
      </c>
      <c r="EH190" t="s">
        <v>6</v>
      </c>
      <c r="EI190" s="5" t="s">
        <v>8</v>
      </c>
      <c r="EJ190" t="s">
        <v>9</v>
      </c>
      <c r="FM190" s="5" t="s">
        <v>5</v>
      </c>
      <c r="FN190" t="s">
        <v>6</v>
      </c>
      <c r="FO190" s="5" t="s">
        <v>8</v>
      </c>
      <c r="FP190" t="s">
        <v>9</v>
      </c>
      <c r="FY190" s="5" t="s">
        <v>5</v>
      </c>
      <c r="FZ190" t="s">
        <v>6</v>
      </c>
      <c r="GA190" s="5" t="s">
        <v>8</v>
      </c>
      <c r="GB190" t="s">
        <v>9</v>
      </c>
      <c r="GK190" s="5" t="s">
        <v>5</v>
      </c>
      <c r="GL190" t="s">
        <v>6</v>
      </c>
      <c r="GM190" s="5" t="s">
        <v>8</v>
      </c>
      <c r="GN190" t="s">
        <v>9</v>
      </c>
      <c r="GQ190" s="5" t="s">
        <v>5</v>
      </c>
      <c r="GR190" t="s">
        <v>6</v>
      </c>
      <c r="GS190" s="5" t="s">
        <v>8</v>
      </c>
      <c r="GT190" t="s">
        <v>9</v>
      </c>
      <c r="GW190" s="5" t="s">
        <v>5</v>
      </c>
      <c r="GX190" t="s">
        <v>6</v>
      </c>
      <c r="GY190" s="5" t="s">
        <v>8</v>
      </c>
      <c r="GZ190" t="s">
        <v>9</v>
      </c>
      <c r="HC190" s="5" t="s">
        <v>5</v>
      </c>
      <c r="HD190" t="s">
        <v>6</v>
      </c>
      <c r="HE190" s="5" t="s">
        <v>8</v>
      </c>
      <c r="HF190" t="s">
        <v>9</v>
      </c>
    </row>
    <row r="191" spans="128:219" x14ac:dyDescent="0.3">
      <c r="EG191" s="5" t="s">
        <v>7</v>
      </c>
      <c r="EH191" t="s">
        <v>52</v>
      </c>
      <c r="EJ191" t="s">
        <v>18</v>
      </c>
      <c r="FM191" s="5" t="s">
        <v>7</v>
      </c>
      <c r="FN191" t="s">
        <v>10</v>
      </c>
      <c r="FP191" t="s">
        <v>18</v>
      </c>
      <c r="FY191" s="5" t="s">
        <v>7</v>
      </c>
      <c r="FZ191" t="s">
        <v>10</v>
      </c>
      <c r="GB191" t="s">
        <v>18</v>
      </c>
      <c r="GK191" s="5" t="s">
        <v>7</v>
      </c>
      <c r="GL191" t="s">
        <v>10</v>
      </c>
      <c r="GN191" t="s">
        <v>11</v>
      </c>
      <c r="GQ191" s="5" t="s">
        <v>7</v>
      </c>
      <c r="GR191" t="s">
        <v>10</v>
      </c>
      <c r="GT191" t="s">
        <v>18</v>
      </c>
      <c r="GW191" s="5" t="s">
        <v>7</v>
      </c>
      <c r="GX191" t="s">
        <v>10</v>
      </c>
      <c r="GZ191" t="s">
        <v>18</v>
      </c>
      <c r="HC191" s="5" t="s">
        <v>7</v>
      </c>
      <c r="HD191" t="s">
        <v>10</v>
      </c>
      <c r="HF191" t="s">
        <v>18</v>
      </c>
    </row>
    <row r="192" spans="128:219" x14ac:dyDescent="0.3">
      <c r="EG192" s="2" t="s">
        <v>28</v>
      </c>
      <c r="EH192" s="6" t="s">
        <v>14</v>
      </c>
      <c r="EJ192">
        <f>180*144</f>
        <v>25920</v>
      </c>
      <c r="FM192" s="2" t="s">
        <v>42</v>
      </c>
      <c r="FN192" s="6" t="s">
        <v>55</v>
      </c>
      <c r="FP192">
        <f>180*144</f>
        <v>25920</v>
      </c>
      <c r="FY192" s="2" t="s">
        <v>45</v>
      </c>
      <c r="FZ192" s="6" t="s">
        <v>55</v>
      </c>
      <c r="GB192">
        <f>180*144</f>
        <v>25920</v>
      </c>
      <c r="GK192" s="2" t="s">
        <v>49</v>
      </c>
      <c r="GL192" s="6" t="s">
        <v>213</v>
      </c>
      <c r="GN192" s="11">
        <f>90*72</f>
        <v>6480</v>
      </c>
      <c r="GQ192" s="2" t="s">
        <v>58</v>
      </c>
      <c r="GR192" s="6" t="s">
        <v>55</v>
      </c>
      <c r="GT192">
        <f>180*144</f>
        <v>25920</v>
      </c>
      <c r="GW192" s="2" t="s">
        <v>53</v>
      </c>
      <c r="GX192" s="6" t="s">
        <v>55</v>
      </c>
      <c r="GZ192">
        <f>180*144</f>
        <v>25920</v>
      </c>
      <c r="HC192" s="2" t="s">
        <v>47</v>
      </c>
      <c r="HD192" s="6" t="s">
        <v>213</v>
      </c>
      <c r="HF192">
        <f>180*144</f>
        <v>25920</v>
      </c>
    </row>
    <row r="193" spans="129:222" x14ac:dyDescent="0.3">
      <c r="DY193" s="13" t="s">
        <v>30</v>
      </c>
      <c r="DZ193" s="5">
        <v>0</v>
      </c>
      <c r="EA193" s="5">
        <v>0</v>
      </c>
      <c r="EB193" s="5"/>
      <c r="EC193" s="5">
        <v>12</v>
      </c>
    </row>
    <row r="194" spans="129:222" x14ac:dyDescent="0.3">
      <c r="DY194" s="3" t="s">
        <v>1</v>
      </c>
      <c r="DZ194" s="13" t="s">
        <v>31</v>
      </c>
      <c r="EA194" s="13" t="s">
        <v>35</v>
      </c>
      <c r="EB194" s="13" t="s">
        <v>4</v>
      </c>
      <c r="EC194" s="13" t="s">
        <v>38</v>
      </c>
      <c r="ED194" s="13" t="s">
        <v>37</v>
      </c>
      <c r="EE194" s="13" t="s">
        <v>39</v>
      </c>
      <c r="EI194" s="3" t="s">
        <v>4</v>
      </c>
      <c r="EJ194" s="3" t="s">
        <v>34</v>
      </c>
      <c r="EK194" s="12" t="s">
        <v>23</v>
      </c>
      <c r="FO194" s="3" t="s">
        <v>4</v>
      </c>
      <c r="FP194" s="3" t="s">
        <v>34</v>
      </c>
      <c r="FQ194" s="12" t="s">
        <v>23</v>
      </c>
      <c r="GA194" s="3" t="s">
        <v>4</v>
      </c>
      <c r="GB194" s="3" t="s">
        <v>34</v>
      </c>
      <c r="GC194" s="12" t="s">
        <v>23</v>
      </c>
      <c r="GM194" s="3" t="s">
        <v>4</v>
      </c>
      <c r="GN194" s="3" t="s">
        <v>34</v>
      </c>
      <c r="GO194" s="12" t="s">
        <v>23</v>
      </c>
      <c r="GS194" s="3" t="s">
        <v>4</v>
      </c>
      <c r="GT194" s="3" t="s">
        <v>34</v>
      </c>
      <c r="GU194" s="12" t="s">
        <v>23</v>
      </c>
      <c r="GY194" s="3" t="s">
        <v>4</v>
      </c>
      <c r="GZ194" s="3" t="s">
        <v>34</v>
      </c>
      <c r="HA194" s="12" t="s">
        <v>23</v>
      </c>
      <c r="HE194" s="3" t="s">
        <v>4</v>
      </c>
      <c r="HF194" s="3" t="s">
        <v>34</v>
      </c>
      <c r="HG194" s="12" t="s">
        <v>23</v>
      </c>
    </row>
    <row r="196" spans="129:222" x14ac:dyDescent="0.3">
      <c r="DY196" s="1">
        <v>0</v>
      </c>
      <c r="DZ196" s="14">
        <f>5*($EC$5/100)*(0.2969*SQRT(DY196)-0.126*DY196-0.3516*DY196^2+0.2843*DY196^3-0.1015*DY196^4)</f>
        <v>0</v>
      </c>
      <c r="EA196" s="14">
        <f>DZ196</f>
        <v>0</v>
      </c>
      <c r="EB196" s="14"/>
      <c r="ED196">
        <f>PI()</f>
        <v>3.1415926535897931</v>
      </c>
      <c r="EE196">
        <f>SIN(ED196)</f>
        <v>1.22514845490862E-16</v>
      </c>
      <c r="EI196" s="8">
        <f t="shared" ref="EI196:EI217" si="300">EG196-EG197</f>
        <v>0</v>
      </c>
      <c r="EJ196" s="8">
        <f t="shared" ref="EJ196:EJ219" si="301">-EI196*EH196*$EE196*COS(EK196*(PI()/180))</f>
        <v>0</v>
      </c>
      <c r="EK196">
        <v>0</v>
      </c>
      <c r="FM196">
        <v>0</v>
      </c>
      <c r="FN196">
        <v>-1.1006839500000001</v>
      </c>
      <c r="FO196" s="8">
        <f t="shared" ref="FO196:FO217" si="302">FM196-FM197</f>
        <v>0</v>
      </c>
      <c r="FP196" s="8">
        <f t="shared" ref="FP196:FP219" si="303">-FO196*FN196*$EE196*COS(FQ196*(PI()/180))</f>
        <v>0</v>
      </c>
      <c r="FQ196">
        <v>4</v>
      </c>
      <c r="FS196">
        <v>0</v>
      </c>
      <c r="FT196">
        <v>-1.1006839500000001</v>
      </c>
      <c r="FY196">
        <v>0</v>
      </c>
      <c r="FZ196">
        <v>-1.21546317</v>
      </c>
      <c r="GA196" s="8">
        <f t="shared" ref="GA196:GA217" si="304">FY196-FY197</f>
        <v>0</v>
      </c>
      <c r="GB196" s="8">
        <f t="shared" ref="GB196:GB219" si="305">-GA196*FZ196*$EE196*COS(GC196*(PI()/180))</f>
        <v>0</v>
      </c>
      <c r="GC196">
        <v>8</v>
      </c>
      <c r="GF196">
        <v>0</v>
      </c>
      <c r="GG196">
        <v>-1.22962057</v>
      </c>
      <c r="GK196">
        <v>0</v>
      </c>
      <c r="GL196">
        <v>-0.24195928999999999</v>
      </c>
      <c r="GM196" s="8">
        <f t="shared" ref="GM196:GM217" si="306">GK196-GK197</f>
        <v>0</v>
      </c>
      <c r="GN196" s="8">
        <f t="shared" ref="GN196:GN219" si="307">-GM196*GL196*$EE196*COS(GO196*(PI()/180))</f>
        <v>0</v>
      </c>
      <c r="GO196">
        <v>12</v>
      </c>
      <c r="GQ196">
        <v>0</v>
      </c>
      <c r="GR196">
        <v>-1.22962057</v>
      </c>
      <c r="GS196" s="8">
        <f t="shared" ref="GS196:GS217" si="308">GQ196-GQ197</f>
        <v>0</v>
      </c>
      <c r="GT196" s="8">
        <f t="shared" ref="GT196:GT219" si="309">-GS196*GR196*$EE196*COS(GU196*(PI()/180))</f>
        <v>0</v>
      </c>
      <c r="GU196">
        <v>14</v>
      </c>
      <c r="GW196" s="1">
        <v>0</v>
      </c>
      <c r="GX196" s="1">
        <v>-4.8336230000000001E-2</v>
      </c>
      <c r="GY196" s="8">
        <f t="shared" ref="GY196:GY217" si="310">GW196-GW197</f>
        <v>0</v>
      </c>
      <c r="GZ196" s="8">
        <f t="shared" ref="GZ196:GZ219" si="311">-GY196*GX196*$EE196*COS(HA196*(PI()/180))</f>
        <v>0</v>
      </c>
      <c r="HA196">
        <v>16</v>
      </c>
      <c r="HC196" s="1">
        <v>0</v>
      </c>
      <c r="HD196" s="1">
        <v>8.1486583400000007E-2</v>
      </c>
      <c r="HE196" s="8">
        <f t="shared" ref="HE196:HE217" si="312">HC196-HC197</f>
        <v>0</v>
      </c>
      <c r="HF196" s="8">
        <f t="shared" ref="HF196:HF219" si="313">-HE196*HD196*$EE196*COS(HG196*(PI()/180))</f>
        <v>0</v>
      </c>
      <c r="HG196">
        <v>20</v>
      </c>
      <c r="HM196" s="1">
        <v>0</v>
      </c>
      <c r="HN196" s="1">
        <v>8.1486583400000007E-2</v>
      </c>
    </row>
    <row r="197" spans="129:222" x14ac:dyDescent="0.3">
      <c r="DY197" s="1">
        <v>2.60625466E-2</v>
      </c>
      <c r="DZ197" s="14">
        <f t="shared" ref="DZ197:DZ218" si="314">5*($EC$5/100)*(0.2969*SQRT(DY197)-0.126*DY197-0.3516*DY197^2+0.2843*DY197^3-0.1015*DY197^4)</f>
        <v>2.6648108451597489E-2</v>
      </c>
      <c r="EA197" s="14">
        <f t="shared" ref="EA197:EA218" si="315">DZ197</f>
        <v>2.6648108451597489E-2</v>
      </c>
      <c r="EB197" s="14">
        <f t="shared" ref="EB197:EB218" si="316">DY197-DY196</f>
        <v>2.60625466E-2</v>
      </c>
      <c r="EC197" s="14">
        <f t="shared" ref="EC197:EC218" si="317">EA197-EA196</f>
        <v>2.6648108451597489E-2</v>
      </c>
      <c r="ED197" s="7">
        <f>(PI()/2)+ATAN(EC197/EB197)</f>
        <v>2.367303017772497</v>
      </c>
      <c r="EE197">
        <f>SIN(ED197)</f>
        <v>0.69920839973092097</v>
      </c>
      <c r="EI197" s="8">
        <f t="shared" si="300"/>
        <v>0</v>
      </c>
      <c r="EJ197" s="8">
        <f t="shared" si="301"/>
        <v>0</v>
      </c>
      <c r="EK197">
        <v>0</v>
      </c>
      <c r="FM197">
        <v>0</v>
      </c>
      <c r="FN197">
        <v>-0.25427821</v>
      </c>
      <c r="FO197" s="8">
        <f t="shared" si="302"/>
        <v>-2.5729459999999999E-2</v>
      </c>
      <c r="FP197" s="8">
        <f t="shared" si="303"/>
        <v>-4.5633864005692141E-3</v>
      </c>
      <c r="FQ197">
        <v>4</v>
      </c>
      <c r="FS197">
        <v>0</v>
      </c>
      <c r="FT197">
        <v>-0.25427821</v>
      </c>
      <c r="FY197">
        <v>0</v>
      </c>
      <c r="FZ197">
        <v>-0.48589425000000003</v>
      </c>
      <c r="GA197" s="8">
        <f t="shared" si="304"/>
        <v>-2.5729459999999999E-2</v>
      </c>
      <c r="GB197" s="8">
        <f t="shared" si="305"/>
        <v>-8.6562909163927643E-3</v>
      </c>
      <c r="GC197">
        <v>8</v>
      </c>
      <c r="GF197">
        <v>0</v>
      </c>
      <c r="GG197">
        <v>-0.54535842000000001</v>
      </c>
      <c r="GK197">
        <v>0</v>
      </c>
      <c r="GL197">
        <v>1.071341E-2</v>
      </c>
      <c r="GM197" s="8">
        <f t="shared" si="306"/>
        <v>-2.521733E-2</v>
      </c>
      <c r="GN197" s="8">
        <f t="shared" si="307"/>
        <v>1.8477272266278211E-4</v>
      </c>
      <c r="GO197">
        <v>12</v>
      </c>
      <c r="GQ197">
        <v>0</v>
      </c>
      <c r="GR197">
        <v>-0.54535842000000001</v>
      </c>
      <c r="GS197" s="8">
        <f t="shared" si="308"/>
        <v>-2.5729459999999999E-2</v>
      </c>
      <c r="GT197" s="8">
        <f t="shared" si="309"/>
        <v>-9.5197041051748987E-3</v>
      </c>
      <c r="GU197">
        <v>14</v>
      </c>
      <c r="GW197" s="1">
        <v>0</v>
      </c>
      <c r="GX197" s="1">
        <v>0.48517055999999997</v>
      </c>
      <c r="GY197" s="8">
        <f t="shared" si="310"/>
        <v>-2.5729459999999999E-2</v>
      </c>
      <c r="GZ197" s="8">
        <f t="shared" si="311"/>
        <v>8.3902207142597437E-3</v>
      </c>
      <c r="HA197">
        <v>16</v>
      </c>
      <c r="HC197" s="1">
        <v>0</v>
      </c>
      <c r="HD197" s="1">
        <v>1.52641921</v>
      </c>
      <c r="HE197" s="8">
        <f t="shared" si="312"/>
        <v>-2.5217330100000001E-2</v>
      </c>
      <c r="HF197" s="8">
        <f t="shared" si="313"/>
        <v>2.5290963793259954E-2</v>
      </c>
      <c r="HG197">
        <v>20</v>
      </c>
      <c r="HM197" s="1">
        <v>0</v>
      </c>
      <c r="HN197" s="1">
        <v>1.52641921</v>
      </c>
    </row>
    <row r="198" spans="129:222" x14ac:dyDescent="0.3">
      <c r="DY198" s="1">
        <v>6.5657129800000005E-2</v>
      </c>
      <c r="DZ198" s="14">
        <f t="shared" si="314"/>
        <v>3.9820016425207334E-2</v>
      </c>
      <c r="EA198" s="14">
        <f t="shared" si="315"/>
        <v>3.9820016425207334E-2</v>
      </c>
      <c r="EB198" s="14">
        <f t="shared" si="316"/>
        <v>3.9594583200000005E-2</v>
      </c>
      <c r="EC198" s="14">
        <f t="shared" si="317"/>
        <v>1.3171907973609846E-2</v>
      </c>
      <c r="ED198" s="7">
        <f t="shared" ref="ED198:ED218" si="318">(PI()/2)+ATAN(EC198/EB198)</f>
        <v>1.8919492617242695</v>
      </c>
      <c r="EE198">
        <f t="shared" ref="EE198:EE219" si="319">SIN(ED198)</f>
        <v>0.94887211249767367</v>
      </c>
      <c r="EI198" s="8">
        <f t="shared" si="300"/>
        <v>0</v>
      </c>
      <c r="EJ198" s="8">
        <f t="shared" si="301"/>
        <v>0</v>
      </c>
      <c r="EK198">
        <v>0</v>
      </c>
      <c r="FM198">
        <v>2.5729459999999999E-2</v>
      </c>
      <c r="FN198">
        <v>0.90585490999999996</v>
      </c>
      <c r="FO198" s="8">
        <f t="shared" si="302"/>
        <v>-3.9560220000000007E-2</v>
      </c>
      <c r="FP198" s="8">
        <f t="shared" si="303"/>
        <v>3.3920778693910775E-2</v>
      </c>
      <c r="FQ198">
        <v>4</v>
      </c>
      <c r="FS198">
        <v>2.5729459999999999E-2</v>
      </c>
      <c r="FT198">
        <v>0.90585490999999996</v>
      </c>
      <c r="FY198">
        <v>2.5729459999999999E-2</v>
      </c>
      <c r="FZ198">
        <v>0.94118062999999996</v>
      </c>
      <c r="GA198" s="8">
        <f t="shared" si="304"/>
        <v>-3.9560220000000007E-2</v>
      </c>
      <c r="GB198" s="8">
        <f t="shared" si="305"/>
        <v>3.4985826409094881E-2</v>
      </c>
      <c r="GC198">
        <v>8</v>
      </c>
      <c r="GF198">
        <v>2.5729459999999999E-2</v>
      </c>
      <c r="GG198">
        <v>0.99740512999999997</v>
      </c>
      <c r="GK198">
        <v>2.521733E-2</v>
      </c>
      <c r="GL198">
        <v>2.6379506300000002</v>
      </c>
      <c r="GM198" s="8">
        <f t="shared" si="306"/>
        <v>-3.9320690000000005E-2</v>
      </c>
      <c r="GN198" s="8">
        <f t="shared" si="307"/>
        <v>9.6271972570595096E-2</v>
      </c>
      <c r="GO198">
        <v>12</v>
      </c>
      <c r="GQ198">
        <v>2.5729459999999999E-2</v>
      </c>
      <c r="GR198">
        <v>0.99740512999999997</v>
      </c>
      <c r="GS198" s="8">
        <f t="shared" si="308"/>
        <v>-3.9560220000000007E-2</v>
      </c>
      <c r="GT198" s="8">
        <f t="shared" si="309"/>
        <v>3.6328050872921215E-2</v>
      </c>
      <c r="GU198">
        <v>14</v>
      </c>
      <c r="GW198" s="1">
        <v>2.5729459999999999E-2</v>
      </c>
      <c r="GX198" s="1">
        <v>1.0430141500000001</v>
      </c>
      <c r="GY198" s="8">
        <f t="shared" si="310"/>
        <v>-3.9560220000000007E-2</v>
      </c>
      <c r="GZ198" s="8">
        <f t="shared" si="311"/>
        <v>3.7635545765912416E-2</v>
      </c>
      <c r="HA198">
        <v>16</v>
      </c>
      <c r="HC198" s="1">
        <v>2.5217330100000001E-2</v>
      </c>
      <c r="HD198" s="1">
        <v>3.5237569099999999</v>
      </c>
      <c r="HE198" s="8">
        <f t="shared" si="312"/>
        <v>-3.9320691899999996E-2</v>
      </c>
      <c r="HF198" s="8">
        <f t="shared" si="313"/>
        <v>0.12354369635173029</v>
      </c>
      <c r="HG198">
        <v>20</v>
      </c>
      <c r="HM198" s="1">
        <v>2.5217330100000001E-2</v>
      </c>
      <c r="HN198" s="1">
        <v>3.5237569099999999</v>
      </c>
    </row>
    <row r="199" spans="129:222" x14ac:dyDescent="0.3">
      <c r="DY199" s="1">
        <v>0.116797683</v>
      </c>
      <c r="DZ199" s="14">
        <f t="shared" si="314"/>
        <v>4.9433246699933216E-2</v>
      </c>
      <c r="EA199" s="14">
        <f t="shared" si="315"/>
        <v>4.9433246699933216E-2</v>
      </c>
      <c r="EB199" s="14">
        <f t="shared" si="316"/>
        <v>5.1140553199999994E-2</v>
      </c>
      <c r="EC199" s="14">
        <f t="shared" si="317"/>
        <v>9.6132302747258813E-3</v>
      </c>
      <c r="ED199" s="7">
        <f t="shared" si="318"/>
        <v>1.7566047065434491</v>
      </c>
      <c r="EE199">
        <f t="shared" si="319"/>
        <v>0.98278723083040553</v>
      </c>
      <c r="EI199" s="8">
        <f t="shared" si="300"/>
        <v>0</v>
      </c>
      <c r="EJ199" s="8">
        <f t="shared" si="301"/>
        <v>0</v>
      </c>
      <c r="EK199">
        <v>0</v>
      </c>
      <c r="FM199">
        <v>6.5289680000000003E-2</v>
      </c>
      <c r="FN199">
        <v>1.6998977500000001</v>
      </c>
      <c r="FO199" s="8">
        <f t="shared" si="302"/>
        <v>-5.1124549999999991E-2</v>
      </c>
      <c r="FP199" s="8">
        <f t="shared" si="303"/>
        <v>8.5202549918418496E-2</v>
      </c>
      <c r="FQ199">
        <v>4</v>
      </c>
      <c r="FS199">
        <v>6.5289680000000003E-2</v>
      </c>
      <c r="FT199">
        <v>1.6998977500000001</v>
      </c>
      <c r="FY199">
        <v>6.5289680000000003E-2</v>
      </c>
      <c r="FZ199">
        <v>1.8517011299999999</v>
      </c>
      <c r="GA199" s="8">
        <f t="shared" si="304"/>
        <v>-5.1124549999999991E-2</v>
      </c>
      <c r="GB199" s="8">
        <f t="shared" si="305"/>
        <v>9.2132460686606632E-2</v>
      </c>
      <c r="GC199">
        <v>8</v>
      </c>
      <c r="GF199">
        <v>6.5289680000000003E-2</v>
      </c>
      <c r="GG199">
        <v>1.9438432800000001</v>
      </c>
      <c r="GK199">
        <v>6.4538020000000001E-2</v>
      </c>
      <c r="GL199">
        <v>1.9656307799999999</v>
      </c>
      <c r="GM199" s="8">
        <f t="shared" si="306"/>
        <v>-5.0857689999999997E-2</v>
      </c>
      <c r="GN199" s="8">
        <f t="shared" si="307"/>
        <v>9.6099797731896697E-2</v>
      </c>
      <c r="GO199">
        <v>12</v>
      </c>
      <c r="GQ199">
        <v>6.5289680000000003E-2</v>
      </c>
      <c r="GR199">
        <v>1.9438432800000001</v>
      </c>
      <c r="GS199" s="8">
        <f t="shared" si="308"/>
        <v>-5.1124549999999991E-2</v>
      </c>
      <c r="GT199" s="8">
        <f t="shared" si="309"/>
        <v>9.4766397086396392E-2</v>
      </c>
      <c r="GU199">
        <v>14</v>
      </c>
      <c r="GW199" s="1">
        <v>6.5289680000000003E-2</v>
      </c>
      <c r="GX199" s="1">
        <v>1.27633229</v>
      </c>
      <c r="GY199" s="8">
        <f t="shared" si="310"/>
        <v>-5.1124549999999991E-2</v>
      </c>
      <c r="GZ199" s="8">
        <f t="shared" si="311"/>
        <v>6.1644508910505123E-2</v>
      </c>
      <c r="HA199">
        <v>16</v>
      </c>
      <c r="HC199" s="1">
        <v>6.4538022E-2</v>
      </c>
      <c r="HD199" s="1">
        <v>2.5897427099999999</v>
      </c>
      <c r="HE199" s="8">
        <f t="shared" si="312"/>
        <v>-5.0857692999999995E-2</v>
      </c>
      <c r="HF199" s="8">
        <f t="shared" si="313"/>
        <v>0.12163501042137365</v>
      </c>
      <c r="HG199">
        <v>20</v>
      </c>
      <c r="HM199" s="1">
        <v>6.4538022E-2</v>
      </c>
      <c r="HN199" s="1">
        <v>2.5897427099999999</v>
      </c>
    </row>
    <row r="200" spans="129:222" x14ac:dyDescent="0.3">
      <c r="DY200" s="1">
        <v>0.17878364099999999</v>
      </c>
      <c r="DZ200" s="14">
        <f t="shared" si="314"/>
        <v>5.5976094728309785E-2</v>
      </c>
      <c r="EA200" s="14">
        <f t="shared" si="315"/>
        <v>5.5976094728309785E-2</v>
      </c>
      <c r="EB200" s="14">
        <f t="shared" si="316"/>
        <v>6.1985957999999994E-2</v>
      </c>
      <c r="EC200" s="14">
        <f t="shared" si="317"/>
        <v>6.5428480283765689E-3</v>
      </c>
      <c r="ED200" s="7">
        <f t="shared" si="318"/>
        <v>1.6759606278858505</v>
      </c>
      <c r="EE200">
        <f t="shared" si="319"/>
        <v>0.99447532939330852</v>
      </c>
      <c r="EI200" s="8">
        <f t="shared" si="300"/>
        <v>0</v>
      </c>
      <c r="EJ200" s="8">
        <f t="shared" si="301"/>
        <v>0</v>
      </c>
      <c r="EK200">
        <v>0</v>
      </c>
      <c r="FM200">
        <v>0.11641422999999999</v>
      </c>
      <c r="FN200">
        <v>2.0242783599999998</v>
      </c>
      <c r="FO200" s="8">
        <f t="shared" si="302"/>
        <v>-6.1994780000000013E-2</v>
      </c>
      <c r="FP200" s="8">
        <f t="shared" si="303"/>
        <v>0.12449736487665122</v>
      </c>
      <c r="FQ200">
        <v>4</v>
      </c>
      <c r="FS200">
        <v>0.11641422999999999</v>
      </c>
      <c r="FT200">
        <v>2.0242783599999998</v>
      </c>
      <c r="FY200">
        <v>0.11641422999999999</v>
      </c>
      <c r="FZ200">
        <v>2.2641890299999998</v>
      </c>
      <c r="GA200" s="8">
        <f t="shared" si="304"/>
        <v>-6.1994780000000013E-2</v>
      </c>
      <c r="GB200" s="8">
        <f t="shared" si="305"/>
        <v>0.13823391059670659</v>
      </c>
      <c r="GC200">
        <v>8</v>
      </c>
      <c r="GF200">
        <v>0.11641422999999999</v>
      </c>
      <c r="GG200">
        <v>2.3995873900000002</v>
      </c>
      <c r="GK200">
        <v>0.11539571</v>
      </c>
      <c r="GL200">
        <v>1.7536965600000001</v>
      </c>
      <c r="GM200" s="8">
        <f t="shared" si="306"/>
        <v>-6.1685169999999998E-2</v>
      </c>
      <c r="GN200" s="8">
        <f t="shared" si="307"/>
        <v>0.10522855914264485</v>
      </c>
      <c r="GO200">
        <v>12</v>
      </c>
      <c r="GQ200">
        <v>0.11641422999999999</v>
      </c>
      <c r="GR200">
        <v>2.3995873900000002</v>
      </c>
      <c r="GS200" s="8">
        <f t="shared" si="308"/>
        <v>-6.1994780000000013E-2</v>
      </c>
      <c r="GT200" s="8">
        <f t="shared" si="309"/>
        <v>0.14354558067815484</v>
      </c>
      <c r="GU200">
        <v>14</v>
      </c>
      <c r="GW200" s="1">
        <v>0.11641422999999999</v>
      </c>
      <c r="GX200" s="1">
        <v>1.41415289</v>
      </c>
      <c r="GY200" s="8">
        <f t="shared" si="310"/>
        <v>-6.1994780000000013E-2</v>
      </c>
      <c r="GZ200" s="8">
        <f t="shared" si="311"/>
        <v>8.3808320841830625E-2</v>
      </c>
      <c r="HA200">
        <v>16</v>
      </c>
      <c r="HC200" s="1">
        <v>0.115395715</v>
      </c>
      <c r="HD200" s="1">
        <v>2.2365685100000001</v>
      </c>
      <c r="HE200" s="8">
        <f t="shared" si="312"/>
        <v>-6.1685163000000001E-2</v>
      </c>
      <c r="HF200" s="8">
        <f t="shared" si="313"/>
        <v>0.12892666620497828</v>
      </c>
      <c r="HG200">
        <v>20</v>
      </c>
      <c r="HM200" s="1">
        <v>0.115395715</v>
      </c>
      <c r="HN200" s="1">
        <v>2.2365685100000001</v>
      </c>
    </row>
    <row r="201" spans="129:222" x14ac:dyDescent="0.3">
      <c r="DY201" s="1">
        <v>0.23458828300000001</v>
      </c>
      <c r="DZ201" s="14">
        <f t="shared" si="314"/>
        <v>5.8954250447668256E-2</v>
      </c>
      <c r="EA201" s="14">
        <f t="shared" si="315"/>
        <v>5.8954250447668256E-2</v>
      </c>
      <c r="EB201" s="14">
        <f t="shared" si="316"/>
        <v>5.5804642000000015E-2</v>
      </c>
      <c r="EC201" s="14">
        <f t="shared" si="317"/>
        <v>2.9781557193584718E-3</v>
      </c>
      <c r="ED201" s="7">
        <f t="shared" si="318"/>
        <v>1.6241132746282241</v>
      </c>
      <c r="EE201">
        <f t="shared" si="319"/>
        <v>0.99857898821020796</v>
      </c>
      <c r="EI201" s="8">
        <f t="shared" si="300"/>
        <v>0</v>
      </c>
      <c r="EJ201" s="8">
        <f t="shared" si="301"/>
        <v>0</v>
      </c>
      <c r="EK201">
        <v>0</v>
      </c>
      <c r="FM201">
        <v>0.17840901000000001</v>
      </c>
      <c r="FN201">
        <v>2.0558076399999998</v>
      </c>
      <c r="FO201" s="8">
        <f t="shared" si="302"/>
        <v>-5.5793939999999986E-2</v>
      </c>
      <c r="FP201" s="8">
        <f t="shared" si="303"/>
        <v>0.11425960546890819</v>
      </c>
      <c r="FQ201">
        <v>4</v>
      </c>
      <c r="FS201">
        <v>0.17840901000000001</v>
      </c>
      <c r="FT201">
        <v>2.0558076399999998</v>
      </c>
      <c r="FY201">
        <v>0.17840901000000001</v>
      </c>
      <c r="FZ201">
        <v>2.3474636800000002</v>
      </c>
      <c r="GA201" s="8">
        <f t="shared" si="304"/>
        <v>-5.5793939999999986E-2</v>
      </c>
      <c r="GB201" s="8">
        <f t="shared" si="305"/>
        <v>0.12951531065619321</v>
      </c>
      <c r="GC201">
        <v>8</v>
      </c>
      <c r="GF201">
        <v>0.17840901000000001</v>
      </c>
      <c r="GG201">
        <v>2.52948678</v>
      </c>
      <c r="GK201">
        <v>0.17708088</v>
      </c>
      <c r="GL201">
        <v>1.5816106000000001</v>
      </c>
      <c r="GM201" s="8">
        <f t="shared" si="306"/>
        <v>-5.5497390000000008E-2</v>
      </c>
      <c r="GN201" s="8">
        <f t="shared" si="307"/>
        <v>8.5735156225673126E-2</v>
      </c>
      <c r="GO201">
        <v>12</v>
      </c>
      <c r="GQ201">
        <v>0.17840901000000001</v>
      </c>
      <c r="GR201">
        <v>2.52948678</v>
      </c>
      <c r="GS201" s="8">
        <f t="shared" si="308"/>
        <v>-5.5793939999999986E-2</v>
      </c>
      <c r="GT201" s="8">
        <f t="shared" si="309"/>
        <v>0.13674327815878237</v>
      </c>
      <c r="GU201">
        <v>14</v>
      </c>
      <c r="GW201" s="1">
        <v>0.17840901000000001</v>
      </c>
      <c r="GX201" s="1">
        <v>1.45666736</v>
      </c>
      <c r="GY201" s="8">
        <f t="shared" si="310"/>
        <v>-5.5793939999999986E-2</v>
      </c>
      <c r="GZ201" s="8">
        <f t="shared" si="311"/>
        <v>7.8013808615740504E-2</v>
      </c>
      <c r="HA201">
        <v>16</v>
      </c>
      <c r="HC201" s="1">
        <v>0.177080878</v>
      </c>
      <c r="HD201" s="1">
        <v>2.0314175799999998</v>
      </c>
      <c r="HE201" s="8">
        <f t="shared" si="312"/>
        <v>-5.5497388000000009E-2</v>
      </c>
      <c r="HF201" s="8">
        <f t="shared" si="313"/>
        <v>0.10578887286186668</v>
      </c>
      <c r="HG201">
        <v>20</v>
      </c>
      <c r="HM201" s="1">
        <v>0.177080878</v>
      </c>
      <c r="HN201" s="1">
        <v>2.0314175799999998</v>
      </c>
    </row>
    <row r="202" spans="129:222" x14ac:dyDescent="0.3">
      <c r="DY202" s="1">
        <v>0.27912081999999999</v>
      </c>
      <c r="DZ202" s="14">
        <f t="shared" si="314"/>
        <v>5.9917388798173321E-2</v>
      </c>
      <c r="EA202" s="14">
        <f t="shared" si="315"/>
        <v>5.9917388798173321E-2</v>
      </c>
      <c r="EB202" s="14">
        <f t="shared" si="316"/>
        <v>4.4532536999999983E-2</v>
      </c>
      <c r="EC202" s="14">
        <f t="shared" si="317"/>
        <v>9.6313835050506474E-4</v>
      </c>
      <c r="ED202" s="7">
        <f t="shared" si="318"/>
        <v>1.5924207004593651</v>
      </c>
      <c r="EE202">
        <f t="shared" si="319"/>
        <v>0.99976620234260183</v>
      </c>
      <c r="EI202" s="8">
        <f t="shared" si="300"/>
        <v>0</v>
      </c>
      <c r="EJ202" s="8">
        <f t="shared" si="301"/>
        <v>0</v>
      </c>
      <c r="EK202">
        <v>0</v>
      </c>
      <c r="FM202">
        <v>0.23420294999999999</v>
      </c>
      <c r="FN202">
        <v>2.0506803900000001</v>
      </c>
      <c r="FO202" s="8">
        <f t="shared" si="302"/>
        <v>-4.457862999999998E-2</v>
      </c>
      <c r="FP202" s="8">
        <f t="shared" si="303"/>
        <v>9.1172515394893364E-2</v>
      </c>
      <c r="FQ202">
        <v>4</v>
      </c>
      <c r="FS202">
        <v>0.23420294999999999</v>
      </c>
      <c r="FT202">
        <v>2.0506803900000001</v>
      </c>
      <c r="FY202">
        <v>0.23420294999999999</v>
      </c>
      <c r="FZ202">
        <v>2.3350678</v>
      </c>
      <c r="GA202" s="8">
        <f t="shared" si="304"/>
        <v>-4.457862999999998E-2</v>
      </c>
      <c r="GB202" s="8">
        <f t="shared" si="305"/>
        <v>0.10305698651041381</v>
      </c>
      <c r="GC202">
        <v>8</v>
      </c>
      <c r="GF202">
        <v>0.23420294999999999</v>
      </c>
      <c r="GG202">
        <v>2.5229831300000001</v>
      </c>
      <c r="GK202">
        <v>0.23257827</v>
      </c>
      <c r="GL202">
        <v>1.3079918800000001</v>
      </c>
      <c r="GM202" s="8">
        <f t="shared" si="306"/>
        <v>-4.4369819999999977E-2</v>
      </c>
      <c r="GN202" s="8">
        <f t="shared" si="307"/>
        <v>5.6753880298089365E-2</v>
      </c>
      <c r="GO202">
        <v>12</v>
      </c>
      <c r="GQ202">
        <v>0.23420294999999999</v>
      </c>
      <c r="GR202">
        <v>2.5229831300000001</v>
      </c>
      <c r="GS202" s="8">
        <f t="shared" si="308"/>
        <v>-4.457862999999998E-2</v>
      </c>
      <c r="GT202" s="8">
        <f t="shared" si="309"/>
        <v>0.10910474377520456</v>
      </c>
      <c r="GU202">
        <v>14</v>
      </c>
      <c r="GW202" s="1">
        <v>0.23420294999999999</v>
      </c>
      <c r="GX202" s="1">
        <v>1.4011007900000001</v>
      </c>
      <c r="GY202" s="8">
        <f t="shared" si="310"/>
        <v>-4.457862999999998E-2</v>
      </c>
      <c r="GZ202" s="8">
        <f t="shared" si="311"/>
        <v>6.002555490629391E-2</v>
      </c>
      <c r="HA202">
        <v>16</v>
      </c>
      <c r="HC202" s="1">
        <v>0.23257826600000001</v>
      </c>
      <c r="HD202" s="1">
        <v>1.5364150000000001</v>
      </c>
      <c r="HE202" s="8">
        <f t="shared" si="312"/>
        <v>-4.4369823999999974E-2</v>
      </c>
      <c r="HF202" s="8">
        <f t="shared" si="313"/>
        <v>6.4044304259245885E-2</v>
      </c>
      <c r="HG202">
        <v>20</v>
      </c>
      <c r="HM202" s="1">
        <v>0.23257826600000001</v>
      </c>
      <c r="HN202" s="1">
        <v>1.5364150000000001</v>
      </c>
    </row>
    <row r="203" spans="129:222" x14ac:dyDescent="0.3">
      <c r="DY203" s="1">
        <v>0.32371982700000002</v>
      </c>
      <c r="DZ203" s="14">
        <f t="shared" si="314"/>
        <v>5.9892512357095425E-2</v>
      </c>
      <c r="EA203" s="14">
        <f t="shared" si="315"/>
        <v>5.9892512357095425E-2</v>
      </c>
      <c r="EB203" s="14">
        <f t="shared" si="316"/>
        <v>4.4599007000000024E-2</v>
      </c>
      <c r="EC203" s="14">
        <f t="shared" si="317"/>
        <v>-2.4876441077896494E-5</v>
      </c>
      <c r="ED203" s="7">
        <f t="shared" si="318"/>
        <v>1.5702385466968316</v>
      </c>
      <c r="EE203">
        <f t="shared" si="319"/>
        <v>0.99999984444068513</v>
      </c>
      <c r="EI203" s="8">
        <f t="shared" si="300"/>
        <v>0</v>
      </c>
      <c r="EJ203" s="8">
        <f t="shared" si="301"/>
        <v>0</v>
      </c>
      <c r="EK203">
        <v>0</v>
      </c>
      <c r="FM203">
        <v>0.27878157999999997</v>
      </c>
      <c r="FN203">
        <v>1.9152518199999999</v>
      </c>
      <c r="FO203" s="8">
        <f t="shared" si="302"/>
        <v>-4.4588270000000041E-2</v>
      </c>
      <c r="FP203" s="8">
        <f t="shared" si="303"/>
        <v>8.5189727351977246E-2</v>
      </c>
      <c r="FQ203">
        <v>4</v>
      </c>
      <c r="FS203">
        <v>0.27878157999999997</v>
      </c>
      <c r="FT203">
        <v>1.9152518199999999</v>
      </c>
      <c r="FY203">
        <v>0.27878157999999997</v>
      </c>
      <c r="FZ203">
        <v>2.2099049700000002</v>
      </c>
      <c r="GA203" s="8">
        <f t="shared" si="304"/>
        <v>-4.4588270000000041E-2</v>
      </c>
      <c r="GB203" s="8">
        <f t="shared" si="305"/>
        <v>9.7576880281428066E-2</v>
      </c>
      <c r="GC203">
        <v>8</v>
      </c>
      <c r="GF203">
        <v>0.27878157999999997</v>
      </c>
      <c r="GG203">
        <v>2.4259126700000002</v>
      </c>
      <c r="GK203">
        <v>0.27694808999999998</v>
      </c>
      <c r="GL203">
        <v>1.2214968900000001</v>
      </c>
      <c r="GM203" s="8">
        <f t="shared" si="306"/>
        <v>-4.4377100000000003E-2</v>
      </c>
      <c r="GN203" s="8">
        <f t="shared" si="307"/>
        <v>5.30219395347898E-2</v>
      </c>
      <c r="GO203">
        <v>12</v>
      </c>
      <c r="GQ203">
        <v>0.27878157999999997</v>
      </c>
      <c r="GR203">
        <v>2.4259126700000002</v>
      </c>
      <c r="GS203" s="8">
        <f t="shared" si="308"/>
        <v>-4.4588270000000041E-2</v>
      </c>
      <c r="GT203" s="8">
        <f t="shared" si="309"/>
        <v>0.10495420322375201</v>
      </c>
      <c r="GU203">
        <v>14</v>
      </c>
      <c r="GW203" s="1">
        <v>0.27878157999999997</v>
      </c>
      <c r="GX203" s="1">
        <v>1.3528711600000001</v>
      </c>
      <c r="GY203" s="8">
        <f t="shared" si="310"/>
        <v>-4.4588270000000041E-2</v>
      </c>
      <c r="GZ203" s="8">
        <f t="shared" si="311"/>
        <v>5.7985396410078049E-2</v>
      </c>
      <c r="HA203">
        <v>16</v>
      </c>
      <c r="HC203" s="1">
        <v>0.27694808999999998</v>
      </c>
      <c r="HD203" s="1">
        <v>1.4804312399999999</v>
      </c>
      <c r="HE203" s="8">
        <f t="shared" si="312"/>
        <v>-4.4377096000000005E-2</v>
      </c>
      <c r="HF203" s="8">
        <f t="shared" si="313"/>
        <v>6.1735201334087803E-2</v>
      </c>
      <c r="HG203">
        <v>20</v>
      </c>
      <c r="HM203" s="1">
        <v>0.27694808999999998</v>
      </c>
      <c r="HN203" s="1">
        <v>1.4804312399999999</v>
      </c>
    </row>
    <row r="204" spans="129:222" x14ac:dyDescent="0.3">
      <c r="DY204" s="1">
        <v>0.36826213400000002</v>
      </c>
      <c r="DZ204" s="14">
        <f t="shared" si="314"/>
        <v>5.9052315314374174E-2</v>
      </c>
      <c r="EA204" s="14">
        <f t="shared" si="315"/>
        <v>5.9052315314374174E-2</v>
      </c>
      <c r="EB204" s="14">
        <f t="shared" si="316"/>
        <v>4.4542307000000003E-2</v>
      </c>
      <c r="EC204" s="14">
        <f t="shared" si="317"/>
        <v>-8.4019704272125101E-4</v>
      </c>
      <c r="ED204" s="7">
        <f t="shared" si="318"/>
        <v>1.5519356644113727</v>
      </c>
      <c r="EE204">
        <f t="shared" si="319"/>
        <v>0.9998221429796641</v>
      </c>
      <c r="EI204" s="8">
        <f t="shared" si="300"/>
        <v>0</v>
      </c>
      <c r="EJ204" s="8">
        <f t="shared" si="301"/>
        <v>0</v>
      </c>
      <c r="EK204">
        <v>0</v>
      </c>
      <c r="FM204">
        <v>0.32336985000000001</v>
      </c>
      <c r="FN204">
        <v>1.7703539699999999</v>
      </c>
      <c r="FO204" s="8">
        <f t="shared" si="302"/>
        <v>-4.4599520000000004E-2</v>
      </c>
      <c r="FP204" s="8">
        <f t="shared" si="303"/>
        <v>7.8750593323764315E-2</v>
      </c>
      <c r="FQ204">
        <v>4</v>
      </c>
      <c r="FS204">
        <v>0.32336985000000001</v>
      </c>
      <c r="FT204">
        <v>1.7703539699999999</v>
      </c>
      <c r="FY204">
        <v>0.32336985000000001</v>
      </c>
      <c r="FZ204">
        <v>2.0664155499999999</v>
      </c>
      <c r="GA204" s="8">
        <f t="shared" si="304"/>
        <v>-4.4599520000000004E-2</v>
      </c>
      <c r="GB204" s="8">
        <f t="shared" si="305"/>
        <v>9.1248003770259919E-2</v>
      </c>
      <c r="GC204">
        <v>8</v>
      </c>
      <c r="GF204">
        <v>0.32336985000000001</v>
      </c>
      <c r="GG204">
        <v>2.30652027</v>
      </c>
      <c r="GK204">
        <v>0.32132518999999998</v>
      </c>
      <c r="GL204">
        <v>1.13168987</v>
      </c>
      <c r="GM204" s="8">
        <f t="shared" si="306"/>
        <v>-4.4383090000000014E-2</v>
      </c>
      <c r="GN204" s="8">
        <f t="shared" si="307"/>
        <v>4.9121555204876613E-2</v>
      </c>
      <c r="GO204">
        <v>12</v>
      </c>
      <c r="GQ204">
        <v>0.32336985000000001</v>
      </c>
      <c r="GR204">
        <v>2.30652027</v>
      </c>
      <c r="GS204" s="8">
        <f t="shared" si="308"/>
        <v>-4.4599520000000004E-2</v>
      </c>
      <c r="GT204" s="8">
        <f t="shared" si="309"/>
        <v>9.9796274651803782E-2</v>
      </c>
      <c r="GU204">
        <v>14</v>
      </c>
      <c r="GW204" s="1">
        <v>0.32336985000000001</v>
      </c>
      <c r="GX204" s="1">
        <v>1.29891478</v>
      </c>
      <c r="GY204" s="8">
        <f t="shared" si="310"/>
        <v>-4.4599520000000004E-2</v>
      </c>
      <c r="GZ204" s="8">
        <f t="shared" si="311"/>
        <v>5.567692366401171E-2</v>
      </c>
      <c r="HA204">
        <v>16</v>
      </c>
      <c r="HC204" s="1">
        <v>0.32132518599999998</v>
      </c>
      <c r="HD204" s="1">
        <v>1.35892926</v>
      </c>
      <c r="HE204" s="8">
        <f t="shared" si="312"/>
        <v>-4.4383089000000042E-2</v>
      </c>
      <c r="HF204" s="8">
        <f t="shared" si="313"/>
        <v>5.6666050236558747E-2</v>
      </c>
      <c r="HG204">
        <v>20</v>
      </c>
      <c r="HM204" s="1">
        <v>0.32132518599999998</v>
      </c>
      <c r="HN204" s="1">
        <v>1.35892926</v>
      </c>
    </row>
    <row r="205" spans="129:222" x14ac:dyDescent="0.3">
      <c r="DY205" s="1">
        <v>0.41284756900000003</v>
      </c>
      <c r="DZ205" s="14">
        <f t="shared" si="314"/>
        <v>5.7526732273967394E-2</v>
      </c>
      <c r="EA205" s="14">
        <f t="shared" si="315"/>
        <v>5.7526732273967394E-2</v>
      </c>
      <c r="EB205" s="14">
        <f t="shared" si="316"/>
        <v>4.4585435000000007E-2</v>
      </c>
      <c r="EC205" s="14">
        <f t="shared" si="317"/>
        <v>-1.5255830404067791E-3</v>
      </c>
      <c r="ED205" s="7">
        <f t="shared" si="318"/>
        <v>1.5365925992766278</v>
      </c>
      <c r="EE205">
        <f t="shared" si="319"/>
        <v>0.99941510953696477</v>
      </c>
      <c r="EI205" s="8">
        <f t="shared" si="300"/>
        <v>0</v>
      </c>
      <c r="EJ205" s="8">
        <f t="shared" si="301"/>
        <v>0</v>
      </c>
      <c r="EK205">
        <v>0</v>
      </c>
      <c r="FM205">
        <v>0.36796937000000002</v>
      </c>
      <c r="FN205">
        <v>1.6207689999999999</v>
      </c>
      <c r="FO205" s="8">
        <f t="shared" si="302"/>
        <v>-4.4603559999999987E-2</v>
      </c>
      <c r="FP205" s="8">
        <f t="shared" si="303"/>
        <v>7.207378755337171E-2</v>
      </c>
      <c r="FQ205">
        <v>4</v>
      </c>
      <c r="FS205">
        <v>0.36796937000000002</v>
      </c>
      <c r="FT205">
        <v>1.6207689999999999</v>
      </c>
      <c r="FY205">
        <v>0.36796937000000002</v>
      </c>
      <c r="FZ205">
        <v>1.91248032</v>
      </c>
      <c r="GA205" s="8">
        <f t="shared" si="304"/>
        <v>-4.4603559999999987E-2</v>
      </c>
      <c r="GB205" s="8">
        <f t="shared" si="305"/>
        <v>8.4423855971991313E-2</v>
      </c>
      <c r="GC205">
        <v>8</v>
      </c>
      <c r="GF205">
        <v>0.36796937000000002</v>
      </c>
      <c r="GG205">
        <v>2.1722350499999998</v>
      </c>
      <c r="GK205">
        <v>0.36570828</v>
      </c>
      <c r="GL205">
        <v>1.0594360300000001</v>
      </c>
      <c r="GM205" s="8">
        <f t="shared" si="306"/>
        <v>-4.4389740000000011E-2</v>
      </c>
      <c r="GN205" s="8">
        <f t="shared" si="307"/>
        <v>4.5973508117663375E-2</v>
      </c>
      <c r="GO205">
        <v>12</v>
      </c>
      <c r="GQ205">
        <v>0.36796937000000002</v>
      </c>
      <c r="GR205">
        <v>2.1722350499999998</v>
      </c>
      <c r="GS205" s="8">
        <f t="shared" si="308"/>
        <v>-4.4603559999999987E-2</v>
      </c>
      <c r="GT205" s="8">
        <f t="shared" si="309"/>
        <v>9.3956400278002852E-2</v>
      </c>
      <c r="GU205">
        <v>14</v>
      </c>
      <c r="GW205" s="1">
        <v>0.36796937000000002</v>
      </c>
      <c r="GX205" s="1">
        <v>1.24074551</v>
      </c>
      <c r="GY205" s="8">
        <f t="shared" si="310"/>
        <v>-4.4603559999999987E-2</v>
      </c>
      <c r="GZ205" s="8">
        <f t="shared" si="311"/>
        <v>5.3166709584041287E-2</v>
      </c>
      <c r="HA205">
        <v>16</v>
      </c>
      <c r="HC205" s="1">
        <v>0.36570827500000003</v>
      </c>
      <c r="HD205" s="1">
        <v>1.2836890400000001</v>
      </c>
      <c r="HE205" s="8">
        <f t="shared" si="312"/>
        <v>-4.4389748999999978E-2</v>
      </c>
      <c r="HF205" s="8">
        <f t="shared" si="313"/>
        <v>5.351484230666094E-2</v>
      </c>
      <c r="HG205">
        <v>20</v>
      </c>
      <c r="HM205" s="1">
        <v>0.36570827500000003</v>
      </c>
      <c r="HN205" s="1">
        <v>1.2836890400000001</v>
      </c>
    </row>
    <row r="206" spans="129:222" x14ac:dyDescent="0.3">
      <c r="DY206" s="1">
        <v>0.457418622</v>
      </c>
      <c r="DZ206" s="14">
        <f t="shared" si="314"/>
        <v>5.5420099779394875E-2</v>
      </c>
      <c r="EA206" s="14">
        <f t="shared" si="315"/>
        <v>5.5420099779394875E-2</v>
      </c>
      <c r="EB206" s="14">
        <f t="shared" si="316"/>
        <v>4.4571052999999972E-2</v>
      </c>
      <c r="EC206" s="14">
        <f t="shared" si="317"/>
        <v>-2.106632494572519E-3</v>
      </c>
      <c r="ED206" s="7">
        <f t="shared" si="318"/>
        <v>1.5235668862871452</v>
      </c>
      <c r="EE206">
        <f t="shared" si="319"/>
        <v>0.9988848972786567</v>
      </c>
      <c r="EI206" s="8">
        <f t="shared" si="300"/>
        <v>0</v>
      </c>
      <c r="EJ206" s="8">
        <f t="shared" si="301"/>
        <v>0</v>
      </c>
      <c r="EK206">
        <v>0</v>
      </c>
      <c r="FM206">
        <v>0.41257293</v>
      </c>
      <c r="FN206">
        <v>1.47024256</v>
      </c>
      <c r="FO206" s="8">
        <f t="shared" si="302"/>
        <v>-4.4596150000000001E-2</v>
      </c>
      <c r="FP206" s="8">
        <f t="shared" si="303"/>
        <v>6.5334503427560892E-2</v>
      </c>
      <c r="FQ206">
        <v>4</v>
      </c>
      <c r="FS206">
        <v>0.41257293</v>
      </c>
      <c r="FT206">
        <v>1.47024256</v>
      </c>
      <c r="FY206">
        <v>0.41257293</v>
      </c>
      <c r="FZ206">
        <v>1.7537774699999999</v>
      </c>
      <c r="GA206" s="8">
        <f t="shared" si="304"/>
        <v>-4.4596150000000001E-2</v>
      </c>
      <c r="GB206" s="8">
        <f t="shared" si="305"/>
        <v>7.7364206662132382E-2</v>
      </c>
      <c r="GC206">
        <v>8</v>
      </c>
      <c r="GF206">
        <v>0.41257293</v>
      </c>
      <c r="GG206">
        <v>2.0288599199999999</v>
      </c>
      <c r="GK206">
        <v>0.41009802000000001</v>
      </c>
      <c r="GL206">
        <v>0.99109654999999997</v>
      </c>
      <c r="GM206" s="8">
        <f t="shared" si="306"/>
        <v>-4.439208E-2</v>
      </c>
      <c r="GN206" s="8">
        <f t="shared" si="307"/>
        <v>4.2987411986787953E-2</v>
      </c>
      <c r="GO206">
        <v>12</v>
      </c>
      <c r="GQ206">
        <v>0.41257293</v>
      </c>
      <c r="GR206">
        <v>2.0288599199999999</v>
      </c>
      <c r="GS206" s="8">
        <f t="shared" si="308"/>
        <v>-4.4596150000000001E-2</v>
      </c>
      <c r="GT206" s="8">
        <f t="shared" si="309"/>
        <v>8.7693821416455722E-2</v>
      </c>
      <c r="GU206">
        <v>14</v>
      </c>
      <c r="GW206" s="1">
        <v>0.41257293</v>
      </c>
      <c r="GX206" s="1">
        <v>1.1797544200000001</v>
      </c>
      <c r="GY206" s="8">
        <f t="shared" si="310"/>
        <v>-4.4596150000000001E-2</v>
      </c>
      <c r="GZ206" s="8">
        <f t="shared" si="311"/>
        <v>5.0517990223043818E-2</v>
      </c>
      <c r="HA206">
        <v>16</v>
      </c>
      <c r="HC206" s="1">
        <v>0.41009802400000001</v>
      </c>
      <c r="HD206" s="1">
        <v>1.2182597399999999</v>
      </c>
      <c r="HE206" s="8">
        <f t="shared" si="312"/>
        <v>-4.4392078999999973E-2</v>
      </c>
      <c r="HF206" s="8">
        <f t="shared" si="313"/>
        <v>5.0762925194830423E-2</v>
      </c>
      <c r="HG206">
        <v>20</v>
      </c>
      <c r="HM206" s="1">
        <v>0.41009802400000001</v>
      </c>
      <c r="HN206" s="1">
        <v>1.2182597399999999</v>
      </c>
    </row>
    <row r="207" spans="129:222" x14ac:dyDescent="0.3">
      <c r="DY207" s="1">
        <v>0.50200401900000002</v>
      </c>
      <c r="DZ207" s="14">
        <f t="shared" si="314"/>
        <v>5.2813337809880657E-2</v>
      </c>
      <c r="EA207" s="14">
        <f t="shared" si="315"/>
        <v>5.2813337809880657E-2</v>
      </c>
      <c r="EB207" s="14">
        <f t="shared" si="316"/>
        <v>4.4585397000000027E-2</v>
      </c>
      <c r="EC207" s="14">
        <f t="shared" si="317"/>
        <v>-2.606761969514218E-3</v>
      </c>
      <c r="ED207" s="7">
        <f t="shared" si="318"/>
        <v>1.5123960894851083</v>
      </c>
      <c r="EE207">
        <f t="shared" si="319"/>
        <v>0.99829519075717399</v>
      </c>
      <c r="EI207" s="8">
        <f t="shared" si="300"/>
        <v>0</v>
      </c>
      <c r="EJ207" s="8">
        <f t="shared" si="301"/>
        <v>0</v>
      </c>
      <c r="EK207">
        <v>0</v>
      </c>
      <c r="FM207">
        <v>0.45716908000000001</v>
      </c>
      <c r="FN207">
        <v>1.3217335800000001</v>
      </c>
      <c r="FO207" s="8">
        <f t="shared" si="302"/>
        <v>-4.4609780000000043E-2</v>
      </c>
      <c r="FP207" s="8">
        <f t="shared" si="303"/>
        <v>5.8718340640145542E-2</v>
      </c>
      <c r="FQ207">
        <v>4</v>
      </c>
      <c r="FS207">
        <v>0.45716908000000001</v>
      </c>
      <c r="FT207">
        <v>1.3217335800000001</v>
      </c>
      <c r="FY207">
        <v>0.45716908000000001</v>
      </c>
      <c r="FZ207">
        <v>1.5940019999999999</v>
      </c>
      <c r="GA207" s="8">
        <f t="shared" si="304"/>
        <v>-4.4609780000000043E-2</v>
      </c>
      <c r="GB207" s="8">
        <f t="shared" si="305"/>
        <v>7.0296013658032161E-2</v>
      </c>
      <c r="GC207">
        <v>8</v>
      </c>
      <c r="GF207">
        <v>0.45716908000000001</v>
      </c>
      <c r="GG207">
        <v>1.8804275399999999</v>
      </c>
      <c r="GK207">
        <v>0.45449010000000001</v>
      </c>
      <c r="GL207">
        <v>0.92919143000000004</v>
      </c>
      <c r="GM207" s="8">
        <f t="shared" si="306"/>
        <v>-4.4395249999999997E-2</v>
      </c>
      <c r="GN207" s="8">
        <f t="shared" si="307"/>
        <v>4.0281448065607295E-2</v>
      </c>
      <c r="GO207">
        <v>12</v>
      </c>
      <c r="GQ207">
        <v>0.45716908000000001</v>
      </c>
      <c r="GR207">
        <v>1.8804275399999999</v>
      </c>
      <c r="GS207" s="8">
        <f t="shared" si="308"/>
        <v>-4.4609780000000043E-2</v>
      </c>
      <c r="GT207" s="8">
        <f t="shared" si="309"/>
        <v>8.1254941497865635E-2</v>
      </c>
      <c r="GU207">
        <v>14</v>
      </c>
      <c r="GW207" s="1">
        <v>0.45716908000000001</v>
      </c>
      <c r="GX207" s="1">
        <v>1.1171418799999999</v>
      </c>
      <c r="GY207" s="8">
        <f t="shared" si="310"/>
        <v>-4.4609780000000043E-2</v>
      </c>
      <c r="GZ207" s="8">
        <f t="shared" si="311"/>
        <v>4.7823243807339121E-2</v>
      </c>
      <c r="HA207">
        <v>16</v>
      </c>
      <c r="HC207" s="1">
        <v>0.45449010299999998</v>
      </c>
      <c r="HD207" s="1">
        <v>1.16335145</v>
      </c>
      <c r="HE207" s="8">
        <f t="shared" si="312"/>
        <v>-4.4395245000000028E-2</v>
      </c>
      <c r="HF207" s="8">
        <f t="shared" si="313"/>
        <v>4.8449822228599816E-2</v>
      </c>
      <c r="HG207">
        <v>20</v>
      </c>
      <c r="HM207" s="1">
        <v>0.45449010299999998</v>
      </c>
      <c r="HN207" s="1">
        <v>1.16335145</v>
      </c>
    </row>
    <row r="208" spans="129:222" x14ac:dyDescent="0.3">
      <c r="DY208" s="1">
        <v>0.54657242699999997</v>
      </c>
      <c r="DZ208" s="14">
        <f t="shared" si="314"/>
        <v>4.9774339676722755E-2</v>
      </c>
      <c r="EA208" s="14">
        <f t="shared" si="315"/>
        <v>4.9774339676722755E-2</v>
      </c>
      <c r="EB208" s="14">
        <f t="shared" si="316"/>
        <v>4.4568407999999948E-2</v>
      </c>
      <c r="EC208" s="14">
        <f t="shared" si="317"/>
        <v>-3.0389981331579025E-3</v>
      </c>
      <c r="ED208" s="7">
        <f t="shared" si="318"/>
        <v>1.5027144405318809</v>
      </c>
      <c r="EE208">
        <f t="shared" si="319"/>
        <v>0.9976833234328365</v>
      </c>
      <c r="EI208" s="8">
        <f t="shared" si="300"/>
        <v>0</v>
      </c>
      <c r="EJ208" s="8">
        <f t="shared" si="301"/>
        <v>0</v>
      </c>
      <c r="EK208">
        <v>0</v>
      </c>
      <c r="FM208">
        <v>0.50177886000000005</v>
      </c>
      <c r="FN208">
        <v>1.1767629900000001</v>
      </c>
      <c r="FO208" s="8">
        <f t="shared" si="302"/>
        <v>-4.459501999999993E-2</v>
      </c>
      <c r="FP208" s="8">
        <f t="shared" si="303"/>
        <v>5.2228657996654021E-2</v>
      </c>
      <c r="FQ208">
        <v>4</v>
      </c>
      <c r="FS208">
        <v>0.50177886000000005</v>
      </c>
      <c r="FT208">
        <v>1.1767629900000001</v>
      </c>
      <c r="FY208">
        <v>0.50177886000000005</v>
      </c>
      <c r="FZ208">
        <v>1.43613079</v>
      </c>
      <c r="GA208" s="8">
        <f t="shared" si="304"/>
        <v>-4.459501999999993E-2</v>
      </c>
      <c r="GB208" s="8">
        <f t="shared" si="305"/>
        <v>6.3274080799306895E-2</v>
      </c>
      <c r="GC208">
        <v>8</v>
      </c>
      <c r="GF208">
        <v>0.50177886000000005</v>
      </c>
      <c r="GG208">
        <v>1.7300955200000001</v>
      </c>
      <c r="GK208">
        <v>0.49888535000000001</v>
      </c>
      <c r="GL208">
        <v>0.86954661</v>
      </c>
      <c r="GM208" s="8">
        <f t="shared" si="306"/>
        <v>-4.437842000000003E-2</v>
      </c>
      <c r="GN208" s="8">
        <f t="shared" si="307"/>
        <v>3.7658395242249447E-2</v>
      </c>
      <c r="GO208">
        <v>12</v>
      </c>
      <c r="GQ208">
        <v>0.50177886000000005</v>
      </c>
      <c r="GR208">
        <v>1.7300955200000001</v>
      </c>
      <c r="GS208" s="8">
        <f t="shared" si="308"/>
        <v>-4.459501999999993E-2</v>
      </c>
      <c r="GT208" s="8">
        <f t="shared" si="309"/>
        <v>7.4688420649944728E-2</v>
      </c>
      <c r="GU208">
        <v>14</v>
      </c>
      <c r="GW208" s="1">
        <v>0.50177886000000005</v>
      </c>
      <c r="GX208" s="1">
        <v>1.0535363799999999</v>
      </c>
      <c r="GY208" s="8">
        <f t="shared" si="310"/>
        <v>-4.459501999999993E-2</v>
      </c>
      <c r="GZ208" s="8">
        <f t="shared" si="311"/>
        <v>4.5057827698364014E-2</v>
      </c>
      <c r="HA208">
        <v>16</v>
      </c>
      <c r="HC208" s="1">
        <v>0.49888534800000001</v>
      </c>
      <c r="HD208" s="1">
        <v>1.1153274200000001</v>
      </c>
      <c r="HE208" s="8">
        <f t="shared" si="312"/>
        <v>-4.4378419999999974E-2</v>
      </c>
      <c r="HF208" s="8">
        <f t="shared" si="313"/>
        <v>4.6403714351438939E-2</v>
      </c>
      <c r="HG208">
        <v>20</v>
      </c>
      <c r="HM208" s="1">
        <v>0.49888534800000001</v>
      </c>
      <c r="HN208" s="1">
        <v>1.1153274200000001</v>
      </c>
    </row>
    <row r="209" spans="129:222" x14ac:dyDescent="0.3">
      <c r="DY209" s="1">
        <v>0.591166148</v>
      </c>
      <c r="DZ209" s="14">
        <f t="shared" si="314"/>
        <v>4.6352878718469832E-2</v>
      </c>
      <c r="EA209" s="14">
        <f t="shared" si="315"/>
        <v>4.6352878718469832E-2</v>
      </c>
      <c r="EB209" s="14">
        <f t="shared" si="316"/>
        <v>4.4593721000000031E-2</v>
      </c>
      <c r="EC209" s="14">
        <f t="shared" si="317"/>
        <v>-3.4214609582529226E-3</v>
      </c>
      <c r="ED209" s="7">
        <f t="shared" si="318"/>
        <v>1.4942211782865467</v>
      </c>
      <c r="EE209">
        <f t="shared" si="319"/>
        <v>0.99706955568561673</v>
      </c>
      <c r="EI209" s="8">
        <f t="shared" si="300"/>
        <v>0</v>
      </c>
      <c r="EJ209" s="8">
        <f t="shared" si="301"/>
        <v>0</v>
      </c>
      <c r="EK209">
        <v>0</v>
      </c>
      <c r="FM209">
        <v>0.54637387999999998</v>
      </c>
      <c r="FN209">
        <v>1.03570819</v>
      </c>
      <c r="FO209" s="8">
        <f t="shared" si="302"/>
        <v>-4.4607630000000009E-2</v>
      </c>
      <c r="FP209" s="8">
        <f t="shared" si="303"/>
        <v>4.5952887503088839E-2</v>
      </c>
      <c r="FQ209">
        <v>4</v>
      </c>
      <c r="FS209">
        <v>0.54637387999999998</v>
      </c>
      <c r="FT209">
        <v>1.03570819</v>
      </c>
      <c r="FY209">
        <v>0.54637387999999998</v>
      </c>
      <c r="FZ209">
        <v>1.28152613</v>
      </c>
      <c r="GA209" s="8">
        <f t="shared" si="304"/>
        <v>-4.4607630000000009E-2</v>
      </c>
      <c r="GB209" s="8">
        <f t="shared" si="305"/>
        <v>5.6443618368747221E-2</v>
      </c>
      <c r="GC209">
        <v>8</v>
      </c>
      <c r="GF209">
        <v>0.54637387999999998</v>
      </c>
      <c r="GG209">
        <v>1.5798692700000001</v>
      </c>
      <c r="GK209">
        <v>0.54326377000000003</v>
      </c>
      <c r="GL209">
        <v>0.81322375000000002</v>
      </c>
      <c r="GM209" s="8">
        <f t="shared" si="306"/>
        <v>-4.4394939999999994E-2</v>
      </c>
      <c r="GN209" s="8">
        <f t="shared" si="307"/>
        <v>3.5210596038294059E-2</v>
      </c>
      <c r="GO209">
        <v>12</v>
      </c>
      <c r="GQ209">
        <v>0.54637387999999998</v>
      </c>
      <c r="GR209">
        <v>1.5798692700000001</v>
      </c>
      <c r="GS209" s="8">
        <f t="shared" si="308"/>
        <v>-4.4607630000000009E-2</v>
      </c>
      <c r="GT209" s="8">
        <f t="shared" si="309"/>
        <v>6.8180451970423273E-2</v>
      </c>
      <c r="GU209">
        <v>14</v>
      </c>
      <c r="GW209" s="1">
        <v>0.54637387999999998</v>
      </c>
      <c r="GX209" s="1">
        <v>0.98948555000000005</v>
      </c>
      <c r="GY209" s="8">
        <f t="shared" si="310"/>
        <v>-4.4607630000000009E-2</v>
      </c>
      <c r="GZ209" s="8">
        <f t="shared" si="311"/>
        <v>4.2304415500655189E-2</v>
      </c>
      <c r="HA209">
        <v>16</v>
      </c>
      <c r="HC209" s="1">
        <v>0.54326376799999998</v>
      </c>
      <c r="HD209" s="1">
        <v>1.07462115</v>
      </c>
      <c r="HE209" s="8">
        <f t="shared" si="312"/>
        <v>-4.4394945000000074E-2</v>
      </c>
      <c r="HF209" s="8">
        <f t="shared" si="313"/>
        <v>4.4699244040689326E-2</v>
      </c>
      <c r="HG209">
        <v>20</v>
      </c>
      <c r="HM209" s="1">
        <v>0.54326376799999998</v>
      </c>
      <c r="HN209" s="1">
        <v>1.07462115</v>
      </c>
    </row>
    <row r="210" spans="129:222" x14ac:dyDescent="0.3">
      <c r="DY210" s="1">
        <v>0.63571699100000001</v>
      </c>
      <c r="DZ210" s="14">
        <f t="shared" si="314"/>
        <v>4.2595795220475678E-2</v>
      </c>
      <c r="EA210" s="14">
        <f t="shared" si="315"/>
        <v>4.2595795220475678E-2</v>
      </c>
      <c r="EB210" s="14">
        <f t="shared" si="316"/>
        <v>4.4550843000000007E-2</v>
      </c>
      <c r="EC210" s="14">
        <f t="shared" si="317"/>
        <v>-3.7570834979941542E-3</v>
      </c>
      <c r="ED210" s="7">
        <f t="shared" si="318"/>
        <v>1.4866629118738566</v>
      </c>
      <c r="EE210">
        <f t="shared" si="319"/>
        <v>0.99646287142903345</v>
      </c>
      <c r="EI210" s="8">
        <f t="shared" si="300"/>
        <v>0</v>
      </c>
      <c r="EJ210" s="8">
        <f t="shared" si="301"/>
        <v>0</v>
      </c>
      <c r="EK210">
        <v>0</v>
      </c>
      <c r="FM210">
        <v>0.59098150999999999</v>
      </c>
      <c r="FN210">
        <v>0.89856150000000001</v>
      </c>
      <c r="FO210" s="8">
        <f t="shared" si="302"/>
        <v>-4.4585199999999992E-2</v>
      </c>
      <c r="FP210" s="8">
        <f t="shared" si="303"/>
        <v>3.9823592665605118E-2</v>
      </c>
      <c r="FQ210">
        <v>4</v>
      </c>
      <c r="FS210">
        <v>0.59098150999999999</v>
      </c>
      <c r="FT210">
        <v>0.89856150000000001</v>
      </c>
      <c r="FY210">
        <v>0.59098150999999999</v>
      </c>
      <c r="FZ210">
        <v>1.1307422300000001</v>
      </c>
      <c r="GA210" s="8">
        <f t="shared" si="304"/>
        <v>-4.4585199999999992E-2</v>
      </c>
      <c r="GB210" s="8">
        <f t="shared" si="305"/>
        <v>4.9747152619915941E-2</v>
      </c>
      <c r="GC210">
        <v>8</v>
      </c>
      <c r="GF210">
        <v>0.59098150999999999</v>
      </c>
      <c r="GG210">
        <v>1.4311475199999999</v>
      </c>
      <c r="GK210">
        <v>0.58765871000000003</v>
      </c>
      <c r="GL210">
        <v>0.75889200999999995</v>
      </c>
      <c r="GM210" s="8">
        <f t="shared" si="306"/>
        <v>-4.4371029999999978E-2</v>
      </c>
      <c r="GN210" s="8">
        <f t="shared" si="307"/>
        <v>3.2820485870180216E-2</v>
      </c>
      <c r="GO210">
        <v>12</v>
      </c>
      <c r="GQ210">
        <v>0.59098150999999999</v>
      </c>
      <c r="GR210">
        <v>1.4311475199999999</v>
      </c>
      <c r="GS210" s="8">
        <f t="shared" si="308"/>
        <v>-4.4585199999999992E-2</v>
      </c>
      <c r="GT210" s="8">
        <f t="shared" si="309"/>
        <v>6.1693635232229094E-2</v>
      </c>
      <c r="GU210">
        <v>14</v>
      </c>
      <c r="GW210" s="1">
        <v>0.59098150999999999</v>
      </c>
      <c r="GX210" s="1">
        <v>0.92539548999999999</v>
      </c>
      <c r="GY210" s="8">
        <f t="shared" si="310"/>
        <v>-4.4585199999999992E-2</v>
      </c>
      <c r="GZ210" s="8">
        <f t="shared" si="311"/>
        <v>3.9520356733252812E-2</v>
      </c>
      <c r="HA210">
        <v>16</v>
      </c>
      <c r="HC210" s="1">
        <v>0.58765871300000005</v>
      </c>
      <c r="HD210" s="1">
        <v>1.0388069799999999</v>
      </c>
      <c r="HE210" s="8">
        <f t="shared" si="312"/>
        <v>-4.4371023999999926E-2</v>
      </c>
      <c r="HF210" s="8">
        <f t="shared" si="313"/>
        <v>4.3159981359544845E-2</v>
      </c>
      <c r="HG210">
        <v>20</v>
      </c>
      <c r="HM210" s="1">
        <v>0.58765871300000005</v>
      </c>
      <c r="HN210" s="1">
        <v>1.0388069799999999</v>
      </c>
    </row>
    <row r="211" spans="129:222" x14ac:dyDescent="0.3">
      <c r="DY211" s="1">
        <v>0.68030855000000001</v>
      </c>
      <c r="DZ211" s="14">
        <f t="shared" si="314"/>
        <v>3.8527503531741378E-2</v>
      </c>
      <c r="EA211" s="14">
        <f t="shared" si="315"/>
        <v>3.8527503531741378E-2</v>
      </c>
      <c r="EB211" s="14">
        <f t="shared" si="316"/>
        <v>4.4591559000000003E-2</v>
      </c>
      <c r="EC211" s="14">
        <f t="shared" si="317"/>
        <v>-4.0682916887343004E-3</v>
      </c>
      <c r="ED211" s="7">
        <f t="shared" si="318"/>
        <v>1.4798136383440332</v>
      </c>
      <c r="EE211">
        <f t="shared" si="319"/>
        <v>0.9958639295298507</v>
      </c>
      <c r="EI211" s="8">
        <f t="shared" si="300"/>
        <v>0</v>
      </c>
      <c r="EJ211" s="8">
        <f t="shared" si="301"/>
        <v>0</v>
      </c>
      <c r="EK211">
        <v>0</v>
      </c>
      <c r="FM211">
        <v>0.63556670999999998</v>
      </c>
      <c r="FN211">
        <v>0.76489375000000004</v>
      </c>
      <c r="FO211" s="8">
        <f t="shared" si="302"/>
        <v>-4.4596489999999989E-2</v>
      </c>
      <c r="FP211" s="8">
        <f t="shared" si="303"/>
        <v>3.3887738185946009E-2</v>
      </c>
      <c r="FQ211">
        <v>4</v>
      </c>
      <c r="FS211">
        <v>0.63556670999999998</v>
      </c>
      <c r="FT211">
        <v>0.76489375000000004</v>
      </c>
      <c r="FY211">
        <v>0.63556670999999998</v>
      </c>
      <c r="FZ211">
        <v>0.98389585000000002</v>
      </c>
      <c r="GA211" s="8">
        <f t="shared" si="304"/>
        <v>-4.4596489999999989E-2</v>
      </c>
      <c r="GB211" s="8">
        <f t="shared" si="305"/>
        <v>4.3271563262759792E-2</v>
      </c>
      <c r="GC211">
        <v>8</v>
      </c>
      <c r="GF211">
        <v>0.63556670999999998</v>
      </c>
      <c r="GG211">
        <v>1.2850163999999999</v>
      </c>
      <c r="GK211">
        <v>0.63202974000000001</v>
      </c>
      <c r="GL211">
        <v>0.70860294000000001</v>
      </c>
      <c r="GM211" s="8">
        <f t="shared" si="306"/>
        <v>-4.4383570000000039E-2</v>
      </c>
      <c r="GN211" s="8">
        <f t="shared" si="307"/>
        <v>3.0635824864343634E-2</v>
      </c>
      <c r="GO211">
        <v>12</v>
      </c>
      <c r="GQ211">
        <v>0.63556670999999998</v>
      </c>
      <c r="GR211">
        <v>1.2850163999999999</v>
      </c>
      <c r="GS211" s="8">
        <f t="shared" si="308"/>
        <v>-4.4596489999999989E-2</v>
      </c>
      <c r="GT211" s="8">
        <f t="shared" si="309"/>
        <v>5.5374965654002441E-2</v>
      </c>
      <c r="GU211">
        <v>14</v>
      </c>
      <c r="GW211" s="1">
        <v>0.63556670999999998</v>
      </c>
      <c r="GX211" s="1">
        <v>0.86149960000000003</v>
      </c>
      <c r="GY211" s="8">
        <f t="shared" si="310"/>
        <v>-4.4596489999999989E-2</v>
      </c>
      <c r="GZ211" s="8">
        <f t="shared" si="311"/>
        <v>3.6778786699377793E-2</v>
      </c>
      <c r="HA211">
        <v>16</v>
      </c>
      <c r="HC211" s="1">
        <v>0.63202973699999998</v>
      </c>
      <c r="HD211" s="1">
        <v>1.0074146799999999</v>
      </c>
      <c r="HE211" s="8">
        <f t="shared" si="312"/>
        <v>-4.4383574000000037E-2</v>
      </c>
      <c r="HF211" s="8">
        <f t="shared" si="313"/>
        <v>4.1842378614676885E-2</v>
      </c>
      <c r="HG211">
        <v>20</v>
      </c>
      <c r="HM211" s="1">
        <v>0.63202973699999998</v>
      </c>
      <c r="HN211" s="1">
        <v>1.0074146799999999</v>
      </c>
    </row>
    <row r="212" spans="129:222" x14ac:dyDescent="0.3">
      <c r="DY212" s="1">
        <v>0.72485467199999998</v>
      </c>
      <c r="DZ212" s="14">
        <f t="shared" si="314"/>
        <v>3.4178286734964779E-2</v>
      </c>
      <c r="EA212" s="14">
        <f t="shared" si="315"/>
        <v>3.4178286734964779E-2</v>
      </c>
      <c r="EB212" s="14">
        <f t="shared" si="316"/>
        <v>4.4546121999999966E-2</v>
      </c>
      <c r="EC212" s="14">
        <f t="shared" si="317"/>
        <v>-4.3492167967765991E-3</v>
      </c>
      <c r="ED212" s="7">
        <f t="shared" si="318"/>
        <v>1.4734707771249071</v>
      </c>
      <c r="EE212">
        <f t="shared" si="319"/>
        <v>0.99526760600048136</v>
      </c>
      <c r="EI212" s="8">
        <f t="shared" si="300"/>
        <v>0</v>
      </c>
      <c r="EJ212" s="8">
        <f t="shared" si="301"/>
        <v>0</v>
      </c>
      <c r="EK212">
        <v>0</v>
      </c>
      <c r="FM212">
        <v>0.68016319999999997</v>
      </c>
      <c r="FN212">
        <v>0.63393922000000003</v>
      </c>
      <c r="FO212" s="8">
        <f t="shared" si="302"/>
        <v>-4.4563490000000039E-2</v>
      </c>
      <c r="FP212" s="8">
        <f t="shared" si="303"/>
        <v>2.804836014891042E-2</v>
      </c>
      <c r="FQ212">
        <v>4</v>
      </c>
      <c r="FS212">
        <v>0.68016319999999997</v>
      </c>
      <c r="FT212">
        <v>0.63393922000000003</v>
      </c>
      <c r="FY212">
        <v>0.68016319999999997</v>
      </c>
      <c r="FZ212">
        <v>0.84071609999999997</v>
      </c>
      <c r="GA212" s="8">
        <f t="shared" si="304"/>
        <v>-4.4563490000000039E-2</v>
      </c>
      <c r="GB212" s="8">
        <f t="shared" si="305"/>
        <v>3.6925059521386534E-2</v>
      </c>
      <c r="GC212">
        <v>8</v>
      </c>
      <c r="GF212">
        <v>0.68016319999999997</v>
      </c>
      <c r="GG212">
        <v>1.14197701</v>
      </c>
      <c r="GK212">
        <v>0.67641331000000005</v>
      </c>
      <c r="GL212">
        <v>0.65700694000000004</v>
      </c>
      <c r="GM212" s="8">
        <f t="shared" si="306"/>
        <v>-4.4348100000000001E-2</v>
      </c>
      <c r="GN212" s="8">
        <f t="shared" si="307"/>
        <v>2.8365421281970362E-2</v>
      </c>
      <c r="GO212">
        <v>12</v>
      </c>
      <c r="GQ212">
        <v>0.68016319999999997</v>
      </c>
      <c r="GR212">
        <v>1.14197701</v>
      </c>
      <c r="GS212" s="8">
        <f t="shared" si="308"/>
        <v>-4.4563490000000039E-2</v>
      </c>
      <c r="GT212" s="8">
        <f t="shared" si="309"/>
        <v>4.9145136271958621E-2</v>
      </c>
      <c r="GU212">
        <v>14</v>
      </c>
      <c r="GW212" s="1">
        <v>0.68016319999999997</v>
      </c>
      <c r="GX212" s="1">
        <v>0.79807468999999998</v>
      </c>
      <c r="GY212" s="8">
        <f t="shared" si="310"/>
        <v>-4.4563490000000039E-2</v>
      </c>
      <c r="GZ212" s="8">
        <f t="shared" si="311"/>
        <v>3.4025478324012773E-2</v>
      </c>
      <c r="HA212">
        <v>16</v>
      </c>
      <c r="HC212" s="1">
        <v>0.67641331100000002</v>
      </c>
      <c r="HD212" s="1">
        <v>0.97968817699999999</v>
      </c>
      <c r="HE212" s="8">
        <f t="shared" si="312"/>
        <v>-4.4348096999999975E-2</v>
      </c>
      <c r="HF212" s="8">
        <f t="shared" si="313"/>
        <v>4.0633903141105793E-2</v>
      </c>
      <c r="HG212">
        <v>20</v>
      </c>
      <c r="HM212" s="1">
        <v>0.67641331100000002</v>
      </c>
      <c r="HN212" s="1">
        <v>0.97968817699999999</v>
      </c>
    </row>
    <row r="213" spans="129:222" x14ac:dyDescent="0.3">
      <c r="DY213" s="1">
        <v>0.76942777500000004</v>
      </c>
      <c r="DZ213" s="14">
        <f t="shared" si="314"/>
        <v>2.9555306027599593E-2</v>
      </c>
      <c r="EA213" s="14">
        <f t="shared" si="315"/>
        <v>2.9555306027599593E-2</v>
      </c>
      <c r="EB213" s="14">
        <f t="shared" si="316"/>
        <v>4.4573103000000058E-2</v>
      </c>
      <c r="EC213" s="14">
        <f t="shared" si="317"/>
        <v>-4.622980707365186E-3</v>
      </c>
      <c r="ED213" s="7">
        <f t="shared" si="318"/>
        <v>1.4674490202645945</v>
      </c>
      <c r="EE213">
        <f t="shared" si="319"/>
        <v>0.99466441861709776</v>
      </c>
      <c r="EI213" s="8">
        <f t="shared" si="300"/>
        <v>0</v>
      </c>
      <c r="EJ213" s="8">
        <f t="shared" si="301"/>
        <v>0</v>
      </c>
      <c r="EK213">
        <v>0</v>
      </c>
      <c r="FM213">
        <v>0.72472669000000001</v>
      </c>
      <c r="FN213">
        <v>0.50462715999999996</v>
      </c>
      <c r="FO213" s="8">
        <f t="shared" si="302"/>
        <v>-4.4580219999999948E-2</v>
      </c>
      <c r="FP213" s="8">
        <f t="shared" si="303"/>
        <v>2.232185080746333E-2</v>
      </c>
      <c r="FQ213">
        <v>4</v>
      </c>
      <c r="FS213">
        <v>0.72472669000000001</v>
      </c>
      <c r="FT213">
        <v>0.50462715999999996</v>
      </c>
      <c r="FY213">
        <v>0.72472669000000001</v>
      </c>
      <c r="FZ213">
        <v>0.70062469000000005</v>
      </c>
      <c r="GA213" s="8">
        <f t="shared" si="304"/>
        <v>-4.4580219999999948E-2</v>
      </c>
      <c r="GB213" s="8">
        <f t="shared" si="305"/>
        <v>3.0765005926902147E-2</v>
      </c>
      <c r="GC213">
        <v>8</v>
      </c>
      <c r="GF213">
        <v>0.72472669000000001</v>
      </c>
      <c r="GG213">
        <v>1.0022443700000001</v>
      </c>
      <c r="GK213">
        <v>0.72076141000000005</v>
      </c>
      <c r="GL213">
        <v>0.61744480000000002</v>
      </c>
      <c r="GM213" s="8">
        <f t="shared" si="306"/>
        <v>-4.4354339999999937E-2</v>
      </c>
      <c r="GN213" s="8">
        <f t="shared" si="307"/>
        <v>2.6644969976623908E-2</v>
      </c>
      <c r="GO213">
        <v>12</v>
      </c>
      <c r="GQ213">
        <v>0.72472669000000001</v>
      </c>
      <c r="GR213">
        <v>1.0022443700000001</v>
      </c>
      <c r="GS213" s="8">
        <f t="shared" si="308"/>
        <v>-4.4580219999999948E-2</v>
      </c>
      <c r="GT213" s="8">
        <f t="shared" si="309"/>
        <v>4.3121765520940297E-2</v>
      </c>
      <c r="GU213">
        <v>14</v>
      </c>
      <c r="GW213" s="1">
        <v>0.72472669000000001</v>
      </c>
      <c r="GX213" s="1">
        <v>0.73531128000000001</v>
      </c>
      <c r="GY213" s="8">
        <f t="shared" si="310"/>
        <v>-4.4580219999999948E-2</v>
      </c>
      <c r="GZ213" s="8">
        <f t="shared" si="311"/>
        <v>3.1342357154459821E-2</v>
      </c>
      <c r="HA213">
        <v>16</v>
      </c>
      <c r="HC213" s="1">
        <v>0.72076140799999999</v>
      </c>
      <c r="HD213" s="1">
        <v>0.96175199499999997</v>
      </c>
      <c r="HE213" s="8">
        <f t="shared" si="312"/>
        <v>-4.4354340000000048E-2</v>
      </c>
      <c r="HF213" s="8">
        <f t="shared" si="313"/>
        <v>3.9871412010046584E-2</v>
      </c>
      <c r="HG213">
        <v>20</v>
      </c>
      <c r="HM213" s="1">
        <v>0.72076140799999999</v>
      </c>
      <c r="HN213" s="1">
        <v>0.96175199499999997</v>
      </c>
    </row>
    <row r="214" spans="129:222" x14ac:dyDescent="0.3">
      <c r="DY214" s="1">
        <v>0.81698695099999996</v>
      </c>
      <c r="DZ214" s="14">
        <f t="shared" si="314"/>
        <v>2.4330434096358041E-2</v>
      </c>
      <c r="EA214" s="14">
        <f t="shared" si="315"/>
        <v>2.4330434096358041E-2</v>
      </c>
      <c r="EB214" s="14">
        <f t="shared" si="316"/>
        <v>4.7559175999999925E-2</v>
      </c>
      <c r="EC214" s="14">
        <f t="shared" si="317"/>
        <v>-5.2248719312415516E-3</v>
      </c>
      <c r="ED214" s="7">
        <f t="shared" si="318"/>
        <v>1.4613746950818907</v>
      </c>
      <c r="EE214">
        <f t="shared" si="319"/>
        <v>0.9940194239969008</v>
      </c>
      <c r="EI214" s="8">
        <f t="shared" si="300"/>
        <v>0</v>
      </c>
      <c r="EJ214" s="8">
        <f t="shared" si="301"/>
        <v>0</v>
      </c>
      <c r="EK214">
        <v>0</v>
      </c>
      <c r="FM214">
        <v>0.76930690999999995</v>
      </c>
      <c r="FN214">
        <v>0.37533340999999998</v>
      </c>
      <c r="FO214" s="8">
        <f t="shared" si="302"/>
        <v>-4.7501780000000049E-2</v>
      </c>
      <c r="FP214" s="8">
        <f t="shared" si="303"/>
        <v>1.7679206528100577E-2</v>
      </c>
      <c r="FQ214">
        <v>4</v>
      </c>
      <c r="FS214">
        <v>0.76930690999999995</v>
      </c>
      <c r="FT214">
        <v>0.37533340999999998</v>
      </c>
      <c r="FY214">
        <v>0.76930690999999995</v>
      </c>
      <c r="FZ214">
        <v>0.56259132000000001</v>
      </c>
      <c r="GA214" s="8">
        <f t="shared" si="304"/>
        <v>-4.7501780000000049E-2</v>
      </c>
      <c r="GB214" s="8">
        <f t="shared" si="305"/>
        <v>2.6305742078565269E-2</v>
      </c>
      <c r="GC214">
        <v>8</v>
      </c>
      <c r="GF214">
        <v>0.76930690999999995</v>
      </c>
      <c r="GG214">
        <v>0.86589189</v>
      </c>
      <c r="GK214">
        <v>0.76511574999999998</v>
      </c>
      <c r="GL214">
        <v>0.55195638000000002</v>
      </c>
      <c r="GM214" s="8">
        <f t="shared" si="306"/>
        <v>-5.4786420000000002E-2</v>
      </c>
      <c r="GN214" s="8">
        <f t="shared" si="307"/>
        <v>2.9402004869132647E-2</v>
      </c>
      <c r="GO214">
        <v>12</v>
      </c>
      <c r="GQ214">
        <v>0.76930690999999995</v>
      </c>
      <c r="GR214">
        <v>0.86589189</v>
      </c>
      <c r="GS214" s="8">
        <f t="shared" si="308"/>
        <v>-4.7501780000000049E-2</v>
      </c>
      <c r="GT214" s="8">
        <f t="shared" si="309"/>
        <v>3.9670944957600547E-2</v>
      </c>
      <c r="GU214">
        <v>14</v>
      </c>
      <c r="GW214" s="1">
        <v>0.76930690999999995</v>
      </c>
      <c r="GX214" s="1">
        <v>0.67354742000000001</v>
      </c>
      <c r="GY214" s="8">
        <f t="shared" si="310"/>
        <v>-4.7501780000000049E-2</v>
      </c>
      <c r="GZ214" s="8">
        <f t="shared" si="311"/>
        <v>3.0571346599703765E-2</v>
      </c>
      <c r="HA214">
        <v>16</v>
      </c>
      <c r="HC214" s="1">
        <v>0.76511574800000004</v>
      </c>
      <c r="HD214" s="1">
        <v>0.92888575699999998</v>
      </c>
      <c r="HE214" s="8">
        <f t="shared" si="312"/>
        <v>-5.4786420000000002E-2</v>
      </c>
      <c r="HF214" s="8">
        <f t="shared" si="313"/>
        <v>4.7535264375571332E-2</v>
      </c>
      <c r="HG214">
        <v>20</v>
      </c>
      <c r="HM214" s="1">
        <v>0.76511574800000004</v>
      </c>
      <c r="HN214" s="1">
        <v>0.92888575699999998</v>
      </c>
    </row>
    <row r="215" spans="129:222" x14ac:dyDescent="0.3">
      <c r="DY215" s="1">
        <v>0.86832052299999996</v>
      </c>
      <c r="DZ215" s="14">
        <f t="shared" si="314"/>
        <v>1.8350048679812436E-2</v>
      </c>
      <c r="EA215" s="14">
        <f t="shared" si="315"/>
        <v>1.8350048679812436E-2</v>
      </c>
      <c r="EB215" s="14">
        <f t="shared" si="316"/>
        <v>5.1333571999999994E-2</v>
      </c>
      <c r="EC215" s="14">
        <f t="shared" si="317"/>
        <v>-5.9803854165456048E-3</v>
      </c>
      <c r="ED215" s="7">
        <f t="shared" si="318"/>
        <v>1.4548186650550252</v>
      </c>
      <c r="EE215">
        <f t="shared" si="319"/>
        <v>0.99328212613057343</v>
      </c>
      <c r="EI215" s="8">
        <f t="shared" si="300"/>
        <v>0</v>
      </c>
      <c r="EJ215" s="8">
        <f t="shared" si="301"/>
        <v>0</v>
      </c>
      <c r="EK215">
        <v>0</v>
      </c>
      <c r="FM215">
        <v>0.81680869</v>
      </c>
      <c r="FN215">
        <v>0.20953389</v>
      </c>
      <c r="FO215" s="8">
        <f t="shared" si="302"/>
        <v>-5.1284839999999998E-2</v>
      </c>
      <c r="FP215" s="8">
        <f t="shared" si="303"/>
        <v>1.0647721690478767E-2</v>
      </c>
      <c r="FQ215">
        <v>4</v>
      </c>
      <c r="FS215">
        <v>0.81680869</v>
      </c>
      <c r="FT215">
        <v>0.20953389</v>
      </c>
      <c r="FY215">
        <v>0.81680869</v>
      </c>
      <c r="FZ215">
        <v>0.39136200999999998</v>
      </c>
      <c r="GA215" s="8">
        <f t="shared" si="304"/>
        <v>-5.1284839999999998E-2</v>
      </c>
      <c r="GB215" s="8">
        <f t="shared" si="305"/>
        <v>1.9742087240541828E-2</v>
      </c>
      <c r="GC215">
        <v>8</v>
      </c>
      <c r="GF215">
        <v>0.81680869</v>
      </c>
      <c r="GG215">
        <v>0.70091331999999995</v>
      </c>
      <c r="GK215">
        <v>0.81990216999999999</v>
      </c>
      <c r="GL215">
        <v>0.57230490000000001</v>
      </c>
      <c r="GM215" s="8">
        <f t="shared" si="306"/>
        <v>-6.1856750000000016E-2</v>
      </c>
      <c r="GN215" s="8">
        <f t="shared" si="307"/>
        <v>3.4394704051393901E-2</v>
      </c>
      <c r="GO215">
        <v>12</v>
      </c>
      <c r="GQ215">
        <v>0.81680869</v>
      </c>
      <c r="GR215">
        <v>0.70091331999999995</v>
      </c>
      <c r="GS215" s="8">
        <f t="shared" si="308"/>
        <v>-5.1284839999999998E-2</v>
      </c>
      <c r="GT215" s="8">
        <f t="shared" si="309"/>
        <v>3.4644161721755405E-2</v>
      </c>
      <c r="GU215">
        <v>14</v>
      </c>
      <c r="GW215" s="1">
        <v>0.81680869</v>
      </c>
      <c r="GX215" s="1">
        <v>0.60454231999999997</v>
      </c>
      <c r="GY215" s="8">
        <f t="shared" si="310"/>
        <v>-5.1284839999999998E-2</v>
      </c>
      <c r="GZ215" s="8">
        <f t="shared" si="311"/>
        <v>2.9602607766303201E-2</v>
      </c>
      <c r="HA215">
        <v>16</v>
      </c>
      <c r="HC215" s="1">
        <v>0.81990216800000004</v>
      </c>
      <c r="HD215" s="1">
        <v>0.92243247100000003</v>
      </c>
      <c r="HE215" s="8">
        <f t="shared" si="312"/>
        <v>-6.1856749999999905E-2</v>
      </c>
      <c r="HF215" s="8">
        <f t="shared" si="313"/>
        <v>5.3257419236015228E-2</v>
      </c>
      <c r="HG215">
        <v>20</v>
      </c>
      <c r="HM215" s="1">
        <v>0.81990216800000004</v>
      </c>
      <c r="HN215" s="1">
        <v>0.92243247100000003</v>
      </c>
    </row>
    <row r="216" spans="129:222" x14ac:dyDescent="0.3">
      <c r="DY216" s="1">
        <v>0.91857666199999999</v>
      </c>
      <c r="DZ216" s="14">
        <f t="shared" si="314"/>
        <v>1.2138871339052334E-2</v>
      </c>
      <c r="EA216" s="14">
        <f t="shared" si="315"/>
        <v>1.2138871339052334E-2</v>
      </c>
      <c r="EB216" s="14">
        <f t="shared" si="316"/>
        <v>5.0256139000000033E-2</v>
      </c>
      <c r="EC216" s="14">
        <f t="shared" si="317"/>
        <v>-6.2111773407601024E-3</v>
      </c>
      <c r="ED216" s="7">
        <f t="shared" si="318"/>
        <v>1.4478294660556796</v>
      </c>
      <c r="EE216">
        <f t="shared" si="319"/>
        <v>0.9924490974491248</v>
      </c>
      <c r="EI216" s="8">
        <f t="shared" si="300"/>
        <v>0</v>
      </c>
      <c r="EJ216" s="8">
        <f t="shared" si="301"/>
        <v>0</v>
      </c>
      <c r="EK216">
        <v>0</v>
      </c>
      <c r="FM216">
        <v>0.86809353</v>
      </c>
      <c r="FN216">
        <v>4.0916580000000001E-2</v>
      </c>
      <c r="FO216" s="8">
        <f t="shared" si="302"/>
        <v>-5.0145430000000046E-2</v>
      </c>
      <c r="FP216" s="8">
        <f t="shared" si="303"/>
        <v>2.0313264190973601E-3</v>
      </c>
      <c r="FQ216">
        <v>4</v>
      </c>
      <c r="FS216">
        <v>0.86809353</v>
      </c>
      <c r="FT216">
        <v>4.0916580000000001E-2</v>
      </c>
      <c r="FY216">
        <v>0.86809353</v>
      </c>
      <c r="FZ216">
        <v>0.21996270000000001</v>
      </c>
      <c r="GA216" s="8">
        <f t="shared" si="304"/>
        <v>-5.0145430000000046E-2</v>
      </c>
      <c r="GB216" s="8">
        <f t="shared" si="305"/>
        <v>1.0840302919621682E-2</v>
      </c>
      <c r="GC216">
        <v>8</v>
      </c>
      <c r="GF216">
        <v>0.86809353</v>
      </c>
      <c r="GG216">
        <v>0.53721801999999996</v>
      </c>
      <c r="GK216">
        <v>0.88175892</v>
      </c>
      <c r="GL216">
        <v>0.48393965</v>
      </c>
      <c r="GM216" s="8">
        <f t="shared" si="306"/>
        <v>-5.1058469999999967E-2</v>
      </c>
      <c r="GN216" s="8">
        <f t="shared" si="307"/>
        <v>2.3986762656706878E-2</v>
      </c>
      <c r="GO216">
        <v>12</v>
      </c>
      <c r="GQ216">
        <v>0.86809353</v>
      </c>
      <c r="GR216">
        <v>0.53721801999999996</v>
      </c>
      <c r="GS216" s="8">
        <f t="shared" si="308"/>
        <v>-5.0145430000000046E-2</v>
      </c>
      <c r="GT216" s="8">
        <f t="shared" si="309"/>
        <v>2.5941452621399599E-2</v>
      </c>
      <c r="GU216">
        <v>14</v>
      </c>
      <c r="GW216" s="1">
        <v>0.86809353</v>
      </c>
      <c r="GX216" s="1">
        <v>0.53273904999999999</v>
      </c>
      <c r="GY216" s="8">
        <f t="shared" si="310"/>
        <v>-5.0145430000000046E-2</v>
      </c>
      <c r="GZ216" s="8">
        <f t="shared" si="311"/>
        <v>2.5485653243640067E-2</v>
      </c>
      <c r="HA216">
        <v>16</v>
      </c>
      <c r="HC216" s="1">
        <v>0.88175891799999995</v>
      </c>
      <c r="HD216" s="1">
        <v>0.89945609900000001</v>
      </c>
      <c r="HE216" s="8">
        <f t="shared" si="312"/>
        <v>-5.1058467000000052E-2</v>
      </c>
      <c r="HF216" s="8">
        <f t="shared" si="313"/>
        <v>4.2829381203003662E-2</v>
      </c>
      <c r="HG216">
        <v>20</v>
      </c>
      <c r="HM216" s="1">
        <v>0.88175891799999995</v>
      </c>
      <c r="HN216" s="1">
        <v>0.89945609900000001</v>
      </c>
    </row>
    <row r="217" spans="129:222" x14ac:dyDescent="0.3">
      <c r="DY217" s="1">
        <v>0.96365270999999997</v>
      </c>
      <c r="DZ217" s="14">
        <f t="shared" si="314"/>
        <v>6.2479519489863798E-3</v>
      </c>
      <c r="EA217" s="14">
        <f t="shared" si="315"/>
        <v>6.2479519489863798E-3</v>
      </c>
      <c r="EB217" s="14">
        <f t="shared" si="316"/>
        <v>4.507604799999998E-2</v>
      </c>
      <c r="EC217" s="14">
        <f t="shared" si="317"/>
        <v>-5.890919390065954E-3</v>
      </c>
      <c r="ED217" s="7">
        <f t="shared" si="318"/>
        <v>1.4408443619900533</v>
      </c>
      <c r="EE217">
        <f t="shared" si="319"/>
        <v>0.99156811957217028</v>
      </c>
      <c r="EI217" s="8">
        <f t="shared" si="300"/>
        <v>0</v>
      </c>
      <c r="EJ217" s="8">
        <f t="shared" si="301"/>
        <v>0</v>
      </c>
      <c r="EK217">
        <v>0</v>
      </c>
      <c r="FM217">
        <v>0.91823896000000005</v>
      </c>
      <c r="FN217">
        <v>-0.14460078000000001</v>
      </c>
      <c r="FO217" s="8">
        <f t="shared" si="302"/>
        <v>-4.4942229999999972E-2</v>
      </c>
      <c r="FP217" s="8">
        <f t="shared" si="303"/>
        <v>-6.4281884264996616E-3</v>
      </c>
      <c r="FQ217">
        <v>4</v>
      </c>
      <c r="FS217">
        <v>0.91823896000000005</v>
      </c>
      <c r="FT217">
        <v>-0.14460078000000001</v>
      </c>
      <c r="FY217">
        <v>0.91823896000000005</v>
      </c>
      <c r="FZ217">
        <v>3.8280519999999998E-2</v>
      </c>
      <c r="GA217" s="8">
        <f t="shared" si="304"/>
        <v>-4.4942229999999972E-2</v>
      </c>
      <c r="GB217" s="8">
        <f t="shared" si="305"/>
        <v>1.6893038703506146E-3</v>
      </c>
      <c r="GC217">
        <v>8</v>
      </c>
      <c r="GF217">
        <v>0.91823896000000005</v>
      </c>
      <c r="GG217">
        <v>0.36901581999999999</v>
      </c>
      <c r="GK217">
        <v>0.93281738999999997</v>
      </c>
      <c r="GL217">
        <v>0.42425552999999999</v>
      </c>
      <c r="GM217" s="8">
        <f t="shared" si="306"/>
        <v>-3.9666370000000062E-2</v>
      </c>
      <c r="GN217" s="8">
        <f t="shared" si="307"/>
        <v>1.6322133270038883E-2</v>
      </c>
      <c r="GO217">
        <v>12</v>
      </c>
      <c r="GQ217">
        <v>0.91823896000000005</v>
      </c>
      <c r="GR217">
        <v>0.36901581999999999</v>
      </c>
      <c r="GS217" s="8">
        <f t="shared" si="308"/>
        <v>-4.4942229999999972E-2</v>
      </c>
      <c r="GT217" s="8">
        <f t="shared" si="309"/>
        <v>1.5956082630586964E-2</v>
      </c>
      <c r="GU217">
        <v>14</v>
      </c>
      <c r="GW217" s="1">
        <v>0.91823896000000005</v>
      </c>
      <c r="GX217" s="1">
        <v>0.46182132999999997</v>
      </c>
      <c r="GY217" s="8">
        <f t="shared" si="310"/>
        <v>-4.4942229999999972E-2</v>
      </c>
      <c r="GZ217" s="8">
        <f t="shared" si="311"/>
        <v>1.9783029461968381E-2</v>
      </c>
      <c r="HA217">
        <v>16</v>
      </c>
      <c r="HC217" s="1">
        <v>0.932817385</v>
      </c>
      <c r="HD217" s="1">
        <v>0.899297499</v>
      </c>
      <c r="HE217" s="8">
        <f t="shared" si="312"/>
        <v>-3.9666376999999975E-2</v>
      </c>
      <c r="HF217" s="8">
        <f t="shared" si="313"/>
        <v>3.3237954759295432E-2</v>
      </c>
      <c r="HG217">
        <v>20</v>
      </c>
      <c r="HM217" s="1">
        <v>0.932817385</v>
      </c>
      <c r="HN217" s="1">
        <v>0.899297499</v>
      </c>
    </row>
    <row r="218" spans="129:222" x14ac:dyDescent="0.3">
      <c r="DY218" s="1">
        <v>1</v>
      </c>
      <c r="DZ218" s="14">
        <f t="shared" si="314"/>
        <v>1.2599999999999777E-3</v>
      </c>
      <c r="EA218" s="14">
        <f t="shared" si="315"/>
        <v>1.2599999999999777E-3</v>
      </c>
      <c r="EB218" s="14">
        <f t="shared" si="316"/>
        <v>3.6347290000000032E-2</v>
      </c>
      <c r="EC218" s="14">
        <f t="shared" si="317"/>
        <v>-4.9879519489864025E-3</v>
      </c>
      <c r="ED218" s="7">
        <f t="shared" si="318"/>
        <v>1.4344178036925648</v>
      </c>
      <c r="EE218">
        <f t="shared" si="319"/>
        <v>0.99071485389263281</v>
      </c>
      <c r="EI218" s="8">
        <f>EG218-EG217</f>
        <v>0</v>
      </c>
      <c r="EJ218" s="8">
        <f t="shared" si="301"/>
        <v>0</v>
      </c>
      <c r="EK218">
        <v>0</v>
      </c>
      <c r="FM218">
        <v>0.96318119000000002</v>
      </c>
      <c r="FN218">
        <v>-0.36493552000000001</v>
      </c>
      <c r="FO218" s="8">
        <f>FM218-FM217</f>
        <v>4.4942229999999972E-2</v>
      </c>
      <c r="FP218" s="8">
        <f t="shared" si="303"/>
        <v>1.6209149154226707E-2</v>
      </c>
      <c r="FQ218">
        <v>4</v>
      </c>
      <c r="FS218">
        <v>0.96318119000000002</v>
      </c>
      <c r="FT218">
        <v>-0.36493552000000001</v>
      </c>
      <c r="FY218">
        <v>0.96318119000000002</v>
      </c>
      <c r="FZ218">
        <v>-0.16775292</v>
      </c>
      <c r="GA218" s="8">
        <f>FY218-FY217</f>
        <v>4.4942229999999972E-2</v>
      </c>
      <c r="GB218" s="8">
        <f t="shared" si="305"/>
        <v>7.3964982076966399E-3</v>
      </c>
      <c r="GC218">
        <v>8</v>
      </c>
      <c r="GF218">
        <v>0.96318119000000002</v>
      </c>
      <c r="GG218">
        <v>0.18523844</v>
      </c>
      <c r="GK218">
        <v>0.97248376000000003</v>
      </c>
      <c r="GL218">
        <v>0.38206396999999997</v>
      </c>
      <c r="GM218" s="8">
        <f>GK218-GK217</f>
        <v>3.9666370000000062E-2</v>
      </c>
      <c r="GN218" s="8">
        <f t="shared" si="307"/>
        <v>-1.4686273479479883E-2</v>
      </c>
      <c r="GO218">
        <v>12</v>
      </c>
      <c r="GQ218">
        <v>0.96318119000000002</v>
      </c>
      <c r="GR218">
        <v>0.18523844</v>
      </c>
      <c r="GS218" s="8">
        <f>GQ218-GQ217</f>
        <v>4.4942229999999972E-2</v>
      </c>
      <c r="GT218" s="8">
        <f t="shared" si="309"/>
        <v>-8.0027366549129814E-3</v>
      </c>
      <c r="GU218">
        <v>14</v>
      </c>
      <c r="GW218" s="1">
        <v>0.96318119000000002</v>
      </c>
      <c r="GX218" s="1">
        <v>0.39625516999999999</v>
      </c>
      <c r="GY218" s="8">
        <f>GW218-GW217</f>
        <v>4.4942229999999972E-2</v>
      </c>
      <c r="GZ218" s="8">
        <f t="shared" si="311"/>
        <v>-1.6959766593470177E-2</v>
      </c>
      <c r="HA218">
        <v>16</v>
      </c>
      <c r="HC218" s="1">
        <v>0.97248376199999997</v>
      </c>
      <c r="HD218" s="1">
        <v>0.90616339000000001</v>
      </c>
      <c r="HE218" s="8">
        <f>HC218-HC217</f>
        <v>3.9666376999999975E-2</v>
      </c>
      <c r="HF218" s="8">
        <f t="shared" si="313"/>
        <v>-3.3462897130987788E-2</v>
      </c>
      <c r="HG218">
        <v>20</v>
      </c>
      <c r="HM218" s="1">
        <v>0.97248376199999997</v>
      </c>
      <c r="HN218" s="1">
        <v>0.90616339000000001</v>
      </c>
    </row>
    <row r="219" spans="129:222" x14ac:dyDescent="0.3">
      <c r="EA219" s="3" t="s">
        <v>36</v>
      </c>
      <c r="ED219">
        <v>1.4344178036925648</v>
      </c>
      <c r="EE219">
        <f t="shared" si="319"/>
        <v>0.99071485389263281</v>
      </c>
      <c r="EI219" s="8">
        <f>EG219-EG218</f>
        <v>0</v>
      </c>
      <c r="EJ219" s="8">
        <f t="shared" si="301"/>
        <v>0</v>
      </c>
      <c r="EK219">
        <v>0</v>
      </c>
      <c r="FM219">
        <v>1</v>
      </c>
      <c r="FN219">
        <v>-0.68851050999999996</v>
      </c>
      <c r="FO219" s="8">
        <f>FM219-FM218</f>
        <v>3.681880999999998E-2</v>
      </c>
      <c r="FP219" s="8">
        <f t="shared" si="303"/>
        <v>2.5053579630737736E-2</v>
      </c>
      <c r="FQ219">
        <v>4</v>
      </c>
      <c r="FS219">
        <v>1</v>
      </c>
      <c r="FT219">
        <v>-0.68851050999999996</v>
      </c>
      <c r="FY219">
        <v>1</v>
      </c>
      <c r="FZ219">
        <v>-0.44091185999999999</v>
      </c>
      <c r="GA219" s="8">
        <f>FY219-FY218</f>
        <v>3.681880999999998E-2</v>
      </c>
      <c r="GB219" s="8">
        <f t="shared" si="305"/>
        <v>1.5926596548396565E-2</v>
      </c>
      <c r="GC219">
        <v>8</v>
      </c>
      <c r="GF219">
        <v>1</v>
      </c>
      <c r="GG219">
        <v>-4.4187789999999998E-2</v>
      </c>
      <c r="GK219">
        <v>1</v>
      </c>
      <c r="GL219">
        <v>0.26412344999999998</v>
      </c>
      <c r="GM219" s="8">
        <f>GK219-GK218</f>
        <v>2.751623999999997E-2</v>
      </c>
      <c r="GN219" s="8">
        <f t="shared" si="307"/>
        <v>-7.0428610249498695E-3</v>
      </c>
      <c r="GO219">
        <v>12</v>
      </c>
      <c r="GQ219">
        <v>1</v>
      </c>
      <c r="GR219">
        <v>-4.4187789999999998E-2</v>
      </c>
      <c r="GS219" s="8">
        <f>GQ219-GQ218</f>
        <v>3.681880999999998E-2</v>
      </c>
      <c r="GT219" s="8">
        <f t="shared" si="309"/>
        <v>1.5639570501448131E-3</v>
      </c>
      <c r="GU219">
        <v>14</v>
      </c>
      <c r="GW219" s="1">
        <v>1</v>
      </c>
      <c r="GX219" s="1">
        <v>0.34669653</v>
      </c>
      <c r="GY219" s="8">
        <f>GW219-GW218</f>
        <v>3.681880999999998E-2</v>
      </c>
      <c r="GZ219" s="8">
        <f t="shared" si="311"/>
        <v>-1.2156527986016963E-2</v>
      </c>
      <c r="HA219">
        <v>16</v>
      </c>
      <c r="HC219" s="1">
        <v>1</v>
      </c>
      <c r="HD219" s="1">
        <v>0.99669166200000003</v>
      </c>
      <c r="HE219" s="8">
        <f>HC219-HC218</f>
        <v>2.7516238000000026E-2</v>
      </c>
      <c r="HF219" s="8">
        <f t="shared" si="313"/>
        <v>-2.5531972807221671E-2</v>
      </c>
      <c r="HG219">
        <v>20</v>
      </c>
      <c r="HM219" s="1">
        <v>1</v>
      </c>
      <c r="HN219" s="1">
        <v>0.99669166200000003</v>
      </c>
    </row>
    <row r="220" spans="129:222" x14ac:dyDescent="0.3">
      <c r="DY220" s="1">
        <v>0</v>
      </c>
      <c r="DZ220" s="14">
        <f>5*($EC$5/100)*(0.2969*SQRT(DY220)-0.126*DY220-0.3516*DY220^2+0.2843*DY220^3-0.1015*DY220^4)</f>
        <v>0</v>
      </c>
      <c r="EA220" s="14">
        <f>-DZ220</f>
        <v>0</v>
      </c>
      <c r="EB220" s="14" t="e">
        <f>DY220-#REF!</f>
        <v>#REF!</v>
      </c>
      <c r="EC220" s="14"/>
      <c r="ED220" s="7"/>
      <c r="EI220" s="8"/>
      <c r="EJ220" s="8"/>
      <c r="FO220" s="8"/>
      <c r="FP220" s="8"/>
      <c r="GA220" s="8"/>
      <c r="GB220" s="8"/>
      <c r="GM220" s="8"/>
      <c r="GN220" s="8"/>
      <c r="GS220" s="8"/>
      <c r="GT220" s="8"/>
      <c r="GY220" s="8"/>
      <c r="GZ220" s="8"/>
      <c r="HE220" s="8"/>
      <c r="HF220" s="8"/>
    </row>
    <row r="221" spans="129:222" x14ac:dyDescent="0.3">
      <c r="DY221" s="1">
        <v>2.60625466E-2</v>
      </c>
      <c r="DZ221" s="14">
        <f t="shared" ref="DZ221:DZ242" si="320">5*($EC$5/100)*(0.2969*SQRT(DY221)-0.126*DY221-0.3516*DY221^2+0.2843*DY221^3-0.1015*DY221^4)</f>
        <v>2.6648108451597489E-2</v>
      </c>
      <c r="EA221" s="14">
        <f t="shared" ref="EA221:EA242" si="321">-DZ221</f>
        <v>-2.6648108451597489E-2</v>
      </c>
      <c r="EB221" s="14">
        <f t="shared" ref="EB221:EB242" si="322">DY221-DY220</f>
        <v>2.60625466E-2</v>
      </c>
      <c r="EC221" s="14">
        <f t="shared" ref="EC221:EC242" si="323">EA221-EA220</f>
        <v>-2.6648108451597489E-2</v>
      </c>
      <c r="ED221" s="7">
        <f>-(PI()/2)+ATAN(EC221/EB221)</f>
        <v>-2.367303017772497</v>
      </c>
      <c r="EE221">
        <f t="shared" ref="EE221:EE243" si="324">SIN(ED221)</f>
        <v>-0.69920839973092097</v>
      </c>
      <c r="EI221" s="8">
        <f t="shared" ref="EI221:EI242" si="325">EG221-EG222</f>
        <v>0</v>
      </c>
      <c r="EJ221" s="8">
        <f t="shared" ref="EJ221:EJ243" si="326">-EI221*EH221*$EE221*COS(EK221*(PI()/180))</f>
        <v>0</v>
      </c>
      <c r="EK221">
        <v>0</v>
      </c>
      <c r="FM221">
        <v>0</v>
      </c>
      <c r="FN221">
        <v>-1.1117349299999999</v>
      </c>
      <c r="FO221" s="8">
        <f t="shared" ref="FO221:FO242" si="327">FM221-FM222</f>
        <v>0</v>
      </c>
      <c r="FP221" s="8">
        <f t="shared" ref="FP221:FP243" si="328">-FO221*FN221*$EE221*COS(FQ221*(PI()/180))</f>
        <v>0</v>
      </c>
      <c r="FQ221">
        <v>4</v>
      </c>
      <c r="FS221">
        <v>0</v>
      </c>
      <c r="FT221">
        <v>-1.1117349299999999</v>
      </c>
      <c r="FY221">
        <v>0</v>
      </c>
      <c r="FZ221">
        <v>-1.25097857</v>
      </c>
      <c r="GA221" s="8">
        <f t="shared" ref="GA221:GA242" si="329">FY221-FY222</f>
        <v>0</v>
      </c>
      <c r="GB221" s="8">
        <f t="shared" ref="GB221:GB243" si="330">-GA221*FZ221*$EE221*COS(GC221*(PI()/180))</f>
        <v>0</v>
      </c>
      <c r="GC221">
        <v>8</v>
      </c>
      <c r="GF221">
        <v>0</v>
      </c>
      <c r="GG221">
        <v>-1.2969714299999999</v>
      </c>
      <c r="GK221">
        <v>0</v>
      </c>
      <c r="GL221">
        <v>-0.22859699999999999</v>
      </c>
      <c r="GM221" s="8">
        <f t="shared" ref="GM221:GM242" si="331">GK221-GK222</f>
        <v>0</v>
      </c>
      <c r="GN221" s="8">
        <f t="shared" ref="GN221:GN243" si="332">-GM221*GL221*$EE221*COS(GO221*(PI()/180))</f>
        <v>0</v>
      </c>
      <c r="GO221">
        <v>12</v>
      </c>
      <c r="GQ221">
        <v>0</v>
      </c>
      <c r="GR221">
        <v>-1.2969714299999999</v>
      </c>
      <c r="GS221" s="8">
        <f t="shared" ref="GS221:GS242" si="333">GQ221-GQ222</f>
        <v>0</v>
      </c>
      <c r="GT221" s="8">
        <f t="shared" ref="GT221:GT243" si="334">-GS221*GR221*$EE221*COS(GU221*(PI()/180))</f>
        <v>0</v>
      </c>
      <c r="GU221">
        <v>14</v>
      </c>
      <c r="GW221" s="1">
        <v>0</v>
      </c>
      <c r="GX221" s="1">
        <v>-0.47142023999999999</v>
      </c>
      <c r="GY221" s="8">
        <f t="shared" ref="GY221:GY242" si="335">GW221-GW222</f>
        <v>0</v>
      </c>
      <c r="GZ221" s="8">
        <f t="shared" ref="GZ221:GZ243" si="336">-GY221*GX221*$EE221*COS(HA221*(PI()/180))</f>
        <v>0</v>
      </c>
      <c r="HA221">
        <v>16</v>
      </c>
      <c r="HC221" s="1">
        <v>0</v>
      </c>
      <c r="HD221" s="1">
        <v>0.106983515</v>
      </c>
      <c r="HE221" s="8">
        <f t="shared" ref="HE221:HE242" si="337">HC221-HC222</f>
        <v>0</v>
      </c>
      <c r="HF221" s="8">
        <f t="shared" ref="HF221:HF243" si="338">-HE221*HD221*$EE221*COS(HG221*(PI()/180))</f>
        <v>0</v>
      </c>
      <c r="HG221">
        <v>20</v>
      </c>
      <c r="HM221" s="1">
        <v>0</v>
      </c>
      <c r="HN221" s="1">
        <v>0.106983515</v>
      </c>
    </row>
    <row r="222" spans="129:222" x14ac:dyDescent="0.3">
      <c r="DY222" s="1">
        <v>6.5657129800000005E-2</v>
      </c>
      <c r="DZ222" s="14">
        <f t="shared" si="320"/>
        <v>3.9820016425207334E-2</v>
      </c>
      <c r="EA222" s="14">
        <f t="shared" si="321"/>
        <v>-3.9820016425207334E-2</v>
      </c>
      <c r="EB222" s="14">
        <f t="shared" si="322"/>
        <v>3.9594583200000005E-2</v>
      </c>
      <c r="EC222" s="14">
        <f t="shared" si="323"/>
        <v>-1.3171907973609846E-2</v>
      </c>
      <c r="ED222" s="7">
        <f t="shared" ref="ED222:ED242" si="339">-(PI()/2)+ATAN(EC222/EB222)</f>
        <v>-1.8919492617242695</v>
      </c>
      <c r="EE222">
        <f t="shared" si="324"/>
        <v>-0.94887211249767367</v>
      </c>
      <c r="EI222" s="8">
        <f t="shared" si="325"/>
        <v>0</v>
      </c>
      <c r="EJ222" s="8">
        <f t="shared" si="326"/>
        <v>0</v>
      </c>
      <c r="EK222">
        <v>0</v>
      </c>
      <c r="FM222">
        <v>0</v>
      </c>
      <c r="FN222">
        <v>-1.50980855</v>
      </c>
      <c r="FO222" s="8">
        <f t="shared" si="327"/>
        <v>-2.5729459999999999E-2</v>
      </c>
      <c r="FP222" s="8">
        <f t="shared" si="328"/>
        <v>3.6770626090783923E-2</v>
      </c>
      <c r="FQ222">
        <v>4</v>
      </c>
      <c r="FS222">
        <v>0</v>
      </c>
      <c r="FT222">
        <v>-1.50980855</v>
      </c>
      <c r="FY222">
        <v>0</v>
      </c>
      <c r="FZ222">
        <v>-2.0719090499999999</v>
      </c>
      <c r="GA222" s="8">
        <f t="shared" si="329"/>
        <v>-2.5729459999999999E-2</v>
      </c>
      <c r="GB222" s="8">
        <f t="shared" si="330"/>
        <v>5.0091243972834487E-2</v>
      </c>
      <c r="GC222">
        <v>8</v>
      </c>
      <c r="GF222">
        <v>0</v>
      </c>
      <c r="GG222">
        <v>-2.5057497</v>
      </c>
      <c r="GK222">
        <v>0</v>
      </c>
      <c r="GL222">
        <v>-3.8245096699999999</v>
      </c>
      <c r="GM222" s="8">
        <f t="shared" si="331"/>
        <v>-2.521733E-2</v>
      </c>
      <c r="GN222" s="8">
        <f t="shared" si="332"/>
        <v>8.9513170933060868E-2</v>
      </c>
      <c r="GO222">
        <v>12</v>
      </c>
      <c r="GQ222">
        <v>0</v>
      </c>
      <c r="GR222">
        <v>-2.5057497</v>
      </c>
      <c r="GS222" s="8">
        <f t="shared" si="333"/>
        <v>-2.5729459999999999E-2</v>
      </c>
      <c r="GT222" s="8">
        <f t="shared" si="334"/>
        <v>5.9358123067007697E-2</v>
      </c>
      <c r="GU222">
        <v>14</v>
      </c>
      <c r="GW222" s="1">
        <v>0</v>
      </c>
      <c r="GX222" s="1">
        <v>-1.85279292</v>
      </c>
      <c r="GY222" s="8">
        <f t="shared" si="335"/>
        <v>-2.5729459999999999E-2</v>
      </c>
      <c r="GZ222" s="8">
        <f t="shared" si="336"/>
        <v>4.3481735897638471E-2</v>
      </c>
      <c r="HA222">
        <v>16</v>
      </c>
      <c r="HC222" s="1">
        <v>0</v>
      </c>
      <c r="HD222" s="1">
        <v>-3.57241718</v>
      </c>
      <c r="HE222" s="8">
        <f t="shared" si="337"/>
        <v>-2.5217330100000001E-2</v>
      </c>
      <c r="HF222" s="8">
        <f t="shared" si="338"/>
        <v>8.0325746813747032E-2</v>
      </c>
      <c r="HG222">
        <v>20</v>
      </c>
      <c r="HM222" s="1">
        <v>0</v>
      </c>
      <c r="HN222" s="1">
        <v>-3.57241718</v>
      </c>
    </row>
    <row r="223" spans="129:222" x14ac:dyDescent="0.3">
      <c r="DY223" s="1">
        <v>0.116797683</v>
      </c>
      <c r="DZ223" s="14">
        <f t="shared" si="320"/>
        <v>4.9433246699933216E-2</v>
      </c>
      <c r="EA223" s="14">
        <f t="shared" si="321"/>
        <v>-4.9433246699933216E-2</v>
      </c>
      <c r="EB223" s="14">
        <f t="shared" si="322"/>
        <v>5.1140553199999994E-2</v>
      </c>
      <c r="EC223" s="14">
        <f t="shared" si="323"/>
        <v>-9.6132302747258813E-3</v>
      </c>
      <c r="ED223" s="7">
        <f t="shared" si="339"/>
        <v>-1.7566047065434491</v>
      </c>
      <c r="EE223">
        <f t="shared" si="324"/>
        <v>-0.98278723083040553</v>
      </c>
      <c r="EI223" s="8">
        <f t="shared" si="325"/>
        <v>0</v>
      </c>
      <c r="EJ223" s="8">
        <f t="shared" si="326"/>
        <v>0</v>
      </c>
      <c r="EK223">
        <v>0</v>
      </c>
      <c r="FM223">
        <v>2.5729459999999999E-2</v>
      </c>
      <c r="FN223">
        <v>-0.31347399999999997</v>
      </c>
      <c r="FO223" s="8">
        <f t="shared" si="327"/>
        <v>-3.9560220000000007E-2</v>
      </c>
      <c r="FP223" s="8">
        <f t="shared" si="328"/>
        <v>1.2157954639467072E-2</v>
      </c>
      <c r="FQ223">
        <v>4</v>
      </c>
      <c r="FS223">
        <v>2.5729459999999999E-2</v>
      </c>
      <c r="FT223">
        <v>-0.31347399999999997</v>
      </c>
      <c r="FY223">
        <v>2.5729459999999999E-2</v>
      </c>
      <c r="FZ223">
        <v>-0.70423073000000003</v>
      </c>
      <c r="GA223" s="8">
        <f t="shared" si="329"/>
        <v>-3.9560220000000007E-2</v>
      </c>
      <c r="GB223" s="8">
        <f t="shared" si="330"/>
        <v>2.7113522964537926E-2</v>
      </c>
      <c r="GC223">
        <v>8</v>
      </c>
      <c r="GF223">
        <v>2.5729459999999999E-2</v>
      </c>
      <c r="GG223">
        <v>-1.0996695000000001</v>
      </c>
      <c r="GK223">
        <v>2.521733E-2</v>
      </c>
      <c r="GL223">
        <v>-1.26301497</v>
      </c>
      <c r="GM223" s="8">
        <f t="shared" si="331"/>
        <v>-3.9320690000000005E-2</v>
      </c>
      <c r="GN223" s="8">
        <f t="shared" si="332"/>
        <v>4.774122159457226E-2</v>
      </c>
      <c r="GO223">
        <v>12</v>
      </c>
      <c r="GQ223">
        <v>2.5729459999999999E-2</v>
      </c>
      <c r="GR223">
        <v>-1.0996695000000001</v>
      </c>
      <c r="GS223" s="8">
        <f t="shared" si="333"/>
        <v>-3.9560220000000007E-2</v>
      </c>
      <c r="GT223" s="8">
        <f t="shared" si="334"/>
        <v>4.1484370235394558E-2</v>
      </c>
      <c r="GU223">
        <v>14</v>
      </c>
      <c r="GW223" s="1">
        <v>2.5729459999999999E-2</v>
      </c>
      <c r="GX223" s="1">
        <v>-1.12728446</v>
      </c>
      <c r="GY223" s="8">
        <f t="shared" si="335"/>
        <v>-3.9560220000000007E-2</v>
      </c>
      <c r="GZ223" s="8">
        <f t="shared" si="336"/>
        <v>4.2130184440117333E-2</v>
      </c>
      <c r="HA223">
        <v>16</v>
      </c>
      <c r="HC223" s="1">
        <v>2.5217330100000001E-2</v>
      </c>
      <c r="HD223" s="1">
        <v>-1.8264839500000001</v>
      </c>
      <c r="HE223" s="8">
        <f t="shared" si="337"/>
        <v>-3.9320691899999996E-2</v>
      </c>
      <c r="HF223" s="8">
        <f t="shared" si="338"/>
        <v>6.6325774961697725E-2</v>
      </c>
      <c r="HG223">
        <v>20</v>
      </c>
      <c r="HM223" s="1">
        <v>2.5217330100000001E-2</v>
      </c>
      <c r="HN223" s="1">
        <v>-1.8264839500000001</v>
      </c>
    </row>
    <row r="224" spans="129:222" x14ac:dyDescent="0.3">
      <c r="DY224" s="1">
        <v>0.17878364099999999</v>
      </c>
      <c r="DZ224" s="14">
        <f t="shared" si="320"/>
        <v>5.5976094728309785E-2</v>
      </c>
      <c r="EA224" s="14">
        <f t="shared" si="321"/>
        <v>-5.5976094728309785E-2</v>
      </c>
      <c r="EB224" s="14">
        <f t="shared" si="322"/>
        <v>6.1985957999999994E-2</v>
      </c>
      <c r="EC224" s="14">
        <f t="shared" si="323"/>
        <v>-6.5428480283765689E-3</v>
      </c>
      <c r="ED224" s="7">
        <f t="shared" si="339"/>
        <v>-1.6759606278858505</v>
      </c>
      <c r="EE224">
        <f t="shared" si="324"/>
        <v>-0.99447532939330852</v>
      </c>
      <c r="EI224" s="8">
        <f t="shared" si="325"/>
        <v>0</v>
      </c>
      <c r="EJ224" s="8">
        <f t="shared" si="326"/>
        <v>0</v>
      </c>
      <c r="EK224">
        <v>0</v>
      </c>
      <c r="FM224">
        <v>6.5289680000000003E-2</v>
      </c>
      <c r="FN224">
        <v>0.50169772999999995</v>
      </c>
      <c r="FO224" s="8">
        <f t="shared" si="327"/>
        <v>-5.1124549999999991E-2</v>
      </c>
      <c r="FP224" s="8">
        <f t="shared" si="328"/>
        <v>-2.5445233348894553E-2</v>
      </c>
      <c r="FQ224">
        <v>4</v>
      </c>
      <c r="FS224">
        <v>6.5289680000000003E-2</v>
      </c>
      <c r="FT224">
        <v>0.50169772999999995</v>
      </c>
      <c r="FY224">
        <v>6.5289680000000003E-2</v>
      </c>
      <c r="FZ224">
        <v>0.17498548</v>
      </c>
      <c r="GA224" s="8">
        <f t="shared" si="329"/>
        <v>-5.1124549999999991E-2</v>
      </c>
      <c r="GB224" s="8">
        <f t="shared" si="330"/>
        <v>-8.810048529570921E-3</v>
      </c>
      <c r="GC224">
        <v>8</v>
      </c>
      <c r="GF224">
        <v>6.5289680000000003E-2</v>
      </c>
      <c r="GG224">
        <v>-0.21266183</v>
      </c>
      <c r="GK224">
        <v>6.4538020000000001E-2</v>
      </c>
      <c r="GL224">
        <v>-1.13561811</v>
      </c>
      <c r="GM224" s="8">
        <f t="shared" si="331"/>
        <v>-5.0857689999999997E-2</v>
      </c>
      <c r="GN224" s="8">
        <f t="shared" si="332"/>
        <v>5.6180726081510694E-2</v>
      </c>
      <c r="GO224">
        <v>12</v>
      </c>
      <c r="GQ224">
        <v>6.5289680000000003E-2</v>
      </c>
      <c r="GR224">
        <v>-0.21266183</v>
      </c>
      <c r="GS224" s="8">
        <f t="shared" si="333"/>
        <v>-5.1124549999999991E-2</v>
      </c>
      <c r="GT224" s="8">
        <f t="shared" si="334"/>
        <v>1.0491007013943551E-2</v>
      </c>
      <c r="GU224">
        <v>14</v>
      </c>
      <c r="GW224" s="1">
        <v>6.5289680000000003E-2</v>
      </c>
      <c r="GX224" s="1">
        <v>-0.74740357000000002</v>
      </c>
      <c r="GY224" s="8">
        <f t="shared" si="335"/>
        <v>-5.1124549999999991E-2</v>
      </c>
      <c r="GZ224" s="8">
        <f t="shared" si="336"/>
        <v>3.6527530923070761E-2</v>
      </c>
      <c r="HA224">
        <v>16</v>
      </c>
      <c r="HC224" s="1">
        <v>6.4538022E-2</v>
      </c>
      <c r="HD224" s="1">
        <v>-1.65200251</v>
      </c>
      <c r="HE224" s="8">
        <f t="shared" si="337"/>
        <v>-5.0857692999999995E-2</v>
      </c>
      <c r="HF224" s="8">
        <f t="shared" si="338"/>
        <v>7.8514015419119856E-2</v>
      </c>
      <c r="HG224">
        <v>20</v>
      </c>
      <c r="HM224" s="1">
        <v>6.4538022E-2</v>
      </c>
      <c r="HN224" s="1">
        <v>-1.65200251</v>
      </c>
    </row>
    <row r="225" spans="129:222" x14ac:dyDescent="0.3">
      <c r="DY225" s="1">
        <v>0.23458828300000001</v>
      </c>
      <c r="DZ225" s="14">
        <f t="shared" si="320"/>
        <v>5.8954250447668256E-2</v>
      </c>
      <c r="EA225" s="14">
        <f t="shared" si="321"/>
        <v>-5.8954250447668256E-2</v>
      </c>
      <c r="EB225" s="14">
        <f t="shared" si="322"/>
        <v>5.5804642000000015E-2</v>
      </c>
      <c r="EC225" s="14">
        <f t="shared" si="323"/>
        <v>-2.9781557193584718E-3</v>
      </c>
      <c r="ED225" s="7">
        <f t="shared" si="339"/>
        <v>-1.6241132746282241</v>
      </c>
      <c r="EE225">
        <f t="shared" si="324"/>
        <v>-0.99857898821020796</v>
      </c>
      <c r="EI225" s="8">
        <f t="shared" si="325"/>
        <v>0</v>
      </c>
      <c r="EJ225" s="8">
        <f t="shared" si="326"/>
        <v>0</v>
      </c>
      <c r="EK225">
        <v>0</v>
      </c>
      <c r="FM225">
        <v>0.11641422999999999</v>
      </c>
      <c r="FN225">
        <v>0.93571660000000001</v>
      </c>
      <c r="FO225" s="8">
        <f t="shared" si="327"/>
        <v>-6.1994780000000013E-2</v>
      </c>
      <c r="FP225" s="8">
        <f t="shared" si="328"/>
        <v>-5.7786004977650983E-2</v>
      </c>
      <c r="FQ225">
        <v>4</v>
      </c>
      <c r="FS225">
        <v>0.11641422999999999</v>
      </c>
      <c r="FT225">
        <v>0.93571660000000001</v>
      </c>
      <c r="FY225">
        <v>0.11641422999999999</v>
      </c>
      <c r="FZ225">
        <v>0.65250825000000001</v>
      </c>
      <c r="GA225" s="8">
        <f t="shared" si="329"/>
        <v>-6.1994780000000013E-2</v>
      </c>
      <c r="GB225" s="8">
        <f t="shared" si="330"/>
        <v>-4.0001504798964173E-2</v>
      </c>
      <c r="GC225">
        <v>8</v>
      </c>
      <c r="GF225">
        <v>0.11641422999999999</v>
      </c>
      <c r="GG225">
        <v>0.28509649999999997</v>
      </c>
      <c r="GK225">
        <v>0.11539571</v>
      </c>
      <c r="GL225">
        <v>-0.79452992</v>
      </c>
      <c r="GM225" s="8">
        <f t="shared" si="331"/>
        <v>-6.1685169999999998E-2</v>
      </c>
      <c r="GN225" s="8">
        <f t="shared" si="332"/>
        <v>4.7871588617182173E-2</v>
      </c>
      <c r="GO225">
        <v>12</v>
      </c>
      <c r="GQ225">
        <v>0.11641422999999999</v>
      </c>
      <c r="GR225">
        <v>0.28509649999999997</v>
      </c>
      <c r="GS225" s="8">
        <f t="shared" si="333"/>
        <v>-6.1994780000000013E-2</v>
      </c>
      <c r="GT225" s="8">
        <f t="shared" si="334"/>
        <v>-1.7125117142026306E-2</v>
      </c>
      <c r="GU225">
        <v>14</v>
      </c>
      <c r="GW225" s="1">
        <v>0.11641422999999999</v>
      </c>
      <c r="GX225" s="1">
        <v>-0.39955805999999999</v>
      </c>
      <c r="GY225" s="8">
        <f t="shared" si="335"/>
        <v>-6.1994780000000013E-2</v>
      </c>
      <c r="GZ225" s="8">
        <f t="shared" si="336"/>
        <v>2.3777110687336792E-2</v>
      </c>
      <c r="HA225">
        <v>16</v>
      </c>
      <c r="HC225" s="1">
        <v>0.115395715</v>
      </c>
      <c r="HD225" s="1">
        <v>-1.2936038400000001</v>
      </c>
      <c r="HE225" s="8">
        <f t="shared" si="337"/>
        <v>-6.1685163000000001E-2</v>
      </c>
      <c r="HF225" s="8">
        <f t="shared" si="338"/>
        <v>7.4877313264116452E-2</v>
      </c>
      <c r="HG225">
        <v>20</v>
      </c>
      <c r="HM225" s="1">
        <v>0.115395715</v>
      </c>
      <c r="HN225" s="1">
        <v>-1.2936038400000001</v>
      </c>
    </row>
    <row r="226" spans="129:222" x14ac:dyDescent="0.3">
      <c r="DY226" s="1">
        <v>0.27912081999999999</v>
      </c>
      <c r="DZ226" s="14">
        <f t="shared" si="320"/>
        <v>5.9917388798173321E-2</v>
      </c>
      <c r="EA226" s="14">
        <f t="shared" si="321"/>
        <v>-5.9917388798173321E-2</v>
      </c>
      <c r="EB226" s="14">
        <f t="shared" si="322"/>
        <v>4.4532536999999983E-2</v>
      </c>
      <c r="EC226" s="14">
        <f t="shared" si="323"/>
        <v>-9.6313835050506474E-4</v>
      </c>
      <c r="ED226" s="7">
        <f t="shared" si="339"/>
        <v>-1.5924207004593651</v>
      </c>
      <c r="EE226">
        <f t="shared" si="324"/>
        <v>-0.99976620234260183</v>
      </c>
      <c r="EI226" s="8">
        <f t="shared" si="325"/>
        <v>0</v>
      </c>
      <c r="EJ226" s="8">
        <f t="shared" si="326"/>
        <v>0</v>
      </c>
      <c r="EK226">
        <v>0</v>
      </c>
      <c r="FM226">
        <v>0.17840901000000001</v>
      </c>
      <c r="FN226">
        <v>1.10452262</v>
      </c>
      <c r="FO226" s="8">
        <f t="shared" si="327"/>
        <v>-5.5793939999999986E-2</v>
      </c>
      <c r="FP226" s="8">
        <f t="shared" si="328"/>
        <v>-6.146117891706019E-2</v>
      </c>
      <c r="FQ226">
        <v>4</v>
      </c>
      <c r="FS226">
        <v>0.17840901000000001</v>
      </c>
      <c r="FT226">
        <v>1.10452262</v>
      </c>
      <c r="FY226">
        <v>0.17840901000000001</v>
      </c>
      <c r="FZ226">
        <v>0.85505925000000005</v>
      </c>
      <c r="GA226" s="8">
        <f t="shared" si="329"/>
        <v>-5.5793939999999986E-2</v>
      </c>
      <c r="GB226" s="8">
        <f t="shared" si="330"/>
        <v>-4.7231796769065186E-2</v>
      </c>
      <c r="GC226">
        <v>8</v>
      </c>
      <c r="GF226">
        <v>0.17840901000000001</v>
      </c>
      <c r="GG226">
        <v>0.51538298999999999</v>
      </c>
      <c r="GK226">
        <v>0.17708088</v>
      </c>
      <c r="GL226">
        <v>-0.65091531999999996</v>
      </c>
      <c r="GM226" s="8">
        <f t="shared" si="331"/>
        <v>-5.5497390000000008E-2</v>
      </c>
      <c r="GN226" s="8">
        <f t="shared" si="332"/>
        <v>3.5326441913916845E-2</v>
      </c>
      <c r="GO226">
        <v>12</v>
      </c>
      <c r="GQ226">
        <v>0.17840901000000001</v>
      </c>
      <c r="GR226">
        <v>0.51538298999999999</v>
      </c>
      <c r="GS226" s="8">
        <f t="shared" si="333"/>
        <v>-5.5793939999999986E-2</v>
      </c>
      <c r="GT226" s="8">
        <f t="shared" si="334"/>
        <v>-2.7894570664355748E-2</v>
      </c>
      <c r="GU226">
        <v>14</v>
      </c>
      <c r="GW226" s="1">
        <v>0.17840901000000001</v>
      </c>
      <c r="GX226" s="1">
        <v>-0.21418799999999999</v>
      </c>
      <c r="GY226" s="8">
        <f t="shared" si="335"/>
        <v>-5.5793939999999986E-2</v>
      </c>
      <c r="GZ226" s="8">
        <f t="shared" si="336"/>
        <v>1.1484768745521566E-2</v>
      </c>
      <c r="HA226">
        <v>16</v>
      </c>
      <c r="HC226" s="1">
        <v>0.177080878</v>
      </c>
      <c r="HD226" s="1">
        <v>-1.1294850400000001</v>
      </c>
      <c r="HE226" s="8">
        <f t="shared" si="337"/>
        <v>-5.5497388000000009E-2</v>
      </c>
      <c r="HF226" s="8">
        <f t="shared" si="338"/>
        <v>5.8889422310468502E-2</v>
      </c>
      <c r="HG226">
        <v>20</v>
      </c>
      <c r="HM226" s="1">
        <v>0.177080878</v>
      </c>
      <c r="HN226" s="1">
        <v>-1.1294850400000001</v>
      </c>
    </row>
    <row r="227" spans="129:222" x14ac:dyDescent="0.3">
      <c r="DY227" s="1">
        <v>0.32371982700000002</v>
      </c>
      <c r="DZ227" s="14">
        <f t="shared" si="320"/>
        <v>5.9892512357095425E-2</v>
      </c>
      <c r="EA227" s="14">
        <f t="shared" si="321"/>
        <v>-5.9892512357095425E-2</v>
      </c>
      <c r="EB227" s="14">
        <f t="shared" si="322"/>
        <v>4.4599007000000024E-2</v>
      </c>
      <c r="EC227" s="14">
        <f t="shared" si="323"/>
        <v>2.4876441077896494E-5</v>
      </c>
      <c r="ED227" s="7">
        <f t="shared" si="339"/>
        <v>-1.5702385466968316</v>
      </c>
      <c r="EE227">
        <f t="shared" si="324"/>
        <v>-0.99999984444068513</v>
      </c>
      <c r="EI227" s="8">
        <f t="shared" si="325"/>
        <v>0</v>
      </c>
      <c r="EJ227" s="8">
        <f t="shared" si="326"/>
        <v>0</v>
      </c>
      <c r="EK227">
        <v>0</v>
      </c>
      <c r="FM227">
        <v>0.23420294999999999</v>
      </c>
      <c r="FN227">
        <v>1.23424011</v>
      </c>
      <c r="FO227" s="8">
        <f t="shared" si="327"/>
        <v>-4.457862999999998E-2</v>
      </c>
      <c r="FP227" s="8">
        <f t="shared" si="328"/>
        <v>-5.4886696915980707E-2</v>
      </c>
      <c r="FQ227">
        <v>4</v>
      </c>
      <c r="FS227">
        <v>0.23420294999999999</v>
      </c>
      <c r="FT227">
        <v>1.23424011</v>
      </c>
      <c r="FY227">
        <v>0.23420294999999999</v>
      </c>
      <c r="FZ227">
        <v>1.01511727</v>
      </c>
      <c r="GA227" s="8">
        <f t="shared" si="329"/>
        <v>-4.457862999999998E-2</v>
      </c>
      <c r="GB227" s="8">
        <f t="shared" si="330"/>
        <v>-4.4812135633830776E-2</v>
      </c>
      <c r="GC227">
        <v>8</v>
      </c>
      <c r="GF227">
        <v>0.23420294999999999</v>
      </c>
      <c r="GG227">
        <v>0.71299886999999995</v>
      </c>
      <c r="GK227">
        <v>0.23257827</v>
      </c>
      <c r="GL227">
        <v>-0.33665998000000003</v>
      </c>
      <c r="GM227" s="8">
        <f t="shared" si="331"/>
        <v>-4.4369819999999977E-2</v>
      </c>
      <c r="GN227" s="8">
        <f t="shared" si="332"/>
        <v>1.4611119293469664E-2</v>
      </c>
      <c r="GO227">
        <v>12</v>
      </c>
      <c r="GQ227">
        <v>0.23420294999999999</v>
      </c>
      <c r="GR227">
        <v>0.71299886999999995</v>
      </c>
      <c r="GS227" s="8">
        <f t="shared" si="333"/>
        <v>-4.457862999999998E-2</v>
      </c>
      <c r="GT227" s="8">
        <f t="shared" si="334"/>
        <v>-3.0840372149765208E-2</v>
      </c>
      <c r="GU227">
        <v>14</v>
      </c>
      <c r="GW227" s="1">
        <v>0.23420294999999999</v>
      </c>
      <c r="GX227" s="1">
        <v>-6.2852030000000003E-2</v>
      </c>
      <c r="GY227" s="8">
        <f t="shared" si="335"/>
        <v>-4.457862999999998E-2</v>
      </c>
      <c r="GZ227" s="8">
        <f t="shared" si="336"/>
        <v>2.693317767632273E-3</v>
      </c>
      <c r="HA227">
        <v>16</v>
      </c>
      <c r="HC227" s="1">
        <v>0.23257826600000001</v>
      </c>
      <c r="HD227" s="1">
        <v>-0.72753095599999995</v>
      </c>
      <c r="HE227" s="8">
        <f t="shared" si="337"/>
        <v>-4.4369823999999974E-2</v>
      </c>
      <c r="HF227" s="8">
        <f t="shared" si="338"/>
        <v>3.0333668194974732E-2</v>
      </c>
      <c r="HG227">
        <v>20</v>
      </c>
      <c r="HM227" s="1">
        <v>0.23257826600000001</v>
      </c>
      <c r="HN227" s="1">
        <v>-0.72753095599999995</v>
      </c>
    </row>
    <row r="228" spans="129:222" x14ac:dyDescent="0.3">
      <c r="DY228" s="1">
        <v>0.36826213400000002</v>
      </c>
      <c r="DZ228" s="14">
        <f t="shared" si="320"/>
        <v>5.9052315314374174E-2</v>
      </c>
      <c r="EA228" s="14">
        <f t="shared" si="321"/>
        <v>-5.9052315314374174E-2</v>
      </c>
      <c r="EB228" s="14">
        <f t="shared" si="322"/>
        <v>4.4542307000000003E-2</v>
      </c>
      <c r="EC228" s="14">
        <f t="shared" si="323"/>
        <v>8.4019704272125101E-4</v>
      </c>
      <c r="ED228" s="7">
        <f t="shared" si="339"/>
        <v>-1.5519356644113727</v>
      </c>
      <c r="EE228">
        <f t="shared" si="324"/>
        <v>-0.9998221429796641</v>
      </c>
      <c r="EI228" s="8">
        <f t="shared" si="325"/>
        <v>0</v>
      </c>
      <c r="EJ228" s="8">
        <f t="shared" si="326"/>
        <v>0</v>
      </c>
      <c r="EK228">
        <v>0</v>
      </c>
      <c r="FM228">
        <v>0.27878157999999997</v>
      </c>
      <c r="FN228">
        <v>1.17695328</v>
      </c>
      <c r="FO228" s="8">
        <f t="shared" si="327"/>
        <v>-4.4588270000000041E-2</v>
      </c>
      <c r="FP228" s="8">
        <f t="shared" si="328"/>
        <v>-5.2341165199199201E-2</v>
      </c>
      <c r="FQ228">
        <v>4</v>
      </c>
      <c r="FS228">
        <v>0.27878157999999997</v>
      </c>
      <c r="FT228">
        <v>1.17695328</v>
      </c>
      <c r="FY228">
        <v>0.27878157999999997</v>
      </c>
      <c r="FZ228">
        <v>0.97628276999999997</v>
      </c>
      <c r="GA228" s="8">
        <f t="shared" si="329"/>
        <v>-4.4588270000000041E-2</v>
      </c>
      <c r="GB228" s="8">
        <f t="shared" si="330"/>
        <v>-4.309945447947678E-2</v>
      </c>
      <c r="GC228">
        <v>8</v>
      </c>
      <c r="GF228">
        <v>0.27878157999999997</v>
      </c>
      <c r="GG228">
        <v>0.69475452000000004</v>
      </c>
      <c r="GK228">
        <v>0.27694808999999998</v>
      </c>
      <c r="GL228">
        <v>-0.33370860000000002</v>
      </c>
      <c r="GM228" s="8">
        <f t="shared" si="331"/>
        <v>-4.4377100000000003E-2</v>
      </c>
      <c r="GN228" s="8">
        <f t="shared" si="332"/>
        <v>1.4482830965798565E-2</v>
      </c>
      <c r="GO228">
        <v>12</v>
      </c>
      <c r="GQ228">
        <v>0.27878157999999997</v>
      </c>
      <c r="GR228">
        <v>0.69475452000000004</v>
      </c>
      <c r="GS228" s="8">
        <f t="shared" si="333"/>
        <v>-4.4588270000000041E-2</v>
      </c>
      <c r="GT228" s="8">
        <f t="shared" si="334"/>
        <v>-3.0052380059877492E-2</v>
      </c>
      <c r="GU228">
        <v>14</v>
      </c>
      <c r="GW228" s="1">
        <v>0.27878157999999997</v>
      </c>
      <c r="GX228" s="1">
        <v>-2.5921110000000001E-2</v>
      </c>
      <c r="GY228" s="8">
        <f t="shared" si="335"/>
        <v>-4.4588270000000041E-2</v>
      </c>
      <c r="GZ228" s="8">
        <f t="shared" si="336"/>
        <v>1.1108069930740217E-3</v>
      </c>
      <c r="HA228">
        <v>16</v>
      </c>
      <c r="HC228" s="1">
        <v>0.27694808999999998</v>
      </c>
      <c r="HD228" s="1">
        <v>-0.70698063099999997</v>
      </c>
      <c r="HE228" s="8">
        <f t="shared" si="337"/>
        <v>-4.4377096000000005E-2</v>
      </c>
      <c r="HF228" s="8">
        <f t="shared" si="338"/>
        <v>2.9476435330752376E-2</v>
      </c>
      <c r="HG228">
        <v>20</v>
      </c>
      <c r="HM228" s="1">
        <v>0.27694808999999998</v>
      </c>
      <c r="HN228" s="1">
        <v>-0.70698063099999997</v>
      </c>
    </row>
    <row r="229" spans="129:222" x14ac:dyDescent="0.3">
      <c r="DY229" s="1">
        <v>0.41284756900000003</v>
      </c>
      <c r="DZ229" s="14">
        <f t="shared" si="320"/>
        <v>5.7526732273967394E-2</v>
      </c>
      <c r="EA229" s="14">
        <f t="shared" si="321"/>
        <v>-5.7526732273967394E-2</v>
      </c>
      <c r="EB229" s="14">
        <f t="shared" si="322"/>
        <v>4.4585435000000007E-2</v>
      </c>
      <c r="EC229" s="14">
        <f t="shared" si="323"/>
        <v>1.5255830404067791E-3</v>
      </c>
      <c r="ED229" s="7">
        <f t="shared" si="339"/>
        <v>-1.5365925992766278</v>
      </c>
      <c r="EE229">
        <f t="shared" si="324"/>
        <v>-0.99941510953696477</v>
      </c>
      <c r="EI229" s="8">
        <f t="shared" si="325"/>
        <v>0</v>
      </c>
      <c r="EJ229" s="8">
        <f t="shared" si="326"/>
        <v>0</v>
      </c>
      <c r="EK229">
        <v>0</v>
      </c>
      <c r="FM229">
        <v>0.32336985000000001</v>
      </c>
      <c r="FN229">
        <v>1.10746013</v>
      </c>
      <c r="FO229" s="8">
        <f t="shared" si="327"/>
        <v>-4.4599520000000004E-2</v>
      </c>
      <c r="FP229" s="8">
        <f t="shared" si="328"/>
        <v>-4.9243054675408245E-2</v>
      </c>
      <c r="FQ229">
        <v>4</v>
      </c>
      <c r="FS229">
        <v>0.32336985000000001</v>
      </c>
      <c r="FT229">
        <v>1.10746013</v>
      </c>
      <c r="FY229">
        <v>0.32336985000000001</v>
      </c>
      <c r="FZ229">
        <v>0.92337082000000004</v>
      </c>
      <c r="GA229" s="8">
        <f t="shared" si="329"/>
        <v>-4.4599520000000004E-2</v>
      </c>
      <c r="GB229" s="8">
        <f t="shared" si="330"/>
        <v>-4.0757263493521129E-2</v>
      </c>
      <c r="GC229">
        <v>8</v>
      </c>
      <c r="GF229">
        <v>0.32336985000000001</v>
      </c>
      <c r="GG229">
        <v>0.66155034999999995</v>
      </c>
      <c r="GK229">
        <v>0.32132518999999998</v>
      </c>
      <c r="GL229">
        <v>-0.28087615999999999</v>
      </c>
      <c r="GM229" s="8">
        <f t="shared" si="331"/>
        <v>-4.4383090000000014E-2</v>
      </c>
      <c r="GN229" s="8">
        <f t="shared" si="332"/>
        <v>1.2186604559539299E-2</v>
      </c>
      <c r="GO229">
        <v>12</v>
      </c>
      <c r="GQ229">
        <v>0.32336985000000001</v>
      </c>
      <c r="GR229">
        <v>0.66155034999999995</v>
      </c>
      <c r="GS229" s="8">
        <f t="shared" si="333"/>
        <v>-4.4599520000000004E-2</v>
      </c>
      <c r="GT229" s="8">
        <f t="shared" si="334"/>
        <v>-2.8611664093636427E-2</v>
      </c>
      <c r="GU229">
        <v>14</v>
      </c>
      <c r="GW229" s="1">
        <v>0.32336985000000001</v>
      </c>
      <c r="GX229" s="1">
        <v>-2.4563800000000002E-3</v>
      </c>
      <c r="GY229" s="8">
        <f t="shared" si="335"/>
        <v>-4.4599520000000004E-2</v>
      </c>
      <c r="GZ229" s="8">
        <f t="shared" si="336"/>
        <v>1.0524786272351793E-4</v>
      </c>
      <c r="HA229">
        <v>16</v>
      </c>
      <c r="HC229" s="1">
        <v>0.32132518599999998</v>
      </c>
      <c r="HD229" s="1">
        <v>-0.622328247</v>
      </c>
      <c r="HE229" s="8">
        <f t="shared" si="337"/>
        <v>-4.4383089000000042E-2</v>
      </c>
      <c r="HF229" s="8">
        <f t="shared" si="338"/>
        <v>2.5939928004565831E-2</v>
      </c>
      <c r="HG229">
        <v>20</v>
      </c>
      <c r="HM229" s="1">
        <v>0.32132518599999998</v>
      </c>
      <c r="HN229" s="1">
        <v>-0.622328247</v>
      </c>
    </row>
    <row r="230" spans="129:222" x14ac:dyDescent="0.3">
      <c r="DY230" s="1">
        <v>0.457418622</v>
      </c>
      <c r="DZ230" s="14">
        <f t="shared" si="320"/>
        <v>5.5420099779394875E-2</v>
      </c>
      <c r="EA230" s="14">
        <f t="shared" si="321"/>
        <v>-5.5420099779394875E-2</v>
      </c>
      <c r="EB230" s="14">
        <f t="shared" si="322"/>
        <v>4.4571052999999972E-2</v>
      </c>
      <c r="EC230" s="14">
        <f t="shared" si="323"/>
        <v>2.106632494572519E-3</v>
      </c>
      <c r="ED230" s="7">
        <f t="shared" si="339"/>
        <v>-1.5235668862871452</v>
      </c>
      <c r="EE230">
        <f t="shared" si="324"/>
        <v>-0.9988848972786567</v>
      </c>
      <c r="EI230" s="8">
        <f t="shared" si="325"/>
        <v>0</v>
      </c>
      <c r="EJ230" s="8">
        <f t="shared" si="326"/>
        <v>0</v>
      </c>
      <c r="EK230">
        <v>0</v>
      </c>
      <c r="FM230">
        <v>0.36796937000000002</v>
      </c>
      <c r="FN230">
        <v>1.0276786200000001</v>
      </c>
      <c r="FO230" s="8">
        <f t="shared" si="327"/>
        <v>-4.4603559999999987E-2</v>
      </c>
      <c r="FP230" s="8">
        <f t="shared" si="328"/>
        <v>-4.5675475912983383E-2</v>
      </c>
      <c r="FQ230">
        <v>4</v>
      </c>
      <c r="FS230">
        <v>0.36796937000000002</v>
      </c>
      <c r="FT230">
        <v>1.0276786200000001</v>
      </c>
      <c r="FY230">
        <v>0.36796937000000002</v>
      </c>
      <c r="FZ230">
        <v>0.85859671999999998</v>
      </c>
      <c r="GA230" s="8">
        <f t="shared" si="329"/>
        <v>-4.4603559999999987E-2</v>
      </c>
      <c r="GB230" s="8">
        <f t="shared" si="330"/>
        <v>-3.7881482798738229E-2</v>
      </c>
      <c r="GC230">
        <v>8</v>
      </c>
      <c r="GF230">
        <v>0.36796937000000002</v>
      </c>
      <c r="GG230">
        <v>0.61522423000000004</v>
      </c>
      <c r="GK230">
        <v>0.36570828</v>
      </c>
      <c r="GL230">
        <v>-0.24750117999999999</v>
      </c>
      <c r="GM230" s="8">
        <f t="shared" si="331"/>
        <v>-4.4389740000000011E-2</v>
      </c>
      <c r="GN230" s="8">
        <f t="shared" si="332"/>
        <v>1.0734447985765772E-2</v>
      </c>
      <c r="GO230">
        <v>12</v>
      </c>
      <c r="GQ230">
        <v>0.36796937000000002</v>
      </c>
      <c r="GR230">
        <v>0.61522423000000004</v>
      </c>
      <c r="GS230" s="8">
        <f t="shared" si="333"/>
        <v>-4.4603559999999987E-2</v>
      </c>
      <c r="GT230" s="8">
        <f t="shared" si="334"/>
        <v>-2.6596379408400057E-2</v>
      </c>
      <c r="GU230">
        <v>14</v>
      </c>
      <c r="GW230" s="1">
        <v>0.36796937000000002</v>
      </c>
      <c r="GX230" s="1">
        <v>9.7702799999999992E-3</v>
      </c>
      <c r="GY230" s="8">
        <f t="shared" si="335"/>
        <v>-4.4603559999999987E-2</v>
      </c>
      <c r="GZ230" s="8">
        <f t="shared" si="336"/>
        <v>-4.184404080111243E-4</v>
      </c>
      <c r="HA230">
        <v>16</v>
      </c>
      <c r="HC230" s="1">
        <v>0.36570827500000003</v>
      </c>
      <c r="HD230" s="1">
        <v>-0.56303572700000004</v>
      </c>
      <c r="HE230" s="8">
        <f t="shared" si="337"/>
        <v>-4.4389748999999978E-2</v>
      </c>
      <c r="HF230" s="8">
        <f t="shared" si="338"/>
        <v>2.3459562365115136E-2</v>
      </c>
      <c r="HG230">
        <v>20</v>
      </c>
      <c r="HM230" s="1">
        <v>0.36570827500000003</v>
      </c>
      <c r="HN230" s="1">
        <v>-0.56303572700000004</v>
      </c>
    </row>
    <row r="231" spans="129:222" x14ac:dyDescent="0.3">
      <c r="DY231" s="1">
        <v>0.50200401900000002</v>
      </c>
      <c r="DZ231" s="14">
        <f t="shared" si="320"/>
        <v>5.2813337809880657E-2</v>
      </c>
      <c r="EA231" s="14">
        <f t="shared" si="321"/>
        <v>-5.2813337809880657E-2</v>
      </c>
      <c r="EB231" s="14">
        <f t="shared" si="322"/>
        <v>4.4585397000000027E-2</v>
      </c>
      <c r="EC231" s="14">
        <f t="shared" si="323"/>
        <v>2.606761969514218E-3</v>
      </c>
      <c r="ED231" s="7">
        <f t="shared" si="339"/>
        <v>-1.5123960894851083</v>
      </c>
      <c r="EE231">
        <f t="shared" si="324"/>
        <v>-0.99829519075717399</v>
      </c>
      <c r="EI231" s="8">
        <f t="shared" si="325"/>
        <v>0</v>
      </c>
      <c r="EJ231" s="8">
        <f t="shared" si="326"/>
        <v>0</v>
      </c>
      <c r="EK231">
        <v>0</v>
      </c>
      <c r="FM231">
        <v>0.41257293</v>
      </c>
      <c r="FN231">
        <v>0.94180478000000001</v>
      </c>
      <c r="FO231" s="8">
        <f t="shared" si="327"/>
        <v>-4.4596150000000001E-2</v>
      </c>
      <c r="FP231" s="8">
        <f t="shared" si="328"/>
        <v>-4.1827126193726819E-2</v>
      </c>
      <c r="FQ231">
        <v>4</v>
      </c>
      <c r="FS231">
        <v>0.41257293</v>
      </c>
      <c r="FT231">
        <v>0.94180478000000001</v>
      </c>
      <c r="FY231">
        <v>0.41257293</v>
      </c>
      <c r="FZ231">
        <v>0.78643823999999996</v>
      </c>
      <c r="GA231" s="8">
        <f t="shared" si="329"/>
        <v>-4.4596150000000001E-2</v>
      </c>
      <c r="GB231" s="8">
        <f t="shared" si="330"/>
        <v>-3.4671588892153604E-2</v>
      </c>
      <c r="GC231">
        <v>8</v>
      </c>
      <c r="GF231">
        <v>0.41257293</v>
      </c>
      <c r="GG231">
        <v>0.56048454999999997</v>
      </c>
      <c r="GK231">
        <v>0.41009802000000001</v>
      </c>
      <c r="GL231">
        <v>-0.21911891</v>
      </c>
      <c r="GM231" s="8">
        <f t="shared" si="331"/>
        <v>-4.439208E-2</v>
      </c>
      <c r="GN231" s="8">
        <f t="shared" si="332"/>
        <v>9.4983621952394737E-3</v>
      </c>
      <c r="GO231">
        <v>12</v>
      </c>
      <c r="GQ231">
        <v>0.41257293</v>
      </c>
      <c r="GR231">
        <v>0.56048454999999997</v>
      </c>
      <c r="GS231" s="8">
        <f t="shared" si="333"/>
        <v>-4.4596150000000001E-2</v>
      </c>
      <c r="GT231" s="8">
        <f t="shared" si="334"/>
        <v>-2.4211634578139216E-2</v>
      </c>
      <c r="GU231">
        <v>14</v>
      </c>
      <c r="GW231" s="1">
        <v>0.41257293</v>
      </c>
      <c r="GX231" s="1">
        <v>1.430301E-2</v>
      </c>
      <c r="GY231" s="8">
        <f t="shared" si="335"/>
        <v>-4.4596150000000001E-2</v>
      </c>
      <c r="GZ231" s="8">
        <f t="shared" si="336"/>
        <v>-6.1210429347145377E-4</v>
      </c>
      <c r="HA231">
        <v>16</v>
      </c>
      <c r="HC231" s="1">
        <v>0.41009802400000001</v>
      </c>
      <c r="HD231" s="1">
        <v>-0.50887697399999998</v>
      </c>
      <c r="HE231" s="8">
        <f t="shared" si="337"/>
        <v>-4.4392078999999973E-2</v>
      </c>
      <c r="HF231" s="8">
        <f t="shared" si="338"/>
        <v>2.1191567416126732E-2</v>
      </c>
      <c r="HG231">
        <v>20</v>
      </c>
      <c r="HM231" s="1">
        <v>0.41009802400000001</v>
      </c>
      <c r="HN231" s="1">
        <v>-0.50887697399999998</v>
      </c>
    </row>
    <row r="232" spans="129:222" x14ac:dyDescent="0.3">
      <c r="DY232" s="1">
        <v>0.54657242699999997</v>
      </c>
      <c r="DZ232" s="14">
        <f t="shared" si="320"/>
        <v>4.9774339676722755E-2</v>
      </c>
      <c r="EA232" s="14">
        <f t="shared" si="321"/>
        <v>-4.9774339676722755E-2</v>
      </c>
      <c r="EB232" s="14">
        <f t="shared" si="322"/>
        <v>4.4568407999999948E-2</v>
      </c>
      <c r="EC232" s="14">
        <f t="shared" si="323"/>
        <v>3.0389981331579025E-3</v>
      </c>
      <c r="ED232" s="7">
        <f t="shared" si="339"/>
        <v>-1.5027144405318809</v>
      </c>
      <c r="EE232">
        <f t="shared" si="324"/>
        <v>-0.9976833234328365</v>
      </c>
      <c r="EI232" s="8">
        <f t="shared" si="325"/>
        <v>0</v>
      </c>
      <c r="EJ232" s="8">
        <f t="shared" si="326"/>
        <v>0</v>
      </c>
      <c r="EK232">
        <v>0</v>
      </c>
      <c r="FM232">
        <v>0.45716908000000001</v>
      </c>
      <c r="FN232">
        <v>0.85226000000000002</v>
      </c>
      <c r="FO232" s="8">
        <f t="shared" si="327"/>
        <v>-4.4609780000000043E-2</v>
      </c>
      <c r="FP232" s="8">
        <f t="shared" si="328"/>
        <v>-3.7838654933793299E-2</v>
      </c>
      <c r="FQ232">
        <v>4</v>
      </c>
      <c r="FS232">
        <v>0.45716908000000001</v>
      </c>
      <c r="FT232">
        <v>0.85226000000000002</v>
      </c>
      <c r="FY232">
        <v>0.45716908000000001</v>
      </c>
      <c r="FZ232">
        <v>0.70966463999999996</v>
      </c>
      <c r="GA232" s="8">
        <f t="shared" si="329"/>
        <v>-4.4609780000000043E-2</v>
      </c>
      <c r="GB232" s="8">
        <f t="shared" si="330"/>
        <v>-3.1277262589442509E-2</v>
      </c>
      <c r="GC232">
        <v>8</v>
      </c>
      <c r="GF232">
        <v>0.45716908000000001</v>
      </c>
      <c r="GG232">
        <v>0.50036526000000003</v>
      </c>
      <c r="GK232">
        <v>0.45449010000000001</v>
      </c>
      <c r="GL232">
        <v>-0.19667067999999999</v>
      </c>
      <c r="GM232" s="8">
        <f t="shared" si="331"/>
        <v>-4.4395249999999997E-2</v>
      </c>
      <c r="GN232" s="8">
        <f t="shared" si="332"/>
        <v>8.5206599264783436E-3</v>
      </c>
      <c r="GO232">
        <v>12</v>
      </c>
      <c r="GQ232">
        <v>0.45716908000000001</v>
      </c>
      <c r="GR232">
        <v>0.50036526000000003</v>
      </c>
      <c r="GS232" s="8">
        <f t="shared" si="333"/>
        <v>-4.4609780000000043E-2</v>
      </c>
      <c r="GT232" s="8">
        <f t="shared" si="334"/>
        <v>-2.1607974676190047E-2</v>
      </c>
      <c r="GU232">
        <v>14</v>
      </c>
      <c r="GW232" s="1">
        <v>0.45716908000000001</v>
      </c>
      <c r="GX232" s="1">
        <v>1.3530749999999999E-2</v>
      </c>
      <c r="GY232" s="8">
        <f t="shared" si="335"/>
        <v>-4.4609780000000043E-2</v>
      </c>
      <c r="GZ232" s="8">
        <f t="shared" si="336"/>
        <v>-5.7887700910032585E-4</v>
      </c>
      <c r="HA232">
        <v>16</v>
      </c>
      <c r="HC232" s="1">
        <v>0.45449010299999998</v>
      </c>
      <c r="HD232" s="1">
        <v>-0.46178406500000002</v>
      </c>
      <c r="HE232" s="8">
        <f t="shared" si="337"/>
        <v>-4.4395245000000028E-2</v>
      </c>
      <c r="HF232" s="8">
        <f t="shared" si="338"/>
        <v>1.9220024141441625E-2</v>
      </c>
      <c r="HG232">
        <v>20</v>
      </c>
      <c r="HM232" s="1">
        <v>0.45449010299999998</v>
      </c>
      <c r="HN232" s="1">
        <v>-0.46178406500000002</v>
      </c>
    </row>
    <row r="233" spans="129:222" x14ac:dyDescent="0.3">
      <c r="DY233" s="1">
        <v>0.591166148</v>
      </c>
      <c r="DZ233" s="14">
        <f t="shared" si="320"/>
        <v>4.6352878718469832E-2</v>
      </c>
      <c r="EA233" s="14">
        <f t="shared" si="321"/>
        <v>-4.6352878718469832E-2</v>
      </c>
      <c r="EB233" s="14">
        <f t="shared" si="322"/>
        <v>4.4593721000000031E-2</v>
      </c>
      <c r="EC233" s="14">
        <f t="shared" si="323"/>
        <v>3.4214609582529226E-3</v>
      </c>
      <c r="ED233" s="7">
        <f t="shared" si="339"/>
        <v>-1.4942211782865467</v>
      </c>
      <c r="EE233">
        <f t="shared" si="324"/>
        <v>-0.99706955568561673</v>
      </c>
      <c r="EI233" s="8">
        <f t="shared" si="325"/>
        <v>0</v>
      </c>
      <c r="EJ233" s="8">
        <f t="shared" si="326"/>
        <v>0</v>
      </c>
      <c r="EK233">
        <v>0</v>
      </c>
      <c r="FM233">
        <v>0.50177886000000005</v>
      </c>
      <c r="FN233">
        <v>0.76060256999999998</v>
      </c>
      <c r="FO233" s="8">
        <f t="shared" si="327"/>
        <v>-4.459501999999993E-2</v>
      </c>
      <c r="FP233" s="8">
        <f t="shared" si="328"/>
        <v>-3.3737305763868373E-2</v>
      </c>
      <c r="FQ233">
        <v>4</v>
      </c>
      <c r="FS233">
        <v>0.50177886000000005</v>
      </c>
      <c r="FT233">
        <v>0.76060256999999998</v>
      </c>
      <c r="FY233">
        <v>0.50177886000000005</v>
      </c>
      <c r="FZ233">
        <v>0.63003003999999996</v>
      </c>
      <c r="GA233" s="8">
        <f t="shared" si="329"/>
        <v>-4.459501999999993E-2</v>
      </c>
      <c r="GB233" s="8">
        <f t="shared" si="330"/>
        <v>-2.7741238841832775E-2</v>
      </c>
      <c r="GC233">
        <v>8</v>
      </c>
      <c r="GF233">
        <v>0.50177886000000005</v>
      </c>
      <c r="GG233">
        <v>0.43682563000000002</v>
      </c>
      <c r="GK233">
        <v>0.49888535000000001</v>
      </c>
      <c r="GL233">
        <v>-0.17842574999999999</v>
      </c>
      <c r="GM233" s="8">
        <f t="shared" si="331"/>
        <v>-4.437842000000003E-2</v>
      </c>
      <c r="GN233" s="8">
        <f t="shared" si="332"/>
        <v>7.7225231130020784E-3</v>
      </c>
      <c r="GO233">
        <v>12</v>
      </c>
      <c r="GQ233">
        <v>0.50177886000000005</v>
      </c>
      <c r="GR233">
        <v>0.43682563000000002</v>
      </c>
      <c r="GS233" s="8">
        <f t="shared" si="333"/>
        <v>-4.459501999999993E-2</v>
      </c>
      <c r="GT233" s="8">
        <f t="shared" si="334"/>
        <v>-1.8846211006816046E-2</v>
      </c>
      <c r="GU233">
        <v>14</v>
      </c>
      <c r="GW233" s="1">
        <v>0.50177886000000005</v>
      </c>
      <c r="GX233" s="1">
        <v>9.1118399999999995E-3</v>
      </c>
      <c r="GY233" s="8">
        <f t="shared" si="335"/>
        <v>-4.459501999999993E-2</v>
      </c>
      <c r="GZ233" s="8">
        <f t="shared" si="336"/>
        <v>-3.8945702405800511E-4</v>
      </c>
      <c r="HA233">
        <v>16</v>
      </c>
      <c r="HC233" s="1">
        <v>0.49888534800000001</v>
      </c>
      <c r="HD233" s="1">
        <v>-0.41954765999999999</v>
      </c>
      <c r="HE233" s="8">
        <f t="shared" si="337"/>
        <v>-4.4378419999999974E-2</v>
      </c>
      <c r="HF233" s="8">
        <f t="shared" si="338"/>
        <v>1.7444736402677671E-2</v>
      </c>
      <c r="HG233">
        <v>20</v>
      </c>
      <c r="HM233" s="1">
        <v>0.49888534800000001</v>
      </c>
      <c r="HN233" s="1">
        <v>-0.41954765999999999</v>
      </c>
    </row>
    <row r="234" spans="129:222" x14ac:dyDescent="0.3">
      <c r="DY234" s="1">
        <v>0.63571699100000001</v>
      </c>
      <c r="DZ234" s="14">
        <f t="shared" si="320"/>
        <v>4.2595795220475678E-2</v>
      </c>
      <c r="EA234" s="14">
        <f t="shared" si="321"/>
        <v>-4.2595795220475678E-2</v>
      </c>
      <c r="EB234" s="14">
        <f t="shared" si="322"/>
        <v>4.4550843000000007E-2</v>
      </c>
      <c r="EC234" s="14">
        <f t="shared" si="323"/>
        <v>3.7570834979941542E-3</v>
      </c>
      <c r="ED234" s="7">
        <f t="shared" si="339"/>
        <v>-1.4866629118738566</v>
      </c>
      <c r="EE234">
        <f t="shared" si="324"/>
        <v>-0.99646287142903345</v>
      </c>
      <c r="EI234" s="8">
        <f t="shared" si="325"/>
        <v>0</v>
      </c>
      <c r="EJ234" s="8">
        <f t="shared" si="326"/>
        <v>0</v>
      </c>
      <c r="EK234">
        <v>0</v>
      </c>
      <c r="FM234">
        <v>0.54637387999999998</v>
      </c>
      <c r="FN234">
        <v>0.66769787999999997</v>
      </c>
      <c r="FO234" s="8">
        <f t="shared" si="327"/>
        <v>-4.4607630000000009E-2</v>
      </c>
      <c r="FP234" s="8">
        <f t="shared" si="328"/>
        <v>-2.9606771940342665E-2</v>
      </c>
      <c r="FQ234">
        <v>4</v>
      </c>
      <c r="FS234">
        <v>0.54637387999999998</v>
      </c>
      <c r="FT234">
        <v>0.66769787999999997</v>
      </c>
      <c r="FY234">
        <v>0.54637387999999998</v>
      </c>
      <c r="FZ234">
        <v>0.54856554999999996</v>
      </c>
      <c r="GA234" s="8">
        <f t="shared" si="329"/>
        <v>-4.4607630000000009E-2</v>
      </c>
      <c r="GB234" s="8">
        <f t="shared" si="330"/>
        <v>-2.4146354757019026E-2</v>
      </c>
      <c r="GC234">
        <v>8</v>
      </c>
      <c r="GF234">
        <v>0.54637387999999998</v>
      </c>
      <c r="GG234">
        <v>0.37108002000000001</v>
      </c>
      <c r="GK234">
        <v>0.54326377000000003</v>
      </c>
      <c r="GL234">
        <v>-0.16353704999999999</v>
      </c>
      <c r="GM234" s="8">
        <f t="shared" si="331"/>
        <v>-4.4394939999999994E-2</v>
      </c>
      <c r="GN234" s="8">
        <f t="shared" si="332"/>
        <v>7.0764452043027299E-3</v>
      </c>
      <c r="GO234">
        <v>12</v>
      </c>
      <c r="GQ234">
        <v>0.54637387999999998</v>
      </c>
      <c r="GR234">
        <v>0.37108002000000001</v>
      </c>
      <c r="GS234" s="8">
        <f t="shared" si="333"/>
        <v>-4.4607630000000009E-2</v>
      </c>
      <c r="GT234" s="8">
        <f t="shared" si="334"/>
        <v>-1.6004494480535231E-2</v>
      </c>
      <c r="GU234">
        <v>14</v>
      </c>
      <c r="GW234" s="1">
        <v>0.54637387999999998</v>
      </c>
      <c r="GX234" s="1">
        <v>2.2074099999999999E-3</v>
      </c>
      <c r="GY234" s="8">
        <f t="shared" si="335"/>
        <v>-4.4607630000000009E-2</v>
      </c>
      <c r="GZ234" s="8">
        <f t="shared" si="336"/>
        <v>-9.4318071850107068E-5</v>
      </c>
      <c r="HA234">
        <v>16</v>
      </c>
      <c r="HC234" s="1">
        <v>0.54326376799999998</v>
      </c>
      <c r="HD234" s="1">
        <v>-0.381271782</v>
      </c>
      <c r="HE234" s="8">
        <f t="shared" si="337"/>
        <v>-4.4394945000000074E-2</v>
      </c>
      <c r="HF234" s="8">
        <f t="shared" si="338"/>
        <v>1.5849483874479365E-2</v>
      </c>
      <c r="HG234">
        <v>20</v>
      </c>
      <c r="HM234" s="1">
        <v>0.54326376799999998</v>
      </c>
      <c r="HN234" s="1">
        <v>-0.381271782</v>
      </c>
    </row>
    <row r="235" spans="129:222" x14ac:dyDescent="0.3">
      <c r="DY235" s="1">
        <v>0.68030855000000001</v>
      </c>
      <c r="DZ235" s="14">
        <f t="shared" si="320"/>
        <v>3.8527503531741378E-2</v>
      </c>
      <c r="EA235" s="14">
        <f t="shared" si="321"/>
        <v>-3.8527503531741378E-2</v>
      </c>
      <c r="EB235" s="14">
        <f t="shared" si="322"/>
        <v>4.4591559000000003E-2</v>
      </c>
      <c r="EC235" s="14">
        <f t="shared" si="323"/>
        <v>4.0682916887343004E-3</v>
      </c>
      <c r="ED235" s="7">
        <f t="shared" si="339"/>
        <v>-1.4798136383440332</v>
      </c>
      <c r="EE235">
        <f t="shared" si="324"/>
        <v>-0.9958639295298507</v>
      </c>
      <c r="EI235" s="8">
        <f t="shared" si="325"/>
        <v>0</v>
      </c>
      <c r="EJ235" s="8">
        <f t="shared" si="326"/>
        <v>0</v>
      </c>
      <c r="EK235">
        <v>0</v>
      </c>
      <c r="FM235">
        <v>0.59098150999999999</v>
      </c>
      <c r="FN235">
        <v>0.57388304999999995</v>
      </c>
      <c r="FO235" s="8">
        <f t="shared" si="327"/>
        <v>-4.4585199999999992E-2</v>
      </c>
      <c r="FP235" s="8">
        <f t="shared" si="328"/>
        <v>-2.5418792105933178E-2</v>
      </c>
      <c r="FQ235">
        <v>4</v>
      </c>
      <c r="FS235">
        <v>0.59098150999999999</v>
      </c>
      <c r="FT235">
        <v>0.57388304999999995</v>
      </c>
      <c r="FY235">
        <v>0.59098150999999999</v>
      </c>
      <c r="FZ235">
        <v>0.46575389</v>
      </c>
      <c r="GA235" s="8">
        <f t="shared" si="329"/>
        <v>-4.4585199999999992E-2</v>
      </c>
      <c r="GB235" s="8">
        <f t="shared" si="330"/>
        <v>-2.047858701343901E-2</v>
      </c>
      <c r="GC235">
        <v>8</v>
      </c>
      <c r="GF235">
        <v>0.59098150999999999</v>
      </c>
      <c r="GG235">
        <v>0.30378503000000001</v>
      </c>
      <c r="GK235">
        <v>0.58765871000000003</v>
      </c>
      <c r="GL235">
        <v>-0.15109454</v>
      </c>
      <c r="GM235" s="8">
        <f t="shared" si="331"/>
        <v>-4.4371029999999978E-2</v>
      </c>
      <c r="GN235" s="8">
        <f t="shared" si="332"/>
        <v>6.5305938870319291E-3</v>
      </c>
      <c r="GO235">
        <v>12</v>
      </c>
      <c r="GQ235">
        <v>0.59098150999999999</v>
      </c>
      <c r="GR235">
        <v>0.30378503000000001</v>
      </c>
      <c r="GS235" s="8">
        <f t="shared" si="333"/>
        <v>-4.4585199999999992E-2</v>
      </c>
      <c r="GT235" s="8">
        <f t="shared" si="334"/>
        <v>-1.3087636034171816E-2</v>
      </c>
      <c r="GU235">
        <v>14</v>
      </c>
      <c r="GW235" s="1">
        <v>0.59098150999999999</v>
      </c>
      <c r="GX235" s="1">
        <v>-6.3764599999999996E-3</v>
      </c>
      <c r="GY235" s="8">
        <f t="shared" si="335"/>
        <v>-4.4585199999999992E-2</v>
      </c>
      <c r="GZ235" s="8">
        <f t="shared" si="336"/>
        <v>2.7215229327154643E-4</v>
      </c>
      <c r="HA235">
        <v>16</v>
      </c>
      <c r="HC235" s="1">
        <v>0.58765871300000005</v>
      </c>
      <c r="HD235" s="1">
        <v>-0.34561192600000001</v>
      </c>
      <c r="HE235" s="8">
        <f t="shared" si="337"/>
        <v>-4.4371023999999926E-2</v>
      </c>
      <c r="HF235" s="8">
        <f t="shared" si="338"/>
        <v>1.4350729902663593E-2</v>
      </c>
      <c r="HG235">
        <v>20</v>
      </c>
      <c r="HM235" s="1">
        <v>0.58765871300000005</v>
      </c>
      <c r="HN235" s="1">
        <v>-0.34561192600000001</v>
      </c>
    </row>
    <row r="236" spans="129:222" x14ac:dyDescent="0.3">
      <c r="DY236" s="1">
        <v>0.72485467199999998</v>
      </c>
      <c r="DZ236" s="14">
        <f t="shared" si="320"/>
        <v>3.4178286734964779E-2</v>
      </c>
      <c r="EA236" s="14">
        <f t="shared" si="321"/>
        <v>-3.4178286734964779E-2</v>
      </c>
      <c r="EB236" s="14">
        <f t="shared" si="322"/>
        <v>4.4546121999999966E-2</v>
      </c>
      <c r="EC236" s="14">
        <f t="shared" si="323"/>
        <v>4.3492167967765991E-3</v>
      </c>
      <c r="ED236" s="7">
        <f t="shared" si="339"/>
        <v>-1.4734707771249071</v>
      </c>
      <c r="EE236">
        <f t="shared" si="324"/>
        <v>-0.99526760600048136</v>
      </c>
      <c r="EI236" s="8">
        <f t="shared" si="325"/>
        <v>0</v>
      </c>
      <c r="EJ236" s="8">
        <f t="shared" si="326"/>
        <v>0</v>
      </c>
      <c r="EK236">
        <v>0</v>
      </c>
      <c r="FM236">
        <v>0.63556670999999998</v>
      </c>
      <c r="FN236">
        <v>0.47904092999999998</v>
      </c>
      <c r="FO236" s="8">
        <f t="shared" si="327"/>
        <v>-4.4596489999999989E-2</v>
      </c>
      <c r="FP236" s="8">
        <f t="shared" si="328"/>
        <v>-2.121064909337031E-2</v>
      </c>
      <c r="FQ236">
        <v>4</v>
      </c>
      <c r="FS236">
        <v>0.63556670999999998</v>
      </c>
      <c r="FT236">
        <v>0.47904092999999998</v>
      </c>
      <c r="FY236">
        <v>0.63556670999999998</v>
      </c>
      <c r="FZ236">
        <v>0.38161160999999999</v>
      </c>
      <c r="GA236" s="8">
        <f t="shared" si="329"/>
        <v>-4.4596489999999989E-2</v>
      </c>
      <c r="GB236" s="8">
        <f t="shared" si="330"/>
        <v>-1.6773160469602894E-2</v>
      </c>
      <c r="GC236">
        <v>8</v>
      </c>
      <c r="GF236">
        <v>0.63556670999999998</v>
      </c>
      <c r="GG236">
        <v>0.23513242000000001</v>
      </c>
      <c r="GK236">
        <v>0.63202974000000001</v>
      </c>
      <c r="GL236">
        <v>-0.14089354000000001</v>
      </c>
      <c r="GM236" s="8">
        <f t="shared" si="331"/>
        <v>-4.4383570000000039E-2</v>
      </c>
      <c r="GN236" s="8">
        <f t="shared" si="332"/>
        <v>6.0877607434601834E-3</v>
      </c>
      <c r="GO236">
        <v>12</v>
      </c>
      <c r="GQ236">
        <v>0.63556670999999998</v>
      </c>
      <c r="GR236">
        <v>0.23513242000000001</v>
      </c>
      <c r="GS236" s="8">
        <f t="shared" si="333"/>
        <v>-4.4596489999999989E-2</v>
      </c>
      <c r="GT236" s="8">
        <f t="shared" si="334"/>
        <v>-1.0126448996019671E-2</v>
      </c>
      <c r="GU236">
        <v>14</v>
      </c>
      <c r="GW236" s="1">
        <v>0.63556670999999998</v>
      </c>
      <c r="GX236" s="1">
        <v>-1.6107199999999999E-2</v>
      </c>
      <c r="GY236" s="8">
        <f t="shared" si="335"/>
        <v>-4.4596489999999989E-2</v>
      </c>
      <c r="GZ236" s="8">
        <f t="shared" si="336"/>
        <v>6.8723019943401178E-4</v>
      </c>
      <c r="HA236">
        <v>16</v>
      </c>
      <c r="HC236" s="1">
        <v>0.63202973699999998</v>
      </c>
      <c r="HD236" s="1">
        <v>-0.31299347100000002</v>
      </c>
      <c r="HE236" s="8">
        <f t="shared" si="337"/>
        <v>-4.4383574000000037E-2</v>
      </c>
      <c r="HF236" s="8">
        <f t="shared" si="338"/>
        <v>1.2992216070985569E-2</v>
      </c>
      <c r="HG236">
        <v>20</v>
      </c>
      <c r="HM236" s="1">
        <v>0.63202973699999998</v>
      </c>
      <c r="HN236" s="1">
        <v>-0.31299347100000002</v>
      </c>
    </row>
    <row r="237" spans="129:222" x14ac:dyDescent="0.3">
      <c r="DY237" s="1">
        <v>0.76942777500000004</v>
      </c>
      <c r="DZ237" s="14">
        <f t="shared" si="320"/>
        <v>2.9555306027599593E-2</v>
      </c>
      <c r="EA237" s="14">
        <f t="shared" si="321"/>
        <v>-2.9555306027599593E-2</v>
      </c>
      <c r="EB237" s="14">
        <f t="shared" si="322"/>
        <v>4.4573103000000058E-2</v>
      </c>
      <c r="EC237" s="14">
        <f t="shared" si="323"/>
        <v>4.622980707365186E-3</v>
      </c>
      <c r="ED237" s="7">
        <f t="shared" si="339"/>
        <v>-1.4674490202645945</v>
      </c>
      <c r="EE237">
        <f t="shared" si="324"/>
        <v>-0.99466441861709776</v>
      </c>
      <c r="EI237" s="8">
        <f t="shared" si="325"/>
        <v>0</v>
      </c>
      <c r="EJ237" s="8">
        <f t="shared" si="326"/>
        <v>0</v>
      </c>
      <c r="EK237">
        <v>0</v>
      </c>
      <c r="FM237">
        <v>0.68016319999999997</v>
      </c>
      <c r="FN237">
        <v>0.38261263000000001</v>
      </c>
      <c r="FO237" s="8">
        <f t="shared" si="327"/>
        <v>-4.4563490000000039E-2</v>
      </c>
      <c r="FP237" s="8">
        <f t="shared" si="328"/>
        <v>-1.691826680854001E-2</v>
      </c>
      <c r="FQ237">
        <v>4</v>
      </c>
      <c r="FS237">
        <v>0.68016319999999997</v>
      </c>
      <c r="FT237">
        <v>0.38261263000000001</v>
      </c>
      <c r="FY237">
        <v>0.68016319999999997</v>
      </c>
      <c r="FZ237">
        <v>0.29570660999999998</v>
      </c>
      <c r="GA237" s="8">
        <f t="shared" si="329"/>
        <v>-4.4563490000000039E-2</v>
      </c>
      <c r="GB237" s="8">
        <f t="shared" si="330"/>
        <v>-1.2979847376490434E-2</v>
      </c>
      <c r="GC237">
        <v>8</v>
      </c>
      <c r="GF237">
        <v>0.68016319999999997</v>
      </c>
      <c r="GG237">
        <v>0.16487672</v>
      </c>
      <c r="GK237">
        <v>0.67641331000000005</v>
      </c>
      <c r="GL237">
        <v>-0.13121464999999999</v>
      </c>
      <c r="GM237" s="8">
        <f t="shared" si="331"/>
        <v>-4.4348100000000001E-2</v>
      </c>
      <c r="GN237" s="8">
        <f t="shared" si="332"/>
        <v>5.6615887681278248E-3</v>
      </c>
      <c r="GO237">
        <v>12</v>
      </c>
      <c r="GQ237">
        <v>0.68016319999999997</v>
      </c>
      <c r="GR237">
        <v>0.16487672</v>
      </c>
      <c r="GS237" s="8">
        <f t="shared" si="333"/>
        <v>-4.4563490000000039E-2</v>
      </c>
      <c r="GT237" s="8">
        <f t="shared" si="334"/>
        <v>-7.0911918553381685E-3</v>
      </c>
      <c r="GU237">
        <v>14</v>
      </c>
      <c r="GW237" s="1">
        <v>0.68016319999999997</v>
      </c>
      <c r="GX237" s="1">
        <v>-2.6684409999999999E-2</v>
      </c>
      <c r="GY237" s="8">
        <f t="shared" si="335"/>
        <v>-4.4563490000000039E-2</v>
      </c>
      <c r="GZ237" s="8">
        <f t="shared" si="336"/>
        <v>1.13698574513961E-3</v>
      </c>
      <c r="HA237">
        <v>16</v>
      </c>
      <c r="HC237" s="1">
        <v>0.67641331100000002</v>
      </c>
      <c r="HD237" s="1">
        <v>-0.27879660099999998</v>
      </c>
      <c r="HE237" s="8">
        <f t="shared" si="337"/>
        <v>-4.4348096999999975E-2</v>
      </c>
      <c r="HF237" s="8">
        <f t="shared" si="338"/>
        <v>1.1556461117339302E-2</v>
      </c>
      <c r="HG237">
        <v>20</v>
      </c>
      <c r="HM237" s="1">
        <v>0.67641331100000002</v>
      </c>
      <c r="HN237" s="1">
        <v>-0.27879660099999998</v>
      </c>
    </row>
    <row r="238" spans="129:222" x14ac:dyDescent="0.3">
      <c r="DY238" s="1">
        <v>0.81698695099999996</v>
      </c>
      <c r="DZ238" s="14">
        <f t="shared" si="320"/>
        <v>2.4330434096358041E-2</v>
      </c>
      <c r="EA238" s="14">
        <f t="shared" si="321"/>
        <v>-2.4330434096358041E-2</v>
      </c>
      <c r="EB238" s="14">
        <f t="shared" si="322"/>
        <v>4.7559175999999925E-2</v>
      </c>
      <c r="EC238" s="14">
        <f t="shared" si="323"/>
        <v>5.2248719312415516E-3</v>
      </c>
      <c r="ED238" s="7">
        <f t="shared" si="339"/>
        <v>-1.4613746950818907</v>
      </c>
      <c r="EE238">
        <f t="shared" si="324"/>
        <v>-0.9940194239969008</v>
      </c>
      <c r="EI238" s="8">
        <f t="shared" si="325"/>
        <v>0</v>
      </c>
      <c r="EJ238" s="8">
        <f t="shared" si="326"/>
        <v>0</v>
      </c>
      <c r="EK238">
        <v>0</v>
      </c>
      <c r="FM238">
        <v>0.72472669000000001</v>
      </c>
      <c r="FN238">
        <v>0.28356094999999998</v>
      </c>
      <c r="FO238" s="8">
        <f t="shared" si="327"/>
        <v>-4.4580219999999948E-2</v>
      </c>
      <c r="FP238" s="8">
        <f t="shared" si="328"/>
        <v>-1.2534998630913027E-2</v>
      </c>
      <c r="FQ238">
        <v>4</v>
      </c>
      <c r="FS238">
        <v>0.72472669000000001</v>
      </c>
      <c r="FT238">
        <v>0.28356094999999998</v>
      </c>
      <c r="FY238">
        <v>0.72472669000000001</v>
      </c>
      <c r="FZ238">
        <v>0.20712564</v>
      </c>
      <c r="GA238" s="8">
        <f t="shared" si="329"/>
        <v>-4.4580219999999948E-2</v>
      </c>
      <c r="GB238" s="8">
        <f t="shared" si="330"/>
        <v>-9.0891593421676756E-3</v>
      </c>
      <c r="GC238">
        <v>8</v>
      </c>
      <c r="GF238">
        <v>0.72472669000000001</v>
      </c>
      <c r="GG238">
        <v>9.2314850000000004E-2</v>
      </c>
      <c r="GK238">
        <v>0.72076141000000005</v>
      </c>
      <c r="GL238">
        <v>-0.12580093000000001</v>
      </c>
      <c r="GM238" s="8">
        <f t="shared" si="331"/>
        <v>-4.4354339999999937E-2</v>
      </c>
      <c r="GN238" s="8">
        <f t="shared" si="332"/>
        <v>5.4252435327501033E-3</v>
      </c>
      <c r="GO238">
        <v>12</v>
      </c>
      <c r="GQ238">
        <v>0.72472669000000001</v>
      </c>
      <c r="GR238">
        <v>9.2314850000000004E-2</v>
      </c>
      <c r="GS238" s="8">
        <f t="shared" si="333"/>
        <v>-4.4580219999999948E-2</v>
      </c>
      <c r="GT238" s="8">
        <f t="shared" si="334"/>
        <v>-3.9692894074646826E-3</v>
      </c>
      <c r="GU238">
        <v>14</v>
      </c>
      <c r="GW238" s="1">
        <v>0.72472669000000001</v>
      </c>
      <c r="GX238" s="1">
        <v>-3.8025290000000003E-2</v>
      </c>
      <c r="GY238" s="8">
        <f t="shared" si="335"/>
        <v>-4.4580219999999948E-2</v>
      </c>
      <c r="GZ238" s="8">
        <f t="shared" si="336"/>
        <v>1.6197621646261773E-3</v>
      </c>
      <c r="HA238">
        <v>16</v>
      </c>
      <c r="HC238" s="1">
        <v>0.72076140799999999</v>
      </c>
      <c r="HD238" s="1">
        <v>-0.25566288700000001</v>
      </c>
      <c r="HE238" s="8">
        <f t="shared" si="337"/>
        <v>-4.4354340000000048E-2</v>
      </c>
      <c r="HF238" s="8">
        <f t="shared" si="338"/>
        <v>1.0592159147337068E-2</v>
      </c>
      <c r="HG238">
        <v>20</v>
      </c>
      <c r="HM238" s="1">
        <v>0.72076140799999999</v>
      </c>
      <c r="HN238" s="1">
        <v>-0.25566288700000001</v>
      </c>
    </row>
    <row r="239" spans="129:222" x14ac:dyDescent="0.3">
      <c r="DY239" s="1">
        <v>0.86832052299999996</v>
      </c>
      <c r="DZ239" s="14">
        <f t="shared" si="320"/>
        <v>1.8350048679812436E-2</v>
      </c>
      <c r="EA239" s="14">
        <f t="shared" si="321"/>
        <v>-1.8350048679812436E-2</v>
      </c>
      <c r="EB239" s="14">
        <f t="shared" si="322"/>
        <v>5.1333571999999994E-2</v>
      </c>
      <c r="EC239" s="14">
        <f t="shared" si="323"/>
        <v>5.9803854165456048E-3</v>
      </c>
      <c r="ED239" s="7">
        <f t="shared" si="339"/>
        <v>-1.4548186650550252</v>
      </c>
      <c r="EE239">
        <f t="shared" si="324"/>
        <v>-0.99328212613057343</v>
      </c>
      <c r="EI239" s="8">
        <f t="shared" si="325"/>
        <v>0</v>
      </c>
      <c r="EJ239" s="8">
        <f t="shared" si="326"/>
        <v>0</v>
      </c>
      <c r="EK239">
        <v>0</v>
      </c>
      <c r="FM239">
        <v>0.76930690999999995</v>
      </c>
      <c r="FN239">
        <v>0.1800167</v>
      </c>
      <c r="FO239" s="8">
        <f t="shared" si="327"/>
        <v>-4.7501780000000049E-2</v>
      </c>
      <c r="FP239" s="8">
        <f t="shared" si="328"/>
        <v>-8.4729782273074063E-3</v>
      </c>
      <c r="FQ239">
        <v>4</v>
      </c>
      <c r="FS239">
        <v>0.76930690999999995</v>
      </c>
      <c r="FT239">
        <v>0.1800167</v>
      </c>
      <c r="FY239">
        <v>0.76930690999999995</v>
      </c>
      <c r="FZ239">
        <v>0.11411547</v>
      </c>
      <c r="GA239" s="8">
        <f t="shared" si="329"/>
        <v>-4.7501780000000049E-2</v>
      </c>
      <c r="GB239" s="8">
        <f t="shared" si="330"/>
        <v>-5.3318730832140268E-3</v>
      </c>
      <c r="GC239">
        <v>8</v>
      </c>
      <c r="GF239">
        <v>0.76930690999999995</v>
      </c>
      <c r="GG239">
        <v>1.5924399999999998E-2</v>
      </c>
      <c r="GK239">
        <v>0.76511574999999998</v>
      </c>
      <c r="GL239">
        <v>-0.11119332</v>
      </c>
      <c r="GM239" s="8">
        <f t="shared" si="331"/>
        <v>-5.4786420000000002E-2</v>
      </c>
      <c r="GN239" s="8">
        <f t="shared" si="332"/>
        <v>5.9187314415892183E-3</v>
      </c>
      <c r="GO239">
        <v>12</v>
      </c>
      <c r="GQ239">
        <v>0.76930690999999995</v>
      </c>
      <c r="GR239">
        <v>1.5924399999999998E-2</v>
      </c>
      <c r="GS239" s="8">
        <f t="shared" si="333"/>
        <v>-4.7501780000000049E-2</v>
      </c>
      <c r="GT239" s="8">
        <f t="shared" si="334"/>
        <v>-7.2903721953416546E-4</v>
      </c>
      <c r="GU239">
        <v>14</v>
      </c>
      <c r="GW239" s="1">
        <v>0.76930690999999995</v>
      </c>
      <c r="GX239" s="1">
        <v>-5.0372149999999997E-2</v>
      </c>
      <c r="GY239" s="8">
        <f t="shared" si="335"/>
        <v>-4.7501780000000049E-2</v>
      </c>
      <c r="GZ239" s="8">
        <f t="shared" si="336"/>
        <v>2.2846234459232193E-3</v>
      </c>
      <c r="HA239">
        <v>16</v>
      </c>
      <c r="HC239" s="1">
        <v>0.76511574800000004</v>
      </c>
      <c r="HD239" s="1">
        <v>-0.198787249</v>
      </c>
      <c r="HE239" s="8">
        <f t="shared" si="337"/>
        <v>-5.4786420000000002E-2</v>
      </c>
      <c r="HF239" s="8">
        <f t="shared" si="338"/>
        <v>1.016529257909725E-2</v>
      </c>
      <c r="HG239">
        <v>20</v>
      </c>
      <c r="HM239" s="1">
        <v>0.76511574800000004</v>
      </c>
      <c r="HN239" s="1">
        <v>-0.198787249</v>
      </c>
    </row>
    <row r="240" spans="129:222" x14ac:dyDescent="0.3">
      <c r="DY240" s="1">
        <v>0.91857666199999999</v>
      </c>
      <c r="DZ240" s="14">
        <f t="shared" si="320"/>
        <v>1.2138871339052334E-2</v>
      </c>
      <c r="EA240" s="14">
        <f t="shared" si="321"/>
        <v>-1.2138871339052334E-2</v>
      </c>
      <c r="EB240" s="14">
        <f t="shared" si="322"/>
        <v>5.0256139000000033E-2</v>
      </c>
      <c r="EC240" s="14">
        <f t="shared" si="323"/>
        <v>6.2111773407601024E-3</v>
      </c>
      <c r="ED240" s="7">
        <f t="shared" si="339"/>
        <v>-1.4478294660556796</v>
      </c>
      <c r="EE240">
        <f t="shared" si="324"/>
        <v>-0.9924490974491248</v>
      </c>
      <c r="EI240" s="8">
        <f t="shared" si="325"/>
        <v>0</v>
      </c>
      <c r="EJ240" s="8">
        <f t="shared" si="326"/>
        <v>0</v>
      </c>
      <c r="EK240">
        <v>0</v>
      </c>
      <c r="FM240">
        <v>0.81680869</v>
      </c>
      <c r="FN240">
        <v>3.59219E-2</v>
      </c>
      <c r="FO240" s="8">
        <f t="shared" si="327"/>
        <v>-5.1284839999999998E-2</v>
      </c>
      <c r="FP240" s="8">
        <f t="shared" si="328"/>
        <v>-1.8238845120327662E-3</v>
      </c>
      <c r="FQ240">
        <v>4</v>
      </c>
      <c r="FS240">
        <v>0.81680869</v>
      </c>
      <c r="FT240">
        <v>3.59219E-2</v>
      </c>
      <c r="FY240">
        <v>0.81680869</v>
      </c>
      <c r="FZ240">
        <v>-1.970245E-2</v>
      </c>
      <c r="GA240" s="8">
        <f t="shared" si="329"/>
        <v>-5.1284839999999998E-2</v>
      </c>
      <c r="GB240" s="8">
        <f t="shared" si="330"/>
        <v>9.9304803300960423E-4</v>
      </c>
      <c r="GC240">
        <v>8</v>
      </c>
      <c r="GF240">
        <v>0.81680869</v>
      </c>
      <c r="GG240">
        <v>-0.10131559</v>
      </c>
      <c r="GK240">
        <v>0.81990216999999999</v>
      </c>
      <c r="GL240">
        <v>-0.12992542000000001</v>
      </c>
      <c r="GM240" s="8">
        <f t="shared" si="331"/>
        <v>-6.1856750000000016E-2</v>
      </c>
      <c r="GN240" s="8">
        <f t="shared" si="332"/>
        <v>7.8017829284783178E-3</v>
      </c>
      <c r="GO240">
        <v>12</v>
      </c>
      <c r="GQ240">
        <v>0.81680869</v>
      </c>
      <c r="GR240">
        <v>-0.10131559</v>
      </c>
      <c r="GS240" s="8">
        <f t="shared" si="333"/>
        <v>-5.1284839999999998E-2</v>
      </c>
      <c r="GT240" s="8">
        <f t="shared" si="334"/>
        <v>5.0035430687392453E-3</v>
      </c>
      <c r="GU240">
        <v>14</v>
      </c>
      <c r="GW240" s="1">
        <v>0.81680869</v>
      </c>
      <c r="GX240" s="1">
        <v>-7.623038E-2</v>
      </c>
      <c r="GY240" s="8">
        <f t="shared" si="335"/>
        <v>-5.1284839999999998E-2</v>
      </c>
      <c r="GZ240" s="8">
        <f t="shared" si="336"/>
        <v>3.7296404619154284E-3</v>
      </c>
      <c r="HA240">
        <v>16</v>
      </c>
      <c r="HC240" s="1">
        <v>0.81990216800000004</v>
      </c>
      <c r="HD240" s="1">
        <v>-0.26290492100000001</v>
      </c>
      <c r="HE240" s="8">
        <f t="shared" si="337"/>
        <v>-6.1856749999999905E-2</v>
      </c>
      <c r="HF240" s="8">
        <f t="shared" si="338"/>
        <v>1.5166307979581399E-2</v>
      </c>
      <c r="HG240">
        <v>20</v>
      </c>
      <c r="HM240" s="1">
        <v>0.81990216800000004</v>
      </c>
      <c r="HN240" s="1">
        <v>-0.26290492100000001</v>
      </c>
    </row>
    <row r="241" spans="129:222" x14ac:dyDescent="0.3">
      <c r="DY241" s="1">
        <v>0.96365270999999997</v>
      </c>
      <c r="DZ241" s="14">
        <f t="shared" si="320"/>
        <v>6.2479519489863798E-3</v>
      </c>
      <c r="EA241" s="14">
        <f t="shared" si="321"/>
        <v>-6.2479519489863798E-3</v>
      </c>
      <c r="EB241" s="14">
        <f t="shared" si="322"/>
        <v>4.507604799999998E-2</v>
      </c>
      <c r="EC241" s="14">
        <f t="shared" si="323"/>
        <v>5.890919390065954E-3</v>
      </c>
      <c r="ED241" s="7">
        <f t="shared" si="339"/>
        <v>-1.4408443619900533</v>
      </c>
      <c r="EE241">
        <f t="shared" si="324"/>
        <v>-0.99156811957217028</v>
      </c>
      <c r="EI241" s="8">
        <f t="shared" si="325"/>
        <v>0</v>
      </c>
      <c r="EJ241" s="8">
        <f t="shared" si="326"/>
        <v>0</v>
      </c>
      <c r="EK241">
        <v>0</v>
      </c>
      <c r="FM241">
        <v>0.86809353</v>
      </c>
      <c r="FN241">
        <v>-0.11853735999999999</v>
      </c>
      <c r="FO241" s="8">
        <f t="shared" si="327"/>
        <v>-5.0145430000000046E-2</v>
      </c>
      <c r="FP241" s="8">
        <f t="shared" si="328"/>
        <v>5.8796294339000729E-3</v>
      </c>
      <c r="FQ241">
        <v>4</v>
      </c>
      <c r="FS241">
        <v>0.86809353</v>
      </c>
      <c r="FT241">
        <v>-0.11853735999999999</v>
      </c>
      <c r="FY241">
        <v>0.86809353</v>
      </c>
      <c r="FZ241">
        <v>-0.16168434000000001</v>
      </c>
      <c r="GA241" s="8">
        <f t="shared" si="329"/>
        <v>-5.0145430000000046E-2</v>
      </c>
      <c r="GB241" s="8">
        <f t="shared" si="330"/>
        <v>7.9611287670231234E-3</v>
      </c>
      <c r="GC241">
        <v>8</v>
      </c>
      <c r="GF241">
        <v>0.86809353</v>
      </c>
      <c r="GG241">
        <v>-0.22154260000000001</v>
      </c>
      <c r="GK241">
        <v>0.88175892</v>
      </c>
      <c r="GL241">
        <v>-9.9454180000000003E-2</v>
      </c>
      <c r="GM241" s="8">
        <f t="shared" si="331"/>
        <v>-5.1058469999999967E-2</v>
      </c>
      <c r="GN241" s="8">
        <f t="shared" si="332"/>
        <v>4.9251310039352594E-3</v>
      </c>
      <c r="GO241">
        <v>12</v>
      </c>
      <c r="GQ241">
        <v>0.86809353</v>
      </c>
      <c r="GR241">
        <v>-0.22154260000000001</v>
      </c>
      <c r="GS241" s="8">
        <f t="shared" si="333"/>
        <v>-5.0145430000000046E-2</v>
      </c>
      <c r="GT241" s="8">
        <f t="shared" si="334"/>
        <v>1.0688463576181117E-2</v>
      </c>
      <c r="GU241">
        <v>14</v>
      </c>
      <c r="GW241" s="1">
        <v>0.86809353</v>
      </c>
      <c r="GX241" s="1">
        <v>-9.9785799999999994E-2</v>
      </c>
      <c r="GY241" s="8">
        <f t="shared" si="335"/>
        <v>-5.0145430000000046E-2</v>
      </c>
      <c r="GZ241" s="8">
        <f t="shared" si="336"/>
        <v>4.7694060180954023E-3</v>
      </c>
      <c r="HA241">
        <v>16</v>
      </c>
      <c r="HC241" s="1">
        <v>0.88175891799999995</v>
      </c>
      <c r="HD241" s="1">
        <v>-0.158206818</v>
      </c>
      <c r="HE241" s="8">
        <f t="shared" si="337"/>
        <v>-5.1058467000000052E-2</v>
      </c>
      <c r="HF241" s="8">
        <f t="shared" si="338"/>
        <v>7.5266433670596114E-3</v>
      </c>
      <c r="HG241">
        <v>20</v>
      </c>
      <c r="HM241" s="1">
        <v>0.88175891799999995</v>
      </c>
      <c r="HN241" s="1">
        <v>-0.158206818</v>
      </c>
    </row>
    <row r="242" spans="129:222" x14ac:dyDescent="0.3">
      <c r="DY242" s="1">
        <v>1</v>
      </c>
      <c r="DZ242" s="14">
        <f t="shared" si="320"/>
        <v>1.2599999999999777E-3</v>
      </c>
      <c r="EA242" s="14">
        <f t="shared" si="321"/>
        <v>-1.2599999999999777E-3</v>
      </c>
      <c r="EB242" s="14">
        <f t="shared" si="322"/>
        <v>3.6347290000000032E-2</v>
      </c>
      <c r="EC242" s="14">
        <f t="shared" si="323"/>
        <v>4.9879519489864025E-3</v>
      </c>
      <c r="ED242" s="7">
        <f t="shared" si="339"/>
        <v>-1.4344178036925648</v>
      </c>
      <c r="EE242">
        <f t="shared" si="324"/>
        <v>-0.99071485389263281</v>
      </c>
      <c r="EI242" s="8">
        <f t="shared" si="325"/>
        <v>0</v>
      </c>
      <c r="EJ242" s="8">
        <f t="shared" si="326"/>
        <v>0</v>
      </c>
      <c r="EK242">
        <v>0</v>
      </c>
      <c r="FM242">
        <v>0.91823896000000005</v>
      </c>
      <c r="FN242">
        <v>-0.30571016000000001</v>
      </c>
      <c r="FO242" s="8">
        <f t="shared" si="327"/>
        <v>-4.4942229999999972E-2</v>
      </c>
      <c r="FP242" s="8">
        <f t="shared" si="328"/>
        <v>1.3578567472419544E-2</v>
      </c>
      <c r="FQ242">
        <v>4</v>
      </c>
      <c r="FS242">
        <v>0.91823896000000005</v>
      </c>
      <c r="FT242">
        <v>-0.30571016000000001</v>
      </c>
      <c r="FY242">
        <v>0.91823896000000005</v>
      </c>
      <c r="FZ242">
        <v>-0.33557315999999998</v>
      </c>
      <c r="GA242" s="8">
        <f t="shared" si="329"/>
        <v>-4.4942229999999972E-2</v>
      </c>
      <c r="GB242" s="8">
        <f t="shared" si="330"/>
        <v>1.4795964663334011E-2</v>
      </c>
      <c r="GC242">
        <v>8</v>
      </c>
      <c r="GF242">
        <v>0.91823896000000005</v>
      </c>
      <c r="GG242">
        <v>-0.36992219999999998</v>
      </c>
      <c r="GK242">
        <v>0.93281738999999997</v>
      </c>
      <c r="GL242">
        <v>-0.10317733</v>
      </c>
      <c r="GM242" s="8">
        <f t="shared" si="331"/>
        <v>-3.9666370000000062E-2</v>
      </c>
      <c r="GN242" s="8">
        <f t="shared" si="332"/>
        <v>3.9660648588835633E-3</v>
      </c>
      <c r="GO242">
        <v>12</v>
      </c>
      <c r="GQ242">
        <v>0.91823896000000005</v>
      </c>
      <c r="GR242">
        <v>-0.36992219999999998</v>
      </c>
      <c r="GS242" s="8">
        <f t="shared" si="333"/>
        <v>-4.4942229999999972E-2</v>
      </c>
      <c r="GT242" s="8">
        <f t="shared" si="334"/>
        <v>1.5981509828122339E-2</v>
      </c>
      <c r="GU242">
        <v>14</v>
      </c>
      <c r="GW242" s="1">
        <v>0.91823896000000005</v>
      </c>
      <c r="GX242" s="1">
        <v>-0.13221408000000001</v>
      </c>
      <c r="GY242" s="8">
        <f t="shared" si="335"/>
        <v>-4.4942229999999972E-2</v>
      </c>
      <c r="GZ242" s="8">
        <f t="shared" si="336"/>
        <v>5.6587777445790636E-3</v>
      </c>
      <c r="HA242">
        <v>16</v>
      </c>
      <c r="HC242" s="1">
        <v>0.932817385</v>
      </c>
      <c r="HD242" s="1">
        <v>-0.11636165800000001</v>
      </c>
      <c r="HE242" s="8">
        <f t="shared" si="337"/>
        <v>-3.9666376999999975E-2</v>
      </c>
      <c r="HF242" s="8">
        <f t="shared" si="338"/>
        <v>4.2970155654215771E-3</v>
      </c>
      <c r="HG242">
        <v>20</v>
      </c>
      <c r="HM242" s="1">
        <v>0.932817385</v>
      </c>
      <c r="HN242" s="1">
        <v>-0.11636165800000001</v>
      </c>
    </row>
    <row r="243" spans="129:222" x14ac:dyDescent="0.3">
      <c r="ED243" s="7">
        <f>-(PI()/2)+ATAN(EC242/EB242)</f>
        <v>-1.4344178036925648</v>
      </c>
      <c r="EE243">
        <f t="shared" si="324"/>
        <v>-0.99071485389263281</v>
      </c>
      <c r="EI243" s="8">
        <f>EG243-EG242</f>
        <v>0</v>
      </c>
      <c r="EJ243" s="8">
        <f t="shared" si="326"/>
        <v>0</v>
      </c>
      <c r="EK243">
        <v>0</v>
      </c>
      <c r="FM243">
        <v>0.96318119000000002</v>
      </c>
      <c r="FN243">
        <v>-0.55572034999999997</v>
      </c>
      <c r="FO243" s="8">
        <f>FM243-FM242</f>
        <v>4.4942229999999972E-2</v>
      </c>
      <c r="FP243" s="8">
        <f t="shared" si="328"/>
        <v>-2.468313865745124E-2</v>
      </c>
      <c r="FQ243">
        <v>4</v>
      </c>
      <c r="FS243">
        <v>0.96318119000000002</v>
      </c>
      <c r="FT243">
        <v>-0.55572034999999997</v>
      </c>
      <c r="FY243">
        <v>0.96318119000000002</v>
      </c>
      <c r="FZ243">
        <v>-0.57442791000000004</v>
      </c>
      <c r="GA243" s="8">
        <f>FY243-FY242</f>
        <v>4.4942229999999972E-2</v>
      </c>
      <c r="GB243" s="8">
        <f t="shared" si="330"/>
        <v>-2.5327457827654665E-2</v>
      </c>
      <c r="GC243">
        <v>8</v>
      </c>
      <c r="GF243">
        <v>0.96318119000000002</v>
      </c>
      <c r="GG243">
        <v>-0.58286972000000004</v>
      </c>
      <c r="GK243">
        <v>0.97248376000000003</v>
      </c>
      <c r="GL243">
        <v>-5.3009359999999998E-2</v>
      </c>
      <c r="GM243" s="8">
        <f>GK243-GK242</f>
        <v>3.9666370000000062E-2</v>
      </c>
      <c r="GN243" s="8">
        <f t="shared" si="332"/>
        <v>-2.0376429578853029E-3</v>
      </c>
      <c r="GO243">
        <v>12</v>
      </c>
      <c r="GQ243">
        <v>0.96318119000000002</v>
      </c>
      <c r="GR243">
        <v>-0.58286972000000004</v>
      </c>
      <c r="GS243" s="8">
        <f>GQ243-GQ242</f>
        <v>4.4942229999999972E-2</v>
      </c>
      <c r="GT243" s="8">
        <f t="shared" si="334"/>
        <v>-2.5181343965555242E-2</v>
      </c>
      <c r="GU243">
        <v>14</v>
      </c>
      <c r="GW243" s="1">
        <v>0.96318119000000002</v>
      </c>
      <c r="GX243" s="1">
        <v>-0.19325169</v>
      </c>
      <c r="GY243" s="8">
        <f>GW243-GW242</f>
        <v>4.4942229999999972E-2</v>
      </c>
      <c r="GZ243" s="8">
        <f t="shared" si="336"/>
        <v>-8.2711944331064612E-3</v>
      </c>
      <c r="HA243">
        <v>16</v>
      </c>
      <c r="HC243" s="1">
        <v>0.97248376199999997</v>
      </c>
      <c r="HD243" s="1">
        <v>-1.59311245E-3</v>
      </c>
      <c r="HE243" s="8">
        <f>HC243-HC242</f>
        <v>3.9666376999999975E-2</v>
      </c>
      <c r="HF243" s="8">
        <f t="shared" si="338"/>
        <v>-5.8830624389323371E-5</v>
      </c>
      <c r="HG243">
        <v>20</v>
      </c>
      <c r="HM243" s="1">
        <v>0.97248376199999997</v>
      </c>
      <c r="HN243" s="1">
        <v>-1.59311245E-3</v>
      </c>
    </row>
    <row r="244" spans="129:222" x14ac:dyDescent="0.3">
      <c r="EI244" s="8">
        <f>EG244-EG243</f>
        <v>0</v>
      </c>
      <c r="EJ244" s="8">
        <f>-EI244*EH244*$EE245*COS(EK244*(PI()/180))</f>
        <v>0</v>
      </c>
      <c r="EK244">
        <v>0</v>
      </c>
      <c r="FM244">
        <v>1</v>
      </c>
      <c r="FN244">
        <v>-1.0046480499999999</v>
      </c>
      <c r="FO244" s="8">
        <f>FM244-FM243</f>
        <v>3.681880999999998E-2</v>
      </c>
      <c r="FP244" s="8">
        <f>-FO244*FN244*$EE245*COS(FQ244*(PI()/180))</f>
        <v>0</v>
      </c>
      <c r="FQ244">
        <v>4</v>
      </c>
      <c r="FS244">
        <v>1</v>
      </c>
      <c r="FT244">
        <v>-1.0046480499999999</v>
      </c>
      <c r="FY244">
        <v>1</v>
      </c>
      <c r="FZ244">
        <v>-1.0325127599999999</v>
      </c>
      <c r="GA244" s="8">
        <f>FY244-FY243</f>
        <v>3.681880999999998E-2</v>
      </c>
      <c r="GB244" s="8">
        <f>-GA244*FZ244*$EE245*COS(GC244*(PI()/180))</f>
        <v>0</v>
      </c>
      <c r="GC244">
        <v>8</v>
      </c>
      <c r="GF244">
        <v>1</v>
      </c>
      <c r="GG244">
        <v>-1.0382148600000001</v>
      </c>
      <c r="GK244">
        <v>1</v>
      </c>
      <c r="GL244">
        <v>-0.39975040000000001</v>
      </c>
      <c r="GM244" s="8">
        <f>GK244-GK243</f>
        <v>2.751623999999997E-2</v>
      </c>
      <c r="GN244" s="8">
        <f>-GM244*GL244*$EE245*COS(GO244*(PI()/180))</f>
        <v>0</v>
      </c>
      <c r="GO244">
        <v>12</v>
      </c>
      <c r="GQ244">
        <v>1</v>
      </c>
      <c r="GR244">
        <v>-1.0382148600000001</v>
      </c>
      <c r="GS244" s="8">
        <f>GQ244-GQ243</f>
        <v>3.681880999999998E-2</v>
      </c>
      <c r="GT244" s="8">
        <f>-GS244*GR244*$EE245*COS(GU244*(PI()/180))</f>
        <v>0</v>
      </c>
      <c r="GU244">
        <v>14</v>
      </c>
      <c r="GW244" s="1">
        <v>1</v>
      </c>
      <c r="GX244" s="1">
        <v>-0.39655221000000002</v>
      </c>
      <c r="GY244" s="8">
        <f>GW244-GW243</f>
        <v>3.681880999999998E-2</v>
      </c>
      <c r="GZ244" s="8">
        <f>-GY244*GX244*$EE245*COS(HA244*(PI()/180))</f>
        <v>0</v>
      </c>
      <c r="HA244">
        <v>16</v>
      </c>
      <c r="HC244" s="1">
        <v>1</v>
      </c>
      <c r="HD244" s="1">
        <v>-0.35088945700000002</v>
      </c>
      <c r="HE244" s="8">
        <f>HC244-HC243</f>
        <v>2.7516238000000026E-2</v>
      </c>
      <c r="HF244" s="8">
        <f>-HE244*HD244*$EE245*COS(HG244*(PI()/180))</f>
        <v>0</v>
      </c>
      <c r="HG244">
        <v>20</v>
      </c>
      <c r="HM244" s="1">
        <v>1</v>
      </c>
      <c r="HN244" s="1">
        <v>-0.35088945700000002</v>
      </c>
    </row>
    <row r="246" spans="129:222" x14ac:dyDescent="0.3">
      <c r="EG246" s="4" t="s">
        <v>17</v>
      </c>
      <c r="EH246" s="4">
        <v>46</v>
      </c>
      <c r="EI246" s="4" t="s">
        <v>3</v>
      </c>
      <c r="EJ246" s="7">
        <f>SUM(EJ197:EJ244)</f>
        <v>0</v>
      </c>
      <c r="FO246" s="8"/>
      <c r="FP246" s="8"/>
      <c r="GA246" s="8"/>
      <c r="GB246" s="8"/>
      <c r="GM246" s="8"/>
      <c r="GN246" s="8"/>
      <c r="GS246" s="8"/>
      <c r="GT246" s="8"/>
      <c r="GY246" s="8"/>
      <c r="GZ246" s="8"/>
      <c r="HE246" s="8"/>
      <c r="HF246" s="8"/>
    </row>
    <row r="248" spans="129:222" x14ac:dyDescent="0.3">
      <c r="FM248" s="4" t="s">
        <v>17</v>
      </c>
      <c r="FN248" s="4">
        <v>46</v>
      </c>
      <c r="FO248" s="4" t="s">
        <v>3</v>
      </c>
      <c r="FP248" s="7">
        <f>SUM(FP196:FP246)</f>
        <v>0.55948766337495592</v>
      </c>
      <c r="FY248" s="4" t="s">
        <v>17</v>
      </c>
      <c r="FZ248" s="4">
        <v>46</v>
      </c>
      <c r="GA248" s="4" t="s">
        <v>3</v>
      </c>
      <c r="GB248" s="7">
        <f>SUM(GB196:GB246)</f>
        <v>0.90304886735521328</v>
      </c>
      <c r="GK248" s="4" t="s">
        <v>17</v>
      </c>
      <c r="GL248" s="4">
        <v>46</v>
      </c>
      <c r="GM248" s="4" t="s">
        <v>3</v>
      </c>
      <c r="GN248" s="7">
        <f>SUM(GN196:GN246)</f>
        <v>1.3511175618080007</v>
      </c>
      <c r="GQ248" s="4" t="s">
        <v>17</v>
      </c>
      <c r="GR248" s="4">
        <v>46</v>
      </c>
      <c r="GS248" s="4" t="s">
        <v>3</v>
      </c>
      <c r="GT248" s="7">
        <f>SUM(GT196:GT246)</f>
        <v>1.2816334962117997</v>
      </c>
      <c r="GW248" s="4" t="s">
        <v>17</v>
      </c>
      <c r="GX248" s="4">
        <v>46</v>
      </c>
      <c r="GY248" s="4" t="s">
        <v>3</v>
      </c>
      <c r="GZ248" s="7">
        <f>SUM(GZ196:GZ246)</f>
        <v>1.0711486781958088</v>
      </c>
      <c r="HC248" s="4" t="s">
        <v>17</v>
      </c>
      <c r="HD248" s="4">
        <v>46</v>
      </c>
      <c r="HE248" s="4" t="s">
        <v>3</v>
      </c>
      <c r="HF248" s="7">
        <f>SUM(HF196:HF246)</f>
        <v>1.8432698119507498</v>
      </c>
    </row>
  </sheetData>
  <mergeCells count="2">
    <mergeCell ref="D4:H4"/>
    <mergeCell ref="E5:F5"/>
  </mergeCells>
  <phoneticPr fontId="9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B661-CC1D-469E-B027-33CBEADD72AB}">
  <dimension ref="A1:AP80"/>
  <sheetViews>
    <sheetView workbookViewId="0">
      <selection activeCell="M1" sqref="M1:P4"/>
    </sheetView>
  </sheetViews>
  <sheetFormatPr defaultRowHeight="14.4" x14ac:dyDescent="0.3"/>
  <cols>
    <col min="1" max="1" width="66.21875" style="10" customWidth="1"/>
  </cols>
  <sheetData>
    <row r="1" spans="2:42" x14ac:dyDescent="0.3">
      <c r="M1" s="5" t="s">
        <v>12</v>
      </c>
      <c r="N1" t="s">
        <v>13</v>
      </c>
      <c r="O1" s="5" t="s">
        <v>15</v>
      </c>
      <c r="P1">
        <v>0.4</v>
      </c>
      <c r="R1" s="5" t="s">
        <v>12</v>
      </c>
      <c r="S1" t="s">
        <v>22</v>
      </c>
      <c r="T1" s="5" t="s">
        <v>15</v>
      </c>
      <c r="U1">
        <v>0.4</v>
      </c>
      <c r="W1" s="5" t="s">
        <v>12</v>
      </c>
      <c r="X1" t="s">
        <v>13</v>
      </c>
      <c r="Y1" s="5" t="s">
        <v>15</v>
      </c>
      <c r="Z1">
        <v>0.4</v>
      </c>
      <c r="AB1" s="5" t="s">
        <v>12</v>
      </c>
      <c r="AC1" t="s">
        <v>22</v>
      </c>
      <c r="AD1" s="5" t="s">
        <v>15</v>
      </c>
      <c r="AE1">
        <v>0.4</v>
      </c>
      <c r="AG1" s="5" t="s">
        <v>12</v>
      </c>
      <c r="AH1" t="s">
        <v>13</v>
      </c>
      <c r="AI1" s="5" t="s">
        <v>15</v>
      </c>
      <c r="AJ1">
        <v>0.4</v>
      </c>
      <c r="AL1" s="5" t="s">
        <v>12</v>
      </c>
      <c r="AM1" t="s">
        <v>71</v>
      </c>
      <c r="AN1" s="5" t="s">
        <v>15</v>
      </c>
      <c r="AO1">
        <v>0.4</v>
      </c>
    </row>
    <row r="2" spans="2:42" x14ac:dyDescent="0.3">
      <c r="M2" s="5" t="s">
        <v>5</v>
      </c>
      <c r="N2" t="s">
        <v>60</v>
      </c>
      <c r="O2" s="5" t="s">
        <v>8</v>
      </c>
      <c r="P2" t="s">
        <v>9</v>
      </c>
      <c r="R2" s="5" t="s">
        <v>5</v>
      </c>
      <c r="S2" t="s">
        <v>60</v>
      </c>
      <c r="T2" s="5" t="s">
        <v>8</v>
      </c>
      <c r="U2" t="s">
        <v>9</v>
      </c>
      <c r="W2" s="5" t="s">
        <v>5</v>
      </c>
      <c r="X2" t="s">
        <v>60</v>
      </c>
      <c r="Y2" s="5" t="s">
        <v>8</v>
      </c>
      <c r="Z2" t="s">
        <v>9</v>
      </c>
      <c r="AB2" s="5" t="s">
        <v>5</v>
      </c>
      <c r="AC2" t="s">
        <v>60</v>
      </c>
      <c r="AD2" s="5" t="s">
        <v>8</v>
      </c>
      <c r="AE2" t="s">
        <v>9</v>
      </c>
      <c r="AG2" s="5" t="s">
        <v>5</v>
      </c>
      <c r="AH2" t="s">
        <v>60</v>
      </c>
      <c r="AI2" s="5" t="s">
        <v>8</v>
      </c>
      <c r="AJ2" t="s">
        <v>9</v>
      </c>
      <c r="AL2" s="5" t="s">
        <v>5</v>
      </c>
      <c r="AM2" t="s">
        <v>60</v>
      </c>
      <c r="AN2" s="5" t="s">
        <v>8</v>
      </c>
      <c r="AO2" t="s">
        <v>9</v>
      </c>
    </row>
    <row r="3" spans="2:42" x14ac:dyDescent="0.3">
      <c r="M3" s="5" t="s">
        <v>61</v>
      </c>
      <c r="N3" t="s">
        <v>62</v>
      </c>
      <c r="P3" t="s">
        <v>59</v>
      </c>
      <c r="R3" s="5" t="s">
        <v>61</v>
      </c>
      <c r="S3" t="s">
        <v>62</v>
      </c>
      <c r="U3" t="s">
        <v>59</v>
      </c>
      <c r="W3" s="5" t="s">
        <v>61</v>
      </c>
      <c r="X3" t="s">
        <v>62</v>
      </c>
      <c r="Z3" t="s">
        <v>67</v>
      </c>
      <c r="AB3" s="5" t="s">
        <v>61</v>
      </c>
      <c r="AC3" t="s">
        <v>62</v>
      </c>
      <c r="AE3" t="s">
        <v>67</v>
      </c>
      <c r="AG3" s="5" t="s">
        <v>61</v>
      </c>
      <c r="AH3" t="s">
        <v>62</v>
      </c>
      <c r="AJ3" t="s">
        <v>67</v>
      </c>
      <c r="AL3" s="5" t="s">
        <v>61</v>
      </c>
      <c r="AM3" t="s">
        <v>62</v>
      </c>
      <c r="AO3" t="s">
        <v>67</v>
      </c>
    </row>
    <row r="4" spans="2:42" x14ac:dyDescent="0.3">
      <c r="B4" s="5" t="s">
        <v>65</v>
      </c>
      <c r="G4" s="5" t="s">
        <v>68</v>
      </c>
      <c r="M4" s="2" t="s">
        <v>47</v>
      </c>
      <c r="N4" s="6" t="s">
        <v>63</v>
      </c>
      <c r="R4" s="2" t="s">
        <v>47</v>
      </c>
      <c r="S4" s="6" t="s">
        <v>63</v>
      </c>
      <c r="W4" s="2" t="s">
        <v>47</v>
      </c>
      <c r="X4" s="6" t="s">
        <v>63</v>
      </c>
      <c r="AB4" s="2" t="s">
        <v>47</v>
      </c>
      <c r="AC4" s="6" t="s">
        <v>63</v>
      </c>
      <c r="AG4" s="2" t="s">
        <v>47</v>
      </c>
      <c r="AH4" s="6" t="s">
        <v>70</v>
      </c>
      <c r="AL4" s="2" t="s">
        <v>47</v>
      </c>
      <c r="AM4" s="6" t="s">
        <v>70</v>
      </c>
    </row>
    <row r="6" spans="2:42" ht="15.6" x14ac:dyDescent="0.35">
      <c r="B6" s="3" t="s">
        <v>1</v>
      </c>
      <c r="C6" s="12" t="s">
        <v>64</v>
      </c>
      <c r="D6" s="3" t="s">
        <v>2</v>
      </c>
      <c r="E6" s="13" t="s">
        <v>66</v>
      </c>
      <c r="F6" s="13"/>
      <c r="G6" s="3" t="s">
        <v>1</v>
      </c>
      <c r="H6" s="12" t="s">
        <v>64</v>
      </c>
      <c r="I6" s="3" t="s">
        <v>2</v>
      </c>
      <c r="J6" s="13" t="s">
        <v>66</v>
      </c>
      <c r="K6" s="13" t="s">
        <v>69</v>
      </c>
      <c r="L6" s="13"/>
      <c r="M6" s="3" t="s">
        <v>1</v>
      </c>
      <c r="N6" s="3" t="s">
        <v>2</v>
      </c>
      <c r="O6" s="3" t="s">
        <v>4</v>
      </c>
      <c r="P6" s="3" t="s">
        <v>34</v>
      </c>
      <c r="R6" s="3" t="s">
        <v>1</v>
      </c>
      <c r="S6" s="3" t="s">
        <v>2</v>
      </c>
      <c r="T6" s="3" t="s">
        <v>4</v>
      </c>
      <c r="U6" s="3" t="s">
        <v>34</v>
      </c>
      <c r="W6" s="3" t="s">
        <v>1</v>
      </c>
      <c r="X6" s="3" t="s">
        <v>2</v>
      </c>
      <c r="Y6" s="3" t="s">
        <v>4</v>
      </c>
      <c r="Z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G6" s="3" t="s">
        <v>1</v>
      </c>
      <c r="AH6" s="3" t="s">
        <v>2</v>
      </c>
      <c r="AI6" s="3" t="s">
        <v>4</v>
      </c>
      <c r="AJ6" s="3" t="s">
        <v>34</v>
      </c>
      <c r="AL6" s="3" t="s">
        <v>1</v>
      </c>
      <c r="AM6" s="3" t="s">
        <v>2</v>
      </c>
      <c r="AN6" s="3" t="s">
        <v>4</v>
      </c>
      <c r="AO6" s="3" t="s">
        <v>34</v>
      </c>
    </row>
    <row r="7" spans="2:42" x14ac:dyDescent="0.3">
      <c r="M7" s="1"/>
      <c r="N7" s="1"/>
      <c r="O7" s="1"/>
      <c r="T7" s="1"/>
      <c r="W7" s="1"/>
      <c r="X7" s="1"/>
      <c r="Y7" s="1"/>
      <c r="AD7" s="1"/>
      <c r="AG7" s="1"/>
      <c r="AH7" s="1"/>
      <c r="AI7" s="1"/>
      <c r="AL7" s="1"/>
      <c r="AM7" s="1"/>
      <c r="AN7" s="1"/>
    </row>
    <row r="8" spans="2:42" x14ac:dyDescent="0.3">
      <c r="B8" s="1">
        <v>0</v>
      </c>
      <c r="C8">
        <v>20</v>
      </c>
      <c r="D8">
        <f>-2*(C8*(PI()/180))/SQRT(E8^2-1)</f>
        <v>-0.24682682989768698</v>
      </c>
      <c r="E8">
        <v>3</v>
      </c>
      <c r="G8" s="1">
        <v>0</v>
      </c>
      <c r="H8">
        <v>20</v>
      </c>
      <c r="I8">
        <f>-K8*2*SIN(H8*(PI()/180))^2</f>
        <v>-0.34658844640802822</v>
      </c>
      <c r="J8">
        <v>3</v>
      </c>
      <c r="K8">
        <f>(9.333)/((1.4/2)*J8^2)</f>
        <v>1.4814285714285715</v>
      </c>
      <c r="M8" s="1">
        <v>0</v>
      </c>
      <c r="N8" s="1">
        <v>-0.132086391</v>
      </c>
      <c r="O8" s="1">
        <f>M8-M9</f>
        <v>-4.9999368299999999E-2</v>
      </c>
      <c r="P8" s="1">
        <f>-O8*N8</f>
        <v>-6.6042361110268052E-3</v>
      </c>
      <c r="R8" s="1">
        <v>0</v>
      </c>
      <c r="S8" s="1">
        <v>-0.117918299</v>
      </c>
      <c r="T8" s="1">
        <f t="shared" ref="T8:T27" si="0">R9-R8</f>
        <v>4.9999368299999999E-2</v>
      </c>
      <c r="U8" s="1">
        <f>T8*S8</f>
        <v>-5.8958404610105217E-3</v>
      </c>
      <c r="W8" s="1">
        <v>0</v>
      </c>
      <c r="X8" s="1">
        <v>-0.11452849399999999</v>
      </c>
      <c r="Y8" s="1">
        <f t="shared" ref="Y8:Y38" si="1">W9-W8</f>
        <v>3.2256753700000002E-2</v>
      </c>
      <c r="Z8" s="1">
        <f>Y8*X8</f>
        <v>-3.6943174225899278E-3</v>
      </c>
      <c r="AB8" s="1">
        <v>0</v>
      </c>
      <c r="AC8" s="1">
        <v>-0.10400085000000001</v>
      </c>
      <c r="AD8" s="1">
        <f t="shared" ref="AD8:AD38" si="2">AB9-AB8</f>
        <v>3.2256753700000002E-2</v>
      </c>
      <c r="AE8" s="1">
        <f>AD8*AC8</f>
        <v>-3.3547298030406451E-3</v>
      </c>
      <c r="AG8" s="1">
        <v>0</v>
      </c>
      <c r="AH8" s="1">
        <v>-3.9940340099999999E-2</v>
      </c>
      <c r="AI8" s="1">
        <f t="shared" ref="AI8:AI38" si="3">AG9-AG8</f>
        <v>3.2256753700000002E-2</v>
      </c>
      <c r="AJ8" s="1">
        <f>AI8*AH8</f>
        <v>-1.2883457132999334E-3</v>
      </c>
      <c r="AL8" s="1">
        <v>0</v>
      </c>
      <c r="AM8" s="1">
        <v>-3.9940340099999999E-2</v>
      </c>
      <c r="AN8" s="1">
        <f t="shared" ref="AN8:AN24" si="4">AL9-AL8</f>
        <v>3.2256753700000002E-2</v>
      </c>
      <c r="AO8" s="1">
        <f>AN8*AM8</f>
        <v>-1.2883457132999334E-3</v>
      </c>
    </row>
    <row r="9" spans="2:42" x14ac:dyDescent="0.3">
      <c r="B9" s="1">
        <v>4.9999733900000003E-2</v>
      </c>
      <c r="C9">
        <v>20</v>
      </c>
      <c r="D9">
        <f t="shared" ref="D9:D28" si="5">-2*(C9*(PI()/180))/SQRT(E9^2-1)</f>
        <v>-0.24682682989768698</v>
      </c>
      <c r="E9">
        <v>3</v>
      </c>
      <c r="G9" s="1">
        <v>4.9999733900000003E-2</v>
      </c>
      <c r="H9">
        <v>20</v>
      </c>
      <c r="I9">
        <f t="shared" ref="I9:I28" si="6">-K9*2*SIN(H9*(PI()/180))^2</f>
        <v>-0.34658844640802822</v>
      </c>
      <c r="J9">
        <v>3</v>
      </c>
      <c r="K9">
        <f t="shared" ref="K9:K28" si="7">(9.333)/((1.4/2)*J9^2)</f>
        <v>1.4814285714285715</v>
      </c>
      <c r="M9" s="1">
        <v>4.9999368299999999E-2</v>
      </c>
      <c r="N9" s="1">
        <v>-0.27336269000000002</v>
      </c>
      <c r="O9" s="1">
        <f t="shared" ref="O9:O27" si="8">M9-M8</f>
        <v>4.9999368299999999E-2</v>
      </c>
      <c r="P9" s="1">
        <f t="shared" ref="P9:P28" si="9">O9*N8</f>
        <v>-6.6042361110268052E-3</v>
      </c>
      <c r="R9" s="1">
        <v>4.9999368299999999E-2</v>
      </c>
      <c r="S9" s="1">
        <v>-0.22621556800000001</v>
      </c>
      <c r="T9" s="1">
        <f t="shared" si="0"/>
        <v>4.99981075E-2</v>
      </c>
      <c r="U9" s="1">
        <f t="shared" ref="U9:U28" si="10">T9*S9</f>
        <v>-1.1310350287037561E-2</v>
      </c>
      <c r="W9" s="1">
        <v>3.2256753700000002E-2</v>
      </c>
      <c r="X9" s="1">
        <v>-0.23862562100000001</v>
      </c>
      <c r="Y9" s="1">
        <f t="shared" si="1"/>
        <v>3.2257552499999995E-2</v>
      </c>
      <c r="Z9" s="1">
        <f t="shared" ref="Z9:Z39" si="11">Y9*X9</f>
        <v>-7.6974784972526017E-3</v>
      </c>
      <c r="AB9" s="1">
        <v>3.2256753700000002E-2</v>
      </c>
      <c r="AC9" s="1">
        <v>-0.202830493</v>
      </c>
      <c r="AD9" s="1">
        <f t="shared" si="2"/>
        <v>3.2257552499999995E-2</v>
      </c>
      <c r="AE9" s="1">
        <f t="shared" ref="AE9:AE39" si="12">AD9*AC9</f>
        <v>-6.5428152765483819E-3</v>
      </c>
      <c r="AG9" s="1">
        <v>3.2256753700000002E-2</v>
      </c>
      <c r="AH9" s="1">
        <v>-8.7522795099999995E-2</v>
      </c>
      <c r="AI9" s="1">
        <f t="shared" si="3"/>
        <v>3.2257552499999995E-2</v>
      </c>
      <c r="AJ9" s="1">
        <f t="shared" ref="AJ9:AJ39" si="13">AI9*AH9</f>
        <v>-2.823271157884992E-3</v>
      </c>
      <c r="AK9" s="1"/>
      <c r="AL9" s="1">
        <v>3.2256753700000002E-2</v>
      </c>
      <c r="AM9" s="1">
        <v>-8.7522795099999995E-2</v>
      </c>
      <c r="AN9" s="1">
        <f t="shared" si="4"/>
        <v>3.2257552499999995E-2</v>
      </c>
      <c r="AO9" s="1">
        <f t="shared" ref="AO9:AO39" si="14">AN9*AM9</f>
        <v>-2.823271157884992E-3</v>
      </c>
    </row>
    <row r="10" spans="2:42" x14ac:dyDescent="0.3">
      <c r="B10" s="1">
        <v>9.9998980200000004E-2</v>
      </c>
      <c r="C10">
        <v>20</v>
      </c>
      <c r="D10">
        <f t="shared" si="5"/>
        <v>-0.24682682989768698</v>
      </c>
      <c r="E10">
        <v>3</v>
      </c>
      <c r="G10" s="1">
        <v>9.9998980200000004E-2</v>
      </c>
      <c r="H10">
        <v>20</v>
      </c>
      <c r="I10">
        <f t="shared" si="6"/>
        <v>-0.34658844640802822</v>
      </c>
      <c r="J10">
        <v>3</v>
      </c>
      <c r="K10">
        <f t="shared" si="7"/>
        <v>1.4814285714285715</v>
      </c>
      <c r="M10" s="1">
        <v>9.9997475799999999E-2</v>
      </c>
      <c r="N10" s="1">
        <v>-0.40180352600000002</v>
      </c>
      <c r="O10" s="1">
        <f t="shared" si="8"/>
        <v>4.99981075E-2</v>
      </c>
      <c r="P10" s="1">
        <f t="shared" si="9"/>
        <v>-1.3667617161109176E-2</v>
      </c>
      <c r="R10" s="1">
        <v>9.9997475799999999E-2</v>
      </c>
      <c r="S10" s="1">
        <v>-0.31079673200000002</v>
      </c>
      <c r="T10" s="1">
        <f t="shared" si="0"/>
        <v>5.0000447200000006E-2</v>
      </c>
      <c r="U10" s="1">
        <f t="shared" si="10"/>
        <v>-1.5539975588298553E-2</v>
      </c>
      <c r="W10" s="1">
        <v>6.4514306199999996E-2</v>
      </c>
      <c r="X10" s="1">
        <v>-0.35814529299999998</v>
      </c>
      <c r="Y10" s="1">
        <f t="shared" si="1"/>
        <v>3.2256156000000008E-2</v>
      </c>
      <c r="Z10" s="1">
        <f t="shared" si="11"/>
        <v>-1.1552390441673711E-2</v>
      </c>
      <c r="AB10" s="1">
        <v>6.4514306199999996E-2</v>
      </c>
      <c r="AC10" s="1">
        <v>-0.285076626</v>
      </c>
      <c r="AD10" s="1">
        <f t="shared" si="2"/>
        <v>3.2256156000000008E-2</v>
      </c>
      <c r="AE10" s="1">
        <f t="shared" si="12"/>
        <v>-9.1954761202096575E-3</v>
      </c>
      <c r="AG10" s="1">
        <v>6.4514306199999996E-2</v>
      </c>
      <c r="AH10" s="1">
        <v>-0.141177363</v>
      </c>
      <c r="AI10" s="1">
        <f t="shared" si="3"/>
        <v>3.2256156000000008E-2</v>
      </c>
      <c r="AJ10" s="1">
        <f t="shared" si="13"/>
        <v>-4.553839044596629E-3</v>
      </c>
      <c r="AK10" s="1"/>
      <c r="AL10" s="1">
        <v>6.4514306199999996E-2</v>
      </c>
      <c r="AM10" s="1">
        <v>-0.141177363</v>
      </c>
      <c r="AN10" s="1">
        <f t="shared" si="4"/>
        <v>3.2256156000000008E-2</v>
      </c>
      <c r="AO10" s="1">
        <f t="shared" si="14"/>
        <v>-4.553839044596629E-3</v>
      </c>
      <c r="AP10" s="1"/>
    </row>
    <row r="11" spans="2:42" x14ac:dyDescent="0.3">
      <c r="B11" s="1">
        <v>0.149999891</v>
      </c>
      <c r="C11">
        <v>20</v>
      </c>
      <c r="D11">
        <f t="shared" si="5"/>
        <v>-0.24682682989768698</v>
      </c>
      <c r="E11">
        <v>3</v>
      </c>
      <c r="G11" s="1">
        <v>0.149999891</v>
      </c>
      <c r="H11">
        <v>20</v>
      </c>
      <c r="I11">
        <f t="shared" si="6"/>
        <v>-0.34658844640802822</v>
      </c>
      <c r="J11">
        <v>3</v>
      </c>
      <c r="K11">
        <f t="shared" si="7"/>
        <v>1.4814285714285715</v>
      </c>
      <c r="M11" s="1">
        <v>0.14999792300000001</v>
      </c>
      <c r="N11" s="1">
        <v>-0.49418390000000001</v>
      </c>
      <c r="O11" s="1">
        <f t="shared" si="8"/>
        <v>5.0000447200000006E-2</v>
      </c>
      <c r="P11" s="1">
        <f t="shared" si="9"/>
        <v>-2.0090355986536832E-2</v>
      </c>
      <c r="R11" s="1">
        <v>0.14999792300000001</v>
      </c>
      <c r="S11" s="1">
        <v>-0.36832963499999999</v>
      </c>
      <c r="T11" s="1">
        <f t="shared" si="0"/>
        <v>4.9998253999999992E-2</v>
      </c>
      <c r="U11" s="1">
        <f t="shared" si="10"/>
        <v>-1.8415838646457287E-2</v>
      </c>
      <c r="W11" s="1">
        <v>9.6770462200000004E-2</v>
      </c>
      <c r="X11" s="1">
        <v>-0.45778796900000002</v>
      </c>
      <c r="Y11" s="1">
        <f t="shared" si="1"/>
        <v>3.2257778799999984E-2</v>
      </c>
      <c r="Z11" s="1">
        <f t="shared" si="11"/>
        <v>-1.476722304130325E-2</v>
      </c>
      <c r="AB11" s="1">
        <v>9.6770462200000004E-2</v>
      </c>
      <c r="AC11" s="1">
        <v>-0.34605681399999999</v>
      </c>
      <c r="AD11" s="1">
        <f t="shared" si="2"/>
        <v>3.2257778799999984E-2</v>
      </c>
      <c r="AE11" s="1">
        <f t="shared" si="12"/>
        <v>-1.1163024158244737E-2</v>
      </c>
      <c r="AG11" s="1">
        <v>9.6770462200000004E-2</v>
      </c>
      <c r="AH11" s="1">
        <v>-0.19853308</v>
      </c>
      <c r="AI11" s="1">
        <f t="shared" si="3"/>
        <v>3.2257778799999984E-2</v>
      </c>
      <c r="AJ11" s="1">
        <f t="shared" si="13"/>
        <v>-6.4042361791227008E-3</v>
      </c>
      <c r="AK11" s="1"/>
      <c r="AL11" s="1">
        <v>9.6770462200000004E-2</v>
      </c>
      <c r="AM11" s="1">
        <v>-0.19853308</v>
      </c>
      <c r="AN11" s="1">
        <f t="shared" si="4"/>
        <v>3.2257778799999984E-2</v>
      </c>
      <c r="AO11" s="1">
        <f t="shared" si="14"/>
        <v>-6.4042361791227008E-3</v>
      </c>
      <c r="AP11" s="1"/>
    </row>
    <row r="12" spans="2:42" x14ac:dyDescent="0.3">
      <c r="B12" s="1">
        <v>0.19999971599999999</v>
      </c>
      <c r="C12">
        <v>20</v>
      </c>
      <c r="D12">
        <f t="shared" si="5"/>
        <v>-0.24682682989768698</v>
      </c>
      <c r="E12">
        <v>3</v>
      </c>
      <c r="G12" s="1">
        <v>0.19999971599999999</v>
      </c>
      <c r="H12">
        <v>20</v>
      </c>
      <c r="I12">
        <f t="shared" si="6"/>
        <v>-0.34658844640802822</v>
      </c>
      <c r="J12">
        <v>3</v>
      </c>
      <c r="K12">
        <f t="shared" si="7"/>
        <v>1.4814285714285715</v>
      </c>
      <c r="M12" s="1">
        <v>0.199996177</v>
      </c>
      <c r="N12" s="1">
        <v>-0.53245034899999999</v>
      </c>
      <c r="O12" s="1">
        <f t="shared" si="8"/>
        <v>4.9998253999999992E-2</v>
      </c>
      <c r="P12" s="1">
        <f t="shared" si="9"/>
        <v>-2.4708332154910598E-2</v>
      </c>
      <c r="R12" s="1">
        <v>0.199996177</v>
      </c>
      <c r="S12" s="1">
        <v>-0.40284572899999999</v>
      </c>
      <c r="T12" s="1">
        <f t="shared" si="0"/>
        <v>5.0000196999999996E-2</v>
      </c>
      <c r="U12" s="1">
        <f t="shared" si="10"/>
        <v>-2.014236581060861E-2</v>
      </c>
      <c r="W12" s="1">
        <v>0.12902824099999999</v>
      </c>
      <c r="X12" s="1">
        <v>-0.52297086400000004</v>
      </c>
      <c r="Y12" s="1">
        <f t="shared" si="1"/>
        <v>3.2256963E-2</v>
      </c>
      <c r="Z12" s="1">
        <f t="shared" si="11"/>
        <v>-1.6869451810126033E-2</v>
      </c>
      <c r="AB12" s="1">
        <v>0.12902824099999999</v>
      </c>
      <c r="AC12" s="1">
        <v>-0.38685982000000002</v>
      </c>
      <c r="AD12" s="1">
        <f t="shared" si="2"/>
        <v>3.2256963E-2</v>
      </c>
      <c r="AE12" s="1">
        <f t="shared" si="12"/>
        <v>-1.2478922899926661E-2</v>
      </c>
      <c r="AG12" s="1">
        <v>0.12902824099999999</v>
      </c>
      <c r="AH12" s="1">
        <v>-0.25663407700000002</v>
      </c>
      <c r="AI12" s="1">
        <f t="shared" si="3"/>
        <v>3.2256963E-2</v>
      </c>
      <c r="AJ12" s="1">
        <f t="shared" si="13"/>
        <v>-8.2782359263281514E-3</v>
      </c>
      <c r="AK12" s="1"/>
      <c r="AL12" s="1">
        <v>0.12902824099999999</v>
      </c>
      <c r="AM12" s="1">
        <v>-0.25663407700000002</v>
      </c>
      <c r="AN12" s="1">
        <f t="shared" si="4"/>
        <v>3.2256963E-2</v>
      </c>
      <c r="AO12" s="1">
        <f t="shared" si="14"/>
        <v>-8.2782359263281514E-3</v>
      </c>
      <c r="AP12" s="1"/>
    </row>
    <row r="13" spans="2:42" x14ac:dyDescent="0.3">
      <c r="B13" s="1">
        <v>0.24999981800000001</v>
      </c>
      <c r="C13">
        <v>20</v>
      </c>
      <c r="D13">
        <f t="shared" si="5"/>
        <v>-0.24682682989768698</v>
      </c>
      <c r="E13">
        <v>3</v>
      </c>
      <c r="G13" s="1">
        <v>0.24999981800000001</v>
      </c>
      <c r="H13">
        <v>20</v>
      </c>
      <c r="I13">
        <f t="shared" si="6"/>
        <v>-0.34658844640802822</v>
      </c>
      <c r="J13">
        <v>3</v>
      </c>
      <c r="K13">
        <f t="shared" si="7"/>
        <v>1.4814285714285715</v>
      </c>
      <c r="M13" s="1">
        <v>0.24999637399999999</v>
      </c>
      <c r="N13" s="1">
        <v>-0.50891238100000002</v>
      </c>
      <c r="O13" s="1">
        <f t="shared" si="8"/>
        <v>5.0000196999999996E-2</v>
      </c>
      <c r="P13" s="1">
        <f t="shared" si="9"/>
        <v>-2.6622622342718751E-2</v>
      </c>
      <c r="R13" s="1">
        <v>0.24999637399999999</v>
      </c>
      <c r="S13" s="1">
        <v>-0.42069039600000002</v>
      </c>
      <c r="T13" s="1">
        <f t="shared" si="0"/>
        <v>4.9999431999999983E-2</v>
      </c>
      <c r="U13" s="1">
        <f t="shared" si="10"/>
        <v>-2.1034280847855066E-2</v>
      </c>
      <c r="W13" s="1">
        <v>0.16128520399999999</v>
      </c>
      <c r="X13" s="1">
        <v>-0.541759518</v>
      </c>
      <c r="Y13" s="1">
        <f t="shared" si="1"/>
        <v>3.2256580000000007E-2</v>
      </c>
      <c r="Z13" s="1">
        <f t="shared" si="11"/>
        <v>-1.7475309233128445E-2</v>
      </c>
      <c r="AB13" s="1">
        <v>0.16128520399999999</v>
      </c>
      <c r="AC13" s="1">
        <v>-0.41162372899999999</v>
      </c>
      <c r="AD13" s="1">
        <f t="shared" si="2"/>
        <v>3.2256580000000007E-2</v>
      </c>
      <c r="AE13" s="1">
        <f t="shared" si="12"/>
        <v>-1.3277573744386822E-2</v>
      </c>
      <c r="AG13" s="1">
        <v>0.16128520399999999</v>
      </c>
      <c r="AH13" s="1">
        <v>-0.31237904</v>
      </c>
      <c r="AI13" s="1">
        <f t="shared" si="3"/>
        <v>3.2256580000000007E-2</v>
      </c>
      <c r="AJ13" s="1">
        <f t="shared" si="13"/>
        <v>-1.0076279494083202E-2</v>
      </c>
      <c r="AK13" s="1"/>
      <c r="AL13" s="1">
        <v>0.16128520399999999</v>
      </c>
      <c r="AM13" s="1">
        <v>-0.31237904</v>
      </c>
      <c r="AN13" s="1">
        <f t="shared" si="4"/>
        <v>3.2256580000000007E-2</v>
      </c>
      <c r="AO13" s="1">
        <f t="shared" si="14"/>
        <v>-1.0076279494083202E-2</v>
      </c>
      <c r="AP13" s="1"/>
    </row>
    <row r="14" spans="2:42" x14ac:dyDescent="0.3">
      <c r="B14" s="1">
        <v>0.30000020300000002</v>
      </c>
      <c r="C14">
        <v>20</v>
      </c>
      <c r="D14">
        <f t="shared" si="5"/>
        <v>-0.24682682989768698</v>
      </c>
      <c r="E14">
        <v>3</v>
      </c>
      <c r="G14" s="1">
        <v>0.30000020300000002</v>
      </c>
      <c r="H14">
        <v>20</v>
      </c>
      <c r="I14">
        <f t="shared" si="6"/>
        <v>-0.34658844640802822</v>
      </c>
      <c r="J14">
        <v>3</v>
      </c>
      <c r="K14">
        <f t="shared" si="7"/>
        <v>1.4814285714285715</v>
      </c>
      <c r="M14" s="1">
        <v>0.29999580599999998</v>
      </c>
      <c r="N14" s="1">
        <v>-0.47317283300000001</v>
      </c>
      <c r="O14" s="1">
        <f t="shared" si="8"/>
        <v>4.9999431999999983E-2</v>
      </c>
      <c r="P14" s="1">
        <f t="shared" si="9"/>
        <v>-2.5445329987767586E-2</v>
      </c>
      <c r="R14" s="1">
        <v>0.29999580599999998</v>
      </c>
      <c r="S14" s="1">
        <v>-0.42895687500000002</v>
      </c>
      <c r="T14" s="1">
        <f t="shared" si="0"/>
        <v>4.9998767E-2</v>
      </c>
      <c r="U14" s="1">
        <f t="shared" si="10"/>
        <v>-2.1447314846173127E-2</v>
      </c>
      <c r="W14" s="1">
        <v>0.19354178399999999</v>
      </c>
      <c r="X14" s="1">
        <v>-0.51597400599999999</v>
      </c>
      <c r="Y14" s="1">
        <f t="shared" si="1"/>
        <v>3.2258486000000003E-2</v>
      </c>
      <c r="Z14" s="1">
        <f t="shared" si="11"/>
        <v>-1.6644540248914916E-2</v>
      </c>
      <c r="AB14" s="1">
        <v>0.19354178399999999</v>
      </c>
      <c r="AC14" s="1">
        <v>-0.42499189599999998</v>
      </c>
      <c r="AD14" s="1">
        <f t="shared" si="2"/>
        <v>3.2258486000000003E-2</v>
      </c>
      <c r="AE14" s="1">
        <f t="shared" si="12"/>
        <v>-1.3709595127229456E-2</v>
      </c>
      <c r="AG14" s="1">
        <v>0.19354178399999999</v>
      </c>
      <c r="AH14" s="1">
        <v>-0.36278662</v>
      </c>
      <c r="AI14" s="1">
        <f t="shared" si="3"/>
        <v>3.2258486000000003E-2</v>
      </c>
      <c r="AJ14" s="1">
        <f t="shared" si="13"/>
        <v>-1.1702947102257321E-2</v>
      </c>
      <c r="AK14" s="1"/>
      <c r="AL14" s="1">
        <v>0.19354178399999999</v>
      </c>
      <c r="AM14" s="1">
        <v>-0.36278662</v>
      </c>
      <c r="AN14" s="1">
        <f t="shared" si="4"/>
        <v>3.2258486000000003E-2</v>
      </c>
      <c r="AO14" s="1">
        <f t="shared" si="14"/>
        <v>-1.1702947102257321E-2</v>
      </c>
      <c r="AP14" s="1"/>
    </row>
    <row r="15" spans="2:42" x14ac:dyDescent="0.3">
      <c r="B15" s="1">
        <v>0.349997901</v>
      </c>
      <c r="C15">
        <v>20</v>
      </c>
      <c r="D15">
        <f t="shared" si="5"/>
        <v>-0.24682682989768698</v>
      </c>
      <c r="E15">
        <v>3</v>
      </c>
      <c r="G15" s="1">
        <v>0.349997901</v>
      </c>
      <c r="H15">
        <v>20</v>
      </c>
      <c r="I15">
        <f t="shared" si="6"/>
        <v>-0.34658844640802822</v>
      </c>
      <c r="J15">
        <v>3</v>
      </c>
      <c r="K15">
        <f t="shared" si="7"/>
        <v>1.4814285714285715</v>
      </c>
      <c r="M15" s="1">
        <v>0.34999457299999998</v>
      </c>
      <c r="N15" s="1">
        <v>-0.44688895299999998</v>
      </c>
      <c r="O15" s="1">
        <f t="shared" si="8"/>
        <v>4.9998767E-2</v>
      </c>
      <c r="P15" s="1">
        <f t="shared" si="9"/>
        <v>-2.3658058227896912E-2</v>
      </c>
      <c r="R15" s="1">
        <v>0.34999457299999998</v>
      </c>
      <c r="S15" s="1">
        <v>-0.43250715299999998</v>
      </c>
      <c r="T15" s="1">
        <f t="shared" si="0"/>
        <v>4.9997650000000005E-2</v>
      </c>
      <c r="U15" s="1">
        <f t="shared" si="10"/>
        <v>-2.162434125819045E-2</v>
      </c>
      <c r="W15" s="1">
        <v>0.22580027</v>
      </c>
      <c r="X15" s="1">
        <v>-0.47992375799999998</v>
      </c>
      <c r="Y15" s="1">
        <f t="shared" si="1"/>
        <v>3.2256421999999979E-2</v>
      </c>
      <c r="Z15" s="1">
        <f t="shared" si="11"/>
        <v>-1.5480623265873865E-2</v>
      </c>
      <c r="AB15" s="1">
        <v>0.22580027</v>
      </c>
      <c r="AC15" s="1">
        <v>-0.43147587700000001</v>
      </c>
      <c r="AD15" s="1">
        <f t="shared" si="2"/>
        <v>3.2256421999999979E-2</v>
      </c>
      <c r="AE15" s="1">
        <f t="shared" si="12"/>
        <v>-1.3917867971332085E-2</v>
      </c>
      <c r="AG15" s="1">
        <v>0.22580027</v>
      </c>
      <c r="AH15" s="1">
        <v>-0.40510393099999997</v>
      </c>
      <c r="AI15" s="1">
        <f t="shared" si="3"/>
        <v>3.2256421999999979E-2</v>
      </c>
      <c r="AJ15" s="1">
        <f t="shared" si="13"/>
        <v>-1.3067203352194873E-2</v>
      </c>
      <c r="AK15" s="1"/>
      <c r="AL15" s="1">
        <v>0.22580027</v>
      </c>
      <c r="AM15" s="1">
        <v>-0.40510393099999997</v>
      </c>
      <c r="AN15" s="1">
        <f t="shared" si="4"/>
        <v>3.2256421999999979E-2</v>
      </c>
      <c r="AO15" s="1">
        <f t="shared" si="14"/>
        <v>-1.3067203352194873E-2</v>
      </c>
      <c r="AP15" s="1"/>
    </row>
    <row r="16" spans="2:42" x14ac:dyDescent="0.3">
      <c r="B16" s="1">
        <v>0.40000013499999998</v>
      </c>
      <c r="C16">
        <v>20</v>
      </c>
      <c r="D16">
        <f t="shared" si="5"/>
        <v>-0.24682682989768698</v>
      </c>
      <c r="E16">
        <v>3</v>
      </c>
      <c r="G16" s="1">
        <v>0.40000013499999998</v>
      </c>
      <c r="H16">
        <v>20</v>
      </c>
      <c r="I16">
        <f t="shared" si="6"/>
        <v>-0.34658844640802822</v>
      </c>
      <c r="J16">
        <v>3</v>
      </c>
      <c r="K16">
        <f t="shared" si="7"/>
        <v>1.4814285714285715</v>
      </c>
      <c r="M16" s="1">
        <v>0.39999222299999998</v>
      </c>
      <c r="N16" s="1">
        <v>-0.43265582899999999</v>
      </c>
      <c r="O16" s="1">
        <f t="shared" si="8"/>
        <v>4.9997650000000005E-2</v>
      </c>
      <c r="P16" s="1">
        <f t="shared" si="9"/>
        <v>-2.2343397460960451E-2</v>
      </c>
      <c r="R16" s="1">
        <v>0.39999222299999998</v>
      </c>
      <c r="S16" s="1">
        <v>-0.433974423</v>
      </c>
      <c r="T16" s="1">
        <f t="shared" si="0"/>
        <v>5.0001061000000013E-2</v>
      </c>
      <c r="U16" s="1">
        <f t="shared" si="10"/>
        <v>-2.1699181596862807E-2</v>
      </c>
      <c r="W16" s="1">
        <v>0.25805669199999998</v>
      </c>
      <c r="X16" s="1">
        <v>-0.45148397600000001</v>
      </c>
      <c r="Y16" s="1">
        <f t="shared" si="1"/>
        <v>3.2256643000000029E-2</v>
      </c>
      <c r="Z16" s="1">
        <f t="shared" si="11"/>
        <v>-1.4563357434052581E-2</v>
      </c>
      <c r="AB16" s="1">
        <v>0.25805669199999998</v>
      </c>
      <c r="AC16" s="1">
        <v>-0.43435044099999998</v>
      </c>
      <c r="AD16" s="1">
        <f t="shared" si="2"/>
        <v>3.2256643000000029E-2</v>
      </c>
      <c r="AE16" s="1">
        <f t="shared" si="12"/>
        <v>-1.4010687112229575E-2</v>
      </c>
      <c r="AG16" s="1">
        <v>0.25805669199999998</v>
      </c>
      <c r="AH16" s="1">
        <v>-0.436824716</v>
      </c>
      <c r="AI16" s="1">
        <f t="shared" si="3"/>
        <v>3.2256643000000029E-2</v>
      </c>
      <c r="AJ16" s="1">
        <f t="shared" si="13"/>
        <v>-1.4090498917588401E-2</v>
      </c>
      <c r="AK16" s="1"/>
      <c r="AL16" s="1">
        <v>0.25805669199999998</v>
      </c>
      <c r="AM16" s="1">
        <v>-0.436824716</v>
      </c>
      <c r="AN16" s="1">
        <f t="shared" si="4"/>
        <v>3.2256643000000029E-2</v>
      </c>
      <c r="AO16" s="1">
        <f t="shared" si="14"/>
        <v>-1.4090498917588401E-2</v>
      </c>
      <c r="AP16" s="1"/>
    </row>
    <row r="17" spans="2:42" x14ac:dyDescent="0.3">
      <c r="B17" s="1">
        <v>0.44999986800000003</v>
      </c>
      <c r="C17">
        <v>20</v>
      </c>
      <c r="D17">
        <f t="shared" si="5"/>
        <v>-0.24682682989768698</v>
      </c>
      <c r="E17">
        <v>3</v>
      </c>
      <c r="G17" s="1">
        <v>0.44999986800000003</v>
      </c>
      <c r="H17">
        <v>20</v>
      </c>
      <c r="I17">
        <f t="shared" si="6"/>
        <v>-0.34658844640802822</v>
      </c>
      <c r="J17">
        <v>3</v>
      </c>
      <c r="K17">
        <f t="shared" si="7"/>
        <v>1.4814285714285715</v>
      </c>
      <c r="M17" s="1">
        <v>0.44999328399999999</v>
      </c>
      <c r="N17" s="1">
        <v>-0.42716264199999998</v>
      </c>
      <c r="O17" s="1">
        <f t="shared" si="8"/>
        <v>5.0001061000000013E-2</v>
      </c>
      <c r="P17" s="1">
        <f t="shared" si="9"/>
        <v>-2.1633250497834575E-2</v>
      </c>
      <c r="R17" s="1">
        <v>0.44999328399999999</v>
      </c>
      <c r="S17" s="1">
        <v>-0.43453879699999998</v>
      </c>
      <c r="T17" s="1">
        <f t="shared" si="0"/>
        <v>4.9996923999999998E-2</v>
      </c>
      <c r="U17" s="1">
        <f t="shared" si="10"/>
        <v>-2.1725603208660425E-2</v>
      </c>
      <c r="W17" s="1">
        <v>0.29031333500000001</v>
      </c>
      <c r="X17" s="1">
        <v>-0.43467348300000003</v>
      </c>
      <c r="Y17" s="1">
        <f t="shared" si="1"/>
        <v>3.2253397000000017E-2</v>
      </c>
      <c r="Z17" s="1">
        <f t="shared" si="11"/>
        <v>-1.401969641257176E-2</v>
      </c>
      <c r="AB17" s="1">
        <v>0.29031333500000001</v>
      </c>
      <c r="AC17" s="1">
        <v>-0.43549434100000001</v>
      </c>
      <c r="AD17" s="1">
        <f t="shared" si="2"/>
        <v>3.2253397000000017E-2</v>
      </c>
      <c r="AE17" s="1">
        <f t="shared" si="12"/>
        <v>-1.4046171871526385E-2</v>
      </c>
      <c r="AG17" s="1">
        <v>0.29031333500000001</v>
      </c>
      <c r="AH17" s="1">
        <v>-0.45575736700000002</v>
      </c>
      <c r="AI17" s="1">
        <f t="shared" si="3"/>
        <v>3.2253397000000017E-2</v>
      </c>
      <c r="AJ17" s="1">
        <f t="shared" si="13"/>
        <v>-1.4699723293525707E-2</v>
      </c>
      <c r="AK17" s="1"/>
      <c r="AL17" s="1">
        <v>0.29031333500000001</v>
      </c>
      <c r="AM17" s="1">
        <v>-0.45575736700000002</v>
      </c>
      <c r="AN17" s="1">
        <f t="shared" si="4"/>
        <v>3.2253397000000017E-2</v>
      </c>
      <c r="AO17" s="1">
        <f t="shared" si="14"/>
        <v>-1.4699723293525707E-2</v>
      </c>
      <c r="AP17" s="1"/>
    </row>
    <row r="18" spans="2:42" x14ac:dyDescent="0.3">
      <c r="B18" s="1">
        <v>0.49999878399999997</v>
      </c>
      <c r="C18">
        <v>20</v>
      </c>
      <c r="D18">
        <f t="shared" si="5"/>
        <v>-0.24682682989768698</v>
      </c>
      <c r="E18">
        <v>3</v>
      </c>
      <c r="G18" s="1">
        <v>0.49999878399999997</v>
      </c>
      <c r="H18">
        <v>20</v>
      </c>
      <c r="I18">
        <f t="shared" si="6"/>
        <v>-0.34658844640802822</v>
      </c>
      <c r="J18">
        <v>3</v>
      </c>
      <c r="K18">
        <f t="shared" si="7"/>
        <v>1.4814285714285715</v>
      </c>
      <c r="M18" s="1">
        <v>0.49999020799999999</v>
      </c>
      <c r="N18" s="1">
        <v>-0.426642945</v>
      </c>
      <c r="O18" s="1">
        <f t="shared" si="8"/>
        <v>4.9996923999999998E-2</v>
      </c>
      <c r="P18" s="1">
        <f t="shared" si="9"/>
        <v>-2.1356818147713206E-2</v>
      </c>
      <c r="R18" s="1">
        <v>0.49999020799999999</v>
      </c>
      <c r="S18" s="1">
        <v>-0.43476420999999998</v>
      </c>
      <c r="T18" s="1">
        <f t="shared" si="0"/>
        <v>5.0003383999999984E-2</v>
      </c>
      <c r="U18" s="1">
        <f t="shared" si="10"/>
        <v>-2.1739681742086632E-2</v>
      </c>
      <c r="W18" s="1">
        <v>0.32256673200000002</v>
      </c>
      <c r="X18" s="1">
        <v>-0.42746851899999999</v>
      </c>
      <c r="Y18" s="1">
        <f t="shared" si="1"/>
        <v>3.2262171999999978E-2</v>
      </c>
      <c r="Z18" s="1">
        <f t="shared" si="11"/>
        <v>-1.3791062884563257E-2</v>
      </c>
      <c r="AB18" s="1">
        <v>0.32256673200000002</v>
      </c>
      <c r="AC18" s="1">
        <v>-0.43588554800000001</v>
      </c>
      <c r="AD18" s="1">
        <f t="shared" si="2"/>
        <v>3.2262171999999978E-2</v>
      </c>
      <c r="AE18" s="1">
        <f t="shared" si="12"/>
        <v>-1.4062614521890247E-2</v>
      </c>
      <c r="AG18" s="1">
        <v>0.32256673200000002</v>
      </c>
      <c r="AH18" s="1">
        <v>-0.45375522299999999</v>
      </c>
      <c r="AI18" s="1">
        <f t="shared" si="3"/>
        <v>3.2262171999999978E-2</v>
      </c>
      <c r="AJ18" s="1">
        <f t="shared" si="13"/>
        <v>-1.4639129050324346E-2</v>
      </c>
      <c r="AK18" s="1"/>
      <c r="AL18" s="1">
        <v>0.32256673200000002</v>
      </c>
      <c r="AM18" s="1">
        <v>-0.45375522299999999</v>
      </c>
      <c r="AN18" s="1">
        <f t="shared" si="4"/>
        <v>3.2262171999999978E-2</v>
      </c>
      <c r="AO18" s="1">
        <f t="shared" si="14"/>
        <v>-1.4639129050324346E-2</v>
      </c>
      <c r="AP18" s="1"/>
    </row>
    <row r="19" spans="2:42" x14ac:dyDescent="0.3">
      <c r="B19" s="1">
        <v>0.55000070400000001</v>
      </c>
      <c r="C19">
        <v>20</v>
      </c>
      <c r="D19">
        <f t="shared" si="5"/>
        <v>-0.24682682989768698</v>
      </c>
      <c r="E19">
        <v>3</v>
      </c>
      <c r="G19" s="1">
        <v>0.55000070400000001</v>
      </c>
      <c r="H19">
        <v>20</v>
      </c>
      <c r="I19">
        <f t="shared" si="6"/>
        <v>-0.34658844640802822</v>
      </c>
      <c r="J19">
        <v>3</v>
      </c>
      <c r="K19">
        <f t="shared" si="7"/>
        <v>1.4814285714285715</v>
      </c>
      <c r="M19" s="1">
        <v>0.54999359199999998</v>
      </c>
      <c r="N19" s="1">
        <v>-0.42827960999999998</v>
      </c>
      <c r="O19" s="1">
        <f t="shared" si="8"/>
        <v>5.0003383999999984E-2</v>
      </c>
      <c r="P19" s="1">
        <f t="shared" si="9"/>
        <v>-2.1333591009725872E-2</v>
      </c>
      <c r="R19" s="1">
        <v>0.54999359199999998</v>
      </c>
      <c r="S19" s="1">
        <v>-0.43489222900000002</v>
      </c>
      <c r="T19" s="1">
        <f t="shared" si="0"/>
        <v>4.9998133E-2</v>
      </c>
      <c r="U19" s="1">
        <f t="shared" si="10"/>
        <v>-2.1743799506208458E-2</v>
      </c>
      <c r="W19" s="1">
        <v>0.354828904</v>
      </c>
      <c r="X19" s="1">
        <v>-0.42630083099999999</v>
      </c>
      <c r="Y19" s="1">
        <f t="shared" si="1"/>
        <v>3.2258810000000027E-2</v>
      </c>
      <c r="Z19" s="1">
        <f t="shared" si="11"/>
        <v>-1.3751957510071121E-2</v>
      </c>
      <c r="AB19" s="1">
        <v>0.354828904</v>
      </c>
      <c r="AC19" s="1">
        <v>-0.43597665600000002</v>
      </c>
      <c r="AD19" s="1">
        <f t="shared" si="2"/>
        <v>3.2258810000000027E-2</v>
      </c>
      <c r="AE19" s="1">
        <f t="shared" si="12"/>
        <v>-1.4064088110339372E-2</v>
      </c>
      <c r="AG19" s="1">
        <v>0.354828904</v>
      </c>
      <c r="AH19" s="1">
        <v>-0.434937093</v>
      </c>
      <c r="AI19" s="1">
        <f t="shared" si="3"/>
        <v>3.2258810000000027E-2</v>
      </c>
      <c r="AJ19" s="1">
        <f t="shared" si="13"/>
        <v>-1.4030553045039341E-2</v>
      </c>
      <c r="AK19" s="1"/>
      <c r="AL19" s="1">
        <v>0.354828904</v>
      </c>
      <c r="AM19" s="1">
        <v>-0.434937093</v>
      </c>
      <c r="AN19" s="1">
        <f t="shared" si="4"/>
        <v>3.2258810000000027E-2</v>
      </c>
      <c r="AO19" s="1">
        <f t="shared" si="14"/>
        <v>-1.4030553045039341E-2</v>
      </c>
      <c r="AP19" s="1"/>
    </row>
    <row r="20" spans="2:42" x14ac:dyDescent="0.3">
      <c r="B20" s="1">
        <v>0.59999660399999999</v>
      </c>
      <c r="C20">
        <v>20</v>
      </c>
      <c r="D20">
        <f t="shared" si="5"/>
        <v>-0.24682682989768698</v>
      </c>
      <c r="E20">
        <v>3</v>
      </c>
      <c r="G20" s="1">
        <v>0.59999660399999999</v>
      </c>
      <c r="H20">
        <v>20</v>
      </c>
      <c r="I20">
        <f t="shared" si="6"/>
        <v>-0.34658844640802822</v>
      </c>
      <c r="J20">
        <v>3</v>
      </c>
      <c r="K20">
        <f t="shared" si="7"/>
        <v>1.4814285714285715</v>
      </c>
      <c r="M20" s="1">
        <v>0.59999172499999998</v>
      </c>
      <c r="N20" s="1">
        <v>-0.43037150099999999</v>
      </c>
      <c r="O20" s="1">
        <f t="shared" si="8"/>
        <v>4.9998133E-2</v>
      </c>
      <c r="P20" s="1">
        <f t="shared" si="9"/>
        <v>-2.1413180901968129E-2</v>
      </c>
      <c r="R20" s="1">
        <v>0.59999172499999998</v>
      </c>
      <c r="S20" s="1">
        <v>-0.43501479999999998</v>
      </c>
      <c r="T20" s="1">
        <f t="shared" si="0"/>
        <v>4.9995824999999994E-2</v>
      </c>
      <c r="U20" s="1">
        <f t="shared" si="10"/>
        <v>-2.1748923813209996E-2</v>
      </c>
      <c r="W20" s="1">
        <v>0.38708771400000003</v>
      </c>
      <c r="X20" s="1">
        <v>-0.42801040000000001</v>
      </c>
      <c r="Y20" s="1">
        <f t="shared" si="1"/>
        <v>3.2259574999999985E-2</v>
      </c>
      <c r="Z20" s="1">
        <f t="shared" si="11"/>
        <v>-1.3807433599579994E-2</v>
      </c>
      <c r="AB20" s="1">
        <v>0.38708771400000003</v>
      </c>
      <c r="AC20" s="1">
        <v>-0.43598361499999999</v>
      </c>
      <c r="AD20" s="1">
        <f t="shared" si="2"/>
        <v>3.2259574999999985E-2</v>
      </c>
      <c r="AE20" s="1">
        <f t="shared" si="12"/>
        <v>-1.4064646126863619E-2</v>
      </c>
      <c r="AG20" s="1">
        <v>0.38708771400000003</v>
      </c>
      <c r="AH20" s="1">
        <v>-0.40886166200000001</v>
      </c>
      <c r="AI20" s="1">
        <f t="shared" si="3"/>
        <v>3.2259574999999985E-2</v>
      </c>
      <c r="AJ20" s="1">
        <f t="shared" si="13"/>
        <v>-1.3189703449913645E-2</v>
      </c>
      <c r="AK20" s="1"/>
      <c r="AL20" s="1">
        <v>0.38708771400000003</v>
      </c>
      <c r="AM20" s="1">
        <v>-0.40886166200000001</v>
      </c>
      <c r="AN20" s="1">
        <f t="shared" si="4"/>
        <v>3.2259574999999985E-2</v>
      </c>
      <c r="AO20" s="1">
        <f t="shared" si="14"/>
        <v>-1.3189703449913645E-2</v>
      </c>
      <c r="AP20" s="1"/>
    </row>
    <row r="21" spans="2:42" x14ac:dyDescent="0.3">
      <c r="B21" s="1">
        <v>0.65000172700000003</v>
      </c>
      <c r="C21">
        <v>20</v>
      </c>
      <c r="D21">
        <f t="shared" si="5"/>
        <v>-0.24682682989768698</v>
      </c>
      <c r="E21">
        <v>3</v>
      </c>
      <c r="G21" s="1">
        <v>0.65000172700000003</v>
      </c>
      <c r="H21">
        <v>20</v>
      </c>
      <c r="I21">
        <f t="shared" si="6"/>
        <v>-0.34658844640802822</v>
      </c>
      <c r="J21">
        <v>3</v>
      </c>
      <c r="K21">
        <f t="shared" si="7"/>
        <v>1.4814285714285715</v>
      </c>
      <c r="M21" s="1">
        <v>0.64998754999999997</v>
      </c>
      <c r="N21" s="1">
        <v>-0.43211134600000001</v>
      </c>
      <c r="O21" s="1">
        <f t="shared" si="8"/>
        <v>4.9995824999999994E-2</v>
      </c>
      <c r="P21" s="1">
        <f t="shared" si="9"/>
        <v>-2.151677824898332E-2</v>
      </c>
      <c r="R21" s="1">
        <v>0.64998754999999997</v>
      </c>
      <c r="S21" s="1">
        <v>-0.435157409</v>
      </c>
      <c r="T21" s="1">
        <f t="shared" si="0"/>
        <v>4.9997913000000005E-2</v>
      </c>
      <c r="U21" s="1">
        <f t="shared" si="10"/>
        <v>-2.1756962276487418E-2</v>
      </c>
      <c r="W21" s="1">
        <v>0.41934728900000001</v>
      </c>
      <c r="X21" s="1">
        <v>-0.43049360800000003</v>
      </c>
      <c r="Y21" s="1">
        <f t="shared" si="1"/>
        <v>3.2248208999999972E-2</v>
      </c>
      <c r="Z21" s="1">
        <f t="shared" si="11"/>
        <v>-1.388264784394806E-2</v>
      </c>
      <c r="AB21" s="1">
        <v>0.41934728900000001</v>
      </c>
      <c r="AC21" s="1">
        <v>-0.435996088</v>
      </c>
      <c r="AD21" s="1">
        <f t="shared" si="2"/>
        <v>3.2248208999999972E-2</v>
      </c>
      <c r="AE21" s="1">
        <f t="shared" si="12"/>
        <v>-1.406009296900638E-2</v>
      </c>
      <c r="AG21" s="1">
        <v>0.41934728900000001</v>
      </c>
      <c r="AH21" s="1">
        <v>-0.38212422299999999</v>
      </c>
      <c r="AI21" s="1">
        <f t="shared" si="3"/>
        <v>3.2248208999999972E-2</v>
      </c>
      <c r="AJ21" s="1">
        <f t="shared" si="13"/>
        <v>-1.2322821807266595E-2</v>
      </c>
      <c r="AK21" s="1"/>
      <c r="AL21" s="1">
        <v>0.41934728900000001</v>
      </c>
      <c r="AM21" s="1">
        <v>-0.38212422299999999</v>
      </c>
      <c r="AN21" s="1">
        <f t="shared" si="4"/>
        <v>3.2248208999999972E-2</v>
      </c>
      <c r="AO21" s="1">
        <f t="shared" si="14"/>
        <v>-1.2322821807266595E-2</v>
      </c>
      <c r="AP21" s="1"/>
    </row>
    <row r="22" spans="2:42" x14ac:dyDescent="0.3">
      <c r="B22" s="1">
        <v>0.70000064900000003</v>
      </c>
      <c r="C22">
        <v>20</v>
      </c>
      <c r="D22">
        <f t="shared" si="5"/>
        <v>-0.24682682989768698</v>
      </c>
      <c r="E22">
        <v>3</v>
      </c>
      <c r="G22" s="1">
        <v>0.70000064900000003</v>
      </c>
      <c r="H22">
        <v>20</v>
      </c>
      <c r="I22">
        <f t="shared" si="6"/>
        <v>-0.34658844640802822</v>
      </c>
      <c r="J22">
        <v>3</v>
      </c>
      <c r="K22">
        <f t="shared" si="7"/>
        <v>1.4814285714285715</v>
      </c>
      <c r="M22" s="1">
        <v>0.69998546299999997</v>
      </c>
      <c r="N22" s="1">
        <v>-0.43326232599999998</v>
      </c>
      <c r="O22" s="1">
        <f t="shared" si="8"/>
        <v>4.9997913000000005E-2</v>
      </c>
      <c r="P22" s="1">
        <f t="shared" si="9"/>
        <v>-2.1604665483620899E-2</v>
      </c>
      <c r="R22" s="1">
        <v>0.69998546299999997</v>
      </c>
      <c r="S22" s="1">
        <v>-0.43531904700000001</v>
      </c>
      <c r="T22" s="1">
        <f t="shared" si="0"/>
        <v>5.0003285000000064E-2</v>
      </c>
      <c r="U22" s="1">
        <f t="shared" si="10"/>
        <v>-2.1767382373069424E-2</v>
      </c>
      <c r="W22" s="1">
        <v>0.45159549799999998</v>
      </c>
      <c r="X22" s="1">
        <v>-0.43268267700000002</v>
      </c>
      <c r="Y22" s="1">
        <f t="shared" si="1"/>
        <v>3.2262710999999999E-2</v>
      </c>
      <c r="Z22" s="1">
        <f t="shared" si="11"/>
        <v>-1.3959516162757347E-2</v>
      </c>
      <c r="AB22" s="1">
        <v>0.45159549799999998</v>
      </c>
      <c r="AC22" s="1">
        <v>-0.43604014099999999</v>
      </c>
      <c r="AD22" s="1">
        <f t="shared" si="2"/>
        <v>3.2262710999999999E-2</v>
      </c>
      <c r="AE22" s="1">
        <f t="shared" si="12"/>
        <v>-1.4067837053482251E-2</v>
      </c>
      <c r="AG22" s="1">
        <v>0.45159549799999998</v>
      </c>
      <c r="AH22" s="1">
        <v>-0.35913103600000001</v>
      </c>
      <c r="AI22" s="1">
        <f t="shared" si="3"/>
        <v>3.2262710999999999E-2</v>
      </c>
      <c r="AJ22" s="1">
        <f t="shared" si="13"/>
        <v>-1.1586540825598596E-2</v>
      </c>
      <c r="AK22" s="1"/>
      <c r="AL22" s="1">
        <v>0.45159549799999998</v>
      </c>
      <c r="AM22" s="1">
        <v>-0.35913103600000001</v>
      </c>
      <c r="AN22" s="1">
        <f t="shared" si="4"/>
        <v>3.2262710999999999E-2</v>
      </c>
      <c r="AO22" s="1">
        <f t="shared" si="14"/>
        <v>-1.1586540825598596E-2</v>
      </c>
      <c r="AP22" s="1"/>
    </row>
    <row r="23" spans="2:42" x14ac:dyDescent="0.3">
      <c r="B23" s="1">
        <v>0.74999718500000001</v>
      </c>
      <c r="C23">
        <v>20</v>
      </c>
      <c r="D23">
        <f t="shared" si="5"/>
        <v>-0.24682682989768698</v>
      </c>
      <c r="E23">
        <v>3</v>
      </c>
      <c r="G23" s="1">
        <v>0.74999718500000001</v>
      </c>
      <c r="H23">
        <v>20</v>
      </c>
      <c r="I23">
        <f t="shared" si="6"/>
        <v>-0.34658844640802822</v>
      </c>
      <c r="J23">
        <v>3</v>
      </c>
      <c r="K23">
        <f t="shared" si="7"/>
        <v>1.4814285714285715</v>
      </c>
      <c r="M23" s="1">
        <v>0.74998874800000004</v>
      </c>
      <c r="N23" s="1">
        <v>-0.43387673500000001</v>
      </c>
      <c r="O23" s="1">
        <f t="shared" si="8"/>
        <v>5.0003285000000064E-2</v>
      </c>
      <c r="P23" s="1">
        <f t="shared" si="9"/>
        <v>-2.1664539566740935E-2</v>
      </c>
      <c r="R23" s="1">
        <v>0.74998874800000004</v>
      </c>
      <c r="S23" s="1">
        <v>-0.43549048800000001</v>
      </c>
      <c r="T23" s="1">
        <f t="shared" si="0"/>
        <v>4.9989897000000005E-2</v>
      </c>
      <c r="U23" s="1">
        <f t="shared" si="10"/>
        <v>-2.177012463959974E-2</v>
      </c>
      <c r="W23" s="1">
        <v>0.48385820899999998</v>
      </c>
      <c r="X23" s="1">
        <v>-0.43423220400000001</v>
      </c>
      <c r="Y23" s="1">
        <f t="shared" si="1"/>
        <v>3.2253019999999966E-2</v>
      </c>
      <c r="Z23" s="1">
        <f t="shared" si="11"/>
        <v>-1.4005299960256066E-2</v>
      </c>
      <c r="AB23" s="1">
        <v>0.48385820899999998</v>
      </c>
      <c r="AC23" s="1">
        <v>-0.43611708900000001</v>
      </c>
      <c r="AD23" s="1">
        <f t="shared" si="2"/>
        <v>3.2253019999999966E-2</v>
      </c>
      <c r="AE23" s="1">
        <f t="shared" si="12"/>
        <v>-1.4066093193858766E-2</v>
      </c>
      <c r="AG23" s="1">
        <v>0.48385820899999998</v>
      </c>
      <c r="AH23" s="1">
        <v>-0.34158159700000001</v>
      </c>
      <c r="AI23" s="1">
        <f t="shared" si="3"/>
        <v>3.2253019999999966E-2</v>
      </c>
      <c r="AJ23" s="1">
        <f t="shared" si="13"/>
        <v>-1.101703807967293E-2</v>
      </c>
      <c r="AK23" s="1"/>
      <c r="AL23" s="1">
        <v>0.48385820899999998</v>
      </c>
      <c r="AM23" s="1">
        <v>-0.34158159700000001</v>
      </c>
      <c r="AN23" s="1">
        <f t="shared" si="4"/>
        <v>3.2253019999999966E-2</v>
      </c>
      <c r="AO23" s="1">
        <f t="shared" si="14"/>
        <v>-1.101703807967293E-2</v>
      </c>
      <c r="AP23" s="1"/>
    </row>
    <row r="24" spans="2:42" x14ac:dyDescent="0.3">
      <c r="B24" s="1">
        <v>0.80000190599999998</v>
      </c>
      <c r="C24">
        <v>20</v>
      </c>
      <c r="D24">
        <f t="shared" si="5"/>
        <v>-0.24682682989768698</v>
      </c>
      <c r="E24">
        <v>3</v>
      </c>
      <c r="G24" s="1">
        <v>0.80000190599999998</v>
      </c>
      <c r="H24">
        <v>20</v>
      </c>
      <c r="I24">
        <f t="shared" si="6"/>
        <v>-0.34658844640802822</v>
      </c>
      <c r="J24">
        <v>3</v>
      </c>
      <c r="K24">
        <f t="shared" si="7"/>
        <v>1.4814285714285715</v>
      </c>
      <c r="M24" s="1">
        <v>0.79997864500000004</v>
      </c>
      <c r="N24" s="1">
        <v>-0.434109843</v>
      </c>
      <c r="O24" s="1">
        <f t="shared" si="8"/>
        <v>4.9989897000000005E-2</v>
      </c>
      <c r="P24" s="1">
        <f t="shared" si="9"/>
        <v>-2.16894532933463E-2</v>
      </c>
      <c r="R24" s="1">
        <v>0.79997864500000004</v>
      </c>
      <c r="S24" s="1">
        <v>-0.43566210799999999</v>
      </c>
      <c r="T24" s="1">
        <f t="shared" si="0"/>
        <v>5.0009972999999985E-2</v>
      </c>
      <c r="U24" s="1">
        <f t="shared" si="10"/>
        <v>-2.1787450258203077E-2</v>
      </c>
      <c r="W24" s="1">
        <v>0.51611122899999995</v>
      </c>
      <c r="X24" s="1">
        <v>-0.43517282899999998</v>
      </c>
      <c r="Y24" s="1">
        <f t="shared" si="1"/>
        <v>3.2252679000000062E-2</v>
      </c>
      <c r="Z24" s="1">
        <f t="shared" si="11"/>
        <v>-1.4035489563258917E-2</v>
      </c>
      <c r="AB24" s="1">
        <v>0.51611122899999995</v>
      </c>
      <c r="AC24" s="1">
        <v>-0.43621884399999999</v>
      </c>
      <c r="AD24" s="1">
        <f t="shared" si="2"/>
        <v>3.2252679000000062E-2</v>
      </c>
      <c r="AE24" s="1">
        <f t="shared" si="12"/>
        <v>-1.4069226349283103E-2</v>
      </c>
      <c r="AG24" s="1">
        <v>0.51611122899999995</v>
      </c>
      <c r="AH24" s="1">
        <v>-0.32985665199999997</v>
      </c>
      <c r="AI24" s="1">
        <f t="shared" si="3"/>
        <v>3.2252679000000062E-2</v>
      </c>
      <c r="AJ24" s="1">
        <f t="shared" si="13"/>
        <v>-1.0638760712970728E-2</v>
      </c>
      <c r="AK24" s="1"/>
      <c r="AL24" s="1">
        <v>0.51611122899999995</v>
      </c>
      <c r="AM24" s="1">
        <v>-0.32985665199999997</v>
      </c>
      <c r="AN24" s="1">
        <f t="shared" si="4"/>
        <v>3.2252679000000062E-2</v>
      </c>
      <c r="AO24" s="1">
        <f t="shared" si="14"/>
        <v>-1.0638760712970728E-2</v>
      </c>
      <c r="AP24" s="1"/>
    </row>
    <row r="25" spans="2:42" x14ac:dyDescent="0.3">
      <c r="B25" s="1">
        <v>0.84999802300000005</v>
      </c>
      <c r="C25">
        <v>20</v>
      </c>
      <c r="D25">
        <f t="shared" si="5"/>
        <v>-0.24682682989768698</v>
      </c>
      <c r="E25">
        <v>3</v>
      </c>
      <c r="G25" s="1">
        <v>0.84999802300000005</v>
      </c>
      <c r="H25">
        <v>20</v>
      </c>
      <c r="I25">
        <f t="shared" si="6"/>
        <v>-0.34658844640802822</v>
      </c>
      <c r="J25">
        <v>3</v>
      </c>
      <c r="K25">
        <f t="shared" si="7"/>
        <v>1.4814285714285715</v>
      </c>
      <c r="M25" s="1">
        <v>0.84998861800000003</v>
      </c>
      <c r="N25" s="1">
        <v>-0.43412180900000003</v>
      </c>
      <c r="O25" s="1">
        <f t="shared" si="8"/>
        <v>5.0009972999999985E-2</v>
      </c>
      <c r="P25" s="1">
        <f t="shared" si="9"/>
        <v>-2.1709821527464233E-2</v>
      </c>
      <c r="R25" s="1">
        <v>0.84998861800000003</v>
      </c>
      <c r="S25" s="1">
        <v>-0.435826724</v>
      </c>
      <c r="T25" s="1">
        <f>R26-R25</f>
        <v>4.9988119999999969E-2</v>
      </c>
      <c r="U25" s="1">
        <f t="shared" si="10"/>
        <v>-2.1786158578518868E-2</v>
      </c>
      <c r="W25" s="1">
        <v>0.54836390800000001</v>
      </c>
      <c r="X25" s="1">
        <v>-0.43566431900000002</v>
      </c>
      <c r="Y25" s="1">
        <f>W26-W25</f>
        <v>3.2268933999999971E-2</v>
      </c>
      <c r="Z25" s="1">
        <f t="shared" si="11"/>
        <v>-1.4058423155965935E-2</v>
      </c>
      <c r="AB25" s="1">
        <v>0.54836390800000001</v>
      </c>
      <c r="AC25" s="1">
        <v>-0.43633571599999998</v>
      </c>
      <c r="AD25" s="1">
        <f>AB26-AB25</f>
        <v>3.2268933999999971E-2</v>
      </c>
      <c r="AE25" s="1">
        <f t="shared" si="12"/>
        <v>-1.4080088421446731E-2</v>
      </c>
      <c r="AG25" s="1">
        <v>0.54836390800000001</v>
      </c>
      <c r="AH25" s="1">
        <v>-0.32358577999999999</v>
      </c>
      <c r="AI25" s="1">
        <f>AG26-AG25</f>
        <v>3.2268933999999971E-2</v>
      </c>
      <c r="AJ25" s="1">
        <f t="shared" si="13"/>
        <v>-1.0441768178158511E-2</v>
      </c>
      <c r="AK25" s="1"/>
      <c r="AL25" s="1">
        <v>0.54836390800000001</v>
      </c>
      <c r="AM25" s="1">
        <v>-0.32358577999999999</v>
      </c>
      <c r="AN25" s="1">
        <f>AL26-AL25</f>
        <v>3.2268933999999971E-2</v>
      </c>
      <c r="AO25" s="1">
        <f t="shared" si="14"/>
        <v>-1.0441768178158511E-2</v>
      </c>
      <c r="AP25" s="1"/>
    </row>
    <row r="26" spans="2:42" x14ac:dyDescent="0.3">
      <c r="B26" s="1">
        <v>0.89999669500000001</v>
      </c>
      <c r="C26">
        <v>20</v>
      </c>
      <c r="D26">
        <f t="shared" si="5"/>
        <v>-0.24682682989768698</v>
      </c>
      <c r="E26">
        <v>3</v>
      </c>
      <c r="G26" s="1">
        <v>0.89999669500000001</v>
      </c>
      <c r="H26">
        <v>20</v>
      </c>
      <c r="I26">
        <f t="shared" si="6"/>
        <v>-0.34658844640802822</v>
      </c>
      <c r="J26">
        <v>3</v>
      </c>
      <c r="K26">
        <f t="shared" si="7"/>
        <v>1.4814285714285715</v>
      </c>
      <c r="M26" s="1">
        <v>0.899976738</v>
      </c>
      <c r="N26" s="1">
        <v>-0.43403821199999998</v>
      </c>
      <c r="O26" s="1">
        <f t="shared" si="8"/>
        <v>4.9988119999999969E-2</v>
      </c>
      <c r="P26" s="1">
        <f t="shared" si="9"/>
        <v>-2.1700933082909067E-2</v>
      </c>
      <c r="R26" s="1">
        <v>0.899976738</v>
      </c>
      <c r="S26" s="1">
        <v>-0.43598015099999998</v>
      </c>
      <c r="T26" s="1">
        <f t="shared" si="0"/>
        <v>4.9994724000000046E-2</v>
      </c>
      <c r="U26" s="1">
        <f t="shared" si="10"/>
        <v>-2.1796707318723345E-2</v>
      </c>
      <c r="W26" s="1">
        <v>0.58063284199999998</v>
      </c>
      <c r="X26" s="1">
        <v>-0.43586831500000001</v>
      </c>
      <c r="Y26" s="1">
        <f t="shared" si="1"/>
        <v>3.2252836000000062E-2</v>
      </c>
      <c r="Z26" s="1">
        <f t="shared" si="11"/>
        <v>-1.4057989281291367E-2</v>
      </c>
      <c r="AB26" s="1">
        <v>0.58063284199999998</v>
      </c>
      <c r="AC26" s="1">
        <v>-0.43645951300000002</v>
      </c>
      <c r="AD26" s="1">
        <f t="shared" si="2"/>
        <v>3.2252836000000062E-2</v>
      </c>
      <c r="AE26" s="1">
        <f t="shared" si="12"/>
        <v>-1.4077057093428895E-2</v>
      </c>
      <c r="AG26" s="1">
        <v>0.58063284199999998</v>
      </c>
      <c r="AH26" s="1">
        <v>-0.321835335</v>
      </c>
      <c r="AI26" s="1">
        <f t="shared" si="3"/>
        <v>3.2252836000000062E-2</v>
      </c>
      <c r="AJ26" s="1">
        <f t="shared" si="13"/>
        <v>-1.038010227876008E-2</v>
      </c>
      <c r="AK26" s="1"/>
      <c r="AL26" s="1">
        <v>0.58063284199999998</v>
      </c>
      <c r="AM26" s="1">
        <v>-0.321835335</v>
      </c>
      <c r="AN26" s="1">
        <f t="shared" ref="AN26:AN38" si="15">AL27-AL26</f>
        <v>3.2252836000000062E-2</v>
      </c>
      <c r="AO26" s="1">
        <f t="shared" si="14"/>
        <v>-1.038010227876008E-2</v>
      </c>
      <c r="AP26" s="1"/>
    </row>
    <row r="27" spans="2:42" x14ac:dyDescent="0.3">
      <c r="B27" s="1">
        <v>0.94999397600000002</v>
      </c>
      <c r="C27">
        <v>20</v>
      </c>
      <c r="D27">
        <f t="shared" si="5"/>
        <v>-0.24682682989768698</v>
      </c>
      <c r="E27">
        <v>3</v>
      </c>
      <c r="G27" s="1">
        <v>0.94999397600000002</v>
      </c>
      <c r="H27">
        <v>20</v>
      </c>
      <c r="I27">
        <f t="shared" si="6"/>
        <v>-0.34658844640802822</v>
      </c>
      <c r="J27">
        <v>3</v>
      </c>
      <c r="K27">
        <f t="shared" si="7"/>
        <v>1.4814285714285715</v>
      </c>
      <c r="M27" s="1">
        <v>0.94997146200000004</v>
      </c>
      <c r="N27" s="1">
        <v>-0.44556027500000001</v>
      </c>
      <c r="O27" s="1">
        <f t="shared" si="8"/>
        <v>4.9994724000000046E-2</v>
      </c>
      <c r="P27" s="1">
        <f t="shared" si="9"/>
        <v>-2.1699620614393508E-2</v>
      </c>
      <c r="R27" s="1">
        <v>0.94997146200000004</v>
      </c>
      <c r="S27" s="1">
        <v>-0.44754055500000001</v>
      </c>
      <c r="T27" s="1">
        <f t="shared" si="0"/>
        <v>5.0028537999999956E-2</v>
      </c>
      <c r="U27" s="1">
        <f t="shared" si="10"/>
        <v>-2.2389799662358569E-2</v>
      </c>
      <c r="W27" s="1">
        <v>0.61288567800000004</v>
      </c>
      <c r="X27" s="1">
        <v>-0.43590566600000002</v>
      </c>
      <c r="Y27" s="1">
        <f t="shared" si="1"/>
        <v>3.2270842999999938E-2</v>
      </c>
      <c r="Z27" s="1">
        <f t="shared" si="11"/>
        <v>-1.4067043310296411E-2</v>
      </c>
      <c r="AB27" s="1">
        <v>0.61288567800000004</v>
      </c>
      <c r="AC27" s="1">
        <v>-0.43658422699999999</v>
      </c>
      <c r="AD27" s="1">
        <f t="shared" si="2"/>
        <v>3.2270842999999938E-2</v>
      </c>
      <c r="AE27" s="1">
        <f t="shared" si="12"/>
        <v>-1.4088941045793333E-2</v>
      </c>
      <c r="AG27" s="1">
        <v>0.61288567800000004</v>
      </c>
      <c r="AH27" s="1">
        <v>-0.32340720099999998</v>
      </c>
      <c r="AI27" s="1">
        <f t="shared" si="3"/>
        <v>3.2270842999999938E-2</v>
      </c>
      <c r="AJ27" s="1">
        <f t="shared" si="13"/>
        <v>-1.0436623008540423E-2</v>
      </c>
      <c r="AK27" s="1"/>
      <c r="AL27" s="1">
        <v>0.61288567800000004</v>
      </c>
      <c r="AM27" s="1">
        <v>-0.32340720099999998</v>
      </c>
      <c r="AN27" s="1">
        <f t="shared" si="15"/>
        <v>3.2270842999999938E-2</v>
      </c>
      <c r="AO27" s="1">
        <f t="shared" si="14"/>
        <v>-1.0436623008540423E-2</v>
      </c>
      <c r="AP27" s="1"/>
    </row>
    <row r="28" spans="2:42" x14ac:dyDescent="0.3">
      <c r="B28" s="1">
        <v>1</v>
      </c>
      <c r="C28">
        <v>20</v>
      </c>
      <c r="D28">
        <f t="shared" si="5"/>
        <v>-0.24682682989768698</v>
      </c>
      <c r="E28">
        <v>3</v>
      </c>
      <c r="G28" s="1">
        <v>1</v>
      </c>
      <c r="H28">
        <v>20</v>
      </c>
      <c r="I28">
        <f t="shared" si="6"/>
        <v>-0.34658844640802822</v>
      </c>
      <c r="J28">
        <v>3</v>
      </c>
      <c r="K28">
        <f t="shared" si="7"/>
        <v>1.4814285714285715</v>
      </c>
      <c r="M28" s="1">
        <v>1</v>
      </c>
      <c r="N28" s="1">
        <v>-0.44556027500000001</v>
      </c>
      <c r="O28" s="1">
        <v>0.05</v>
      </c>
      <c r="P28" s="1">
        <f t="shared" si="9"/>
        <v>-2.2278013750000002E-2</v>
      </c>
      <c r="R28" s="1">
        <v>1</v>
      </c>
      <c r="S28" s="1">
        <v>-0.44754055500000001</v>
      </c>
      <c r="T28" s="1">
        <v>0.05</v>
      </c>
      <c r="U28" s="1">
        <f t="shared" si="10"/>
        <v>-2.237702775E-2</v>
      </c>
      <c r="W28" s="1">
        <v>0.64515652099999998</v>
      </c>
      <c r="X28" s="1">
        <v>-0.43585566799999997</v>
      </c>
      <c r="Y28" s="1">
        <f t="shared" si="1"/>
        <v>3.2251608000000043E-2</v>
      </c>
      <c r="Z28" s="1">
        <f t="shared" si="11"/>
        <v>-1.4057046148914162E-2</v>
      </c>
      <c r="AB28" s="1">
        <v>0.64515652099999998</v>
      </c>
      <c r="AC28" s="1">
        <v>-0.43670590500000001</v>
      </c>
      <c r="AD28" s="1">
        <f t="shared" si="2"/>
        <v>3.2251608000000043E-2</v>
      </c>
      <c r="AE28" s="1">
        <f t="shared" si="12"/>
        <v>-1.4084467659345259E-2</v>
      </c>
      <c r="AG28" s="1">
        <v>0.64515652099999998</v>
      </c>
      <c r="AH28" s="1">
        <v>-0.32702374099999998</v>
      </c>
      <c r="AI28" s="1">
        <f t="shared" si="3"/>
        <v>3.2251608000000043E-2</v>
      </c>
      <c r="AJ28" s="1">
        <f t="shared" si="13"/>
        <v>-1.0547041501425542E-2</v>
      </c>
      <c r="AK28" s="1"/>
      <c r="AL28" s="1">
        <v>0.64515652099999998</v>
      </c>
      <c r="AM28" s="1">
        <v>-0.32702374099999998</v>
      </c>
      <c r="AN28" s="1">
        <f t="shared" si="15"/>
        <v>3.2251608000000043E-2</v>
      </c>
      <c r="AO28" s="1">
        <f t="shared" si="14"/>
        <v>-1.0547041501425542E-2</v>
      </c>
      <c r="AP28" s="1"/>
    </row>
    <row r="29" spans="2:42" x14ac:dyDescent="0.3">
      <c r="W29" s="1">
        <v>0.67740812900000003</v>
      </c>
      <c r="X29" s="1">
        <v>-0.43576801199999998</v>
      </c>
      <c r="Y29" s="1">
        <f t="shared" si="1"/>
        <v>3.2253004999999946E-2</v>
      </c>
      <c r="Z29" s="1">
        <f t="shared" si="11"/>
        <v>-1.4054827869876036E-2</v>
      </c>
      <c r="AB29" s="1">
        <v>0.67740812900000003</v>
      </c>
      <c r="AC29" s="1">
        <v>-0.43682223100000001</v>
      </c>
      <c r="AD29" s="1">
        <f t="shared" si="2"/>
        <v>3.2253004999999946E-2</v>
      </c>
      <c r="AE29" s="1">
        <f t="shared" si="12"/>
        <v>-1.4088829600554131E-2</v>
      </c>
      <c r="AG29" s="1">
        <v>0.67740812900000003</v>
      </c>
      <c r="AH29" s="1">
        <v>-0.33149325299999999</v>
      </c>
      <c r="AI29" s="1">
        <f t="shared" si="3"/>
        <v>3.2253004999999946E-2</v>
      </c>
      <c r="AJ29" s="1">
        <f t="shared" si="13"/>
        <v>-1.0691653546475246E-2</v>
      </c>
      <c r="AK29" s="1"/>
      <c r="AL29" s="1">
        <v>0.67740812900000003</v>
      </c>
      <c r="AM29" s="1">
        <v>-0.33149325299999999</v>
      </c>
      <c r="AN29" s="1">
        <f t="shared" si="15"/>
        <v>3.2253004999999946E-2</v>
      </c>
      <c r="AO29" s="1">
        <f t="shared" si="14"/>
        <v>-1.0691653546475246E-2</v>
      </c>
      <c r="AP29" s="1"/>
    </row>
    <row r="30" spans="2:42" x14ac:dyDescent="0.3">
      <c r="W30" s="1">
        <v>0.70966113399999997</v>
      </c>
      <c r="X30" s="1">
        <v>-0.43567375000000003</v>
      </c>
      <c r="Y30" s="1">
        <f t="shared" si="1"/>
        <v>3.2249750000000077E-2</v>
      </c>
      <c r="Z30" s="1">
        <f t="shared" si="11"/>
        <v>-1.4050369519062534E-2</v>
      </c>
      <c r="AB30" s="1">
        <v>0.70966113399999997</v>
      </c>
      <c r="AC30" s="1">
        <v>-0.436932035</v>
      </c>
      <c r="AD30" s="1">
        <f t="shared" si="2"/>
        <v>3.2249750000000077E-2</v>
      </c>
      <c r="AE30" s="1">
        <f t="shared" si="12"/>
        <v>-1.4090948895741284E-2</v>
      </c>
      <c r="AG30" s="1">
        <v>0.70966113399999997</v>
      </c>
      <c r="AH30" s="1">
        <v>-0.33584448700000002</v>
      </c>
      <c r="AI30" s="1">
        <f t="shared" si="3"/>
        <v>3.2249750000000077E-2</v>
      </c>
      <c r="AJ30" s="1">
        <f t="shared" si="13"/>
        <v>-1.0830900744628277E-2</v>
      </c>
      <c r="AK30" s="1"/>
      <c r="AL30" s="1">
        <v>0.70966113399999997</v>
      </c>
      <c r="AM30" s="1">
        <v>-0.33584448700000002</v>
      </c>
      <c r="AN30" s="1">
        <f t="shared" si="15"/>
        <v>3.2249750000000077E-2</v>
      </c>
      <c r="AO30" s="1">
        <f t="shared" si="14"/>
        <v>-1.0830900744628277E-2</v>
      </c>
      <c r="AP30" s="1"/>
    </row>
    <row r="31" spans="2:42" x14ac:dyDescent="0.3">
      <c r="W31" s="1">
        <v>0.74191088400000005</v>
      </c>
      <c r="X31" s="1">
        <v>-0.43559188700000001</v>
      </c>
      <c r="Y31" s="1">
        <f t="shared" si="1"/>
        <v>3.2267767999999974E-2</v>
      </c>
      <c r="Z31" s="1">
        <f t="shared" si="11"/>
        <v>-1.4055577952398205E-2</v>
      </c>
      <c r="AB31" s="1">
        <v>0.74191088400000005</v>
      </c>
      <c r="AC31" s="1">
        <v>-0.43703487000000002</v>
      </c>
      <c r="AD31" s="1">
        <f t="shared" si="2"/>
        <v>3.2267767999999974E-2</v>
      </c>
      <c r="AE31" s="1">
        <f t="shared" si="12"/>
        <v>-1.4102139793070149E-2</v>
      </c>
      <c r="AG31" s="1">
        <v>0.74191088400000005</v>
      </c>
      <c r="AH31" s="1">
        <v>-0.339426428</v>
      </c>
      <c r="AI31" s="1">
        <f t="shared" si="3"/>
        <v>3.2267767999999974E-2</v>
      </c>
      <c r="AJ31" s="1">
        <f t="shared" si="13"/>
        <v>-1.0952533231772695E-2</v>
      </c>
      <c r="AK31" s="1"/>
      <c r="AL31" s="1">
        <v>0.74191088400000005</v>
      </c>
      <c r="AM31" s="1">
        <v>-0.339426428</v>
      </c>
      <c r="AN31" s="1">
        <f t="shared" si="15"/>
        <v>3.2267767999999974E-2</v>
      </c>
      <c r="AO31" s="1">
        <f t="shared" si="14"/>
        <v>-1.0952533231772695E-2</v>
      </c>
      <c r="AP31" s="1"/>
    </row>
    <row r="32" spans="2:42" x14ac:dyDescent="0.3">
      <c r="W32" s="1">
        <v>0.77417865200000002</v>
      </c>
      <c r="X32" s="1">
        <v>-0.43553268699999997</v>
      </c>
      <c r="Y32" s="1">
        <f t="shared" si="1"/>
        <v>3.2233353999999936E-2</v>
      </c>
      <c r="Z32" s="1">
        <f t="shared" si="11"/>
        <v>-1.403867927864217E-2</v>
      </c>
      <c r="AB32" s="1">
        <v>0.77417865200000002</v>
      </c>
      <c r="AC32" s="1">
        <v>-0.43713070700000001</v>
      </c>
      <c r="AD32" s="1">
        <f t="shared" si="2"/>
        <v>3.2233353999999936E-2</v>
      </c>
      <c r="AE32" s="1">
        <f t="shared" si="12"/>
        <v>-1.4090188823001251E-2</v>
      </c>
      <c r="AG32" s="1">
        <v>0.77417865200000002</v>
      </c>
      <c r="AH32" s="1">
        <v>-0.341932507</v>
      </c>
      <c r="AI32" s="1">
        <f t="shared" si="3"/>
        <v>3.2233353999999936E-2</v>
      </c>
      <c r="AJ32" s="1">
        <f t="shared" si="13"/>
        <v>-1.1021631542238456E-2</v>
      </c>
      <c r="AK32" s="1"/>
      <c r="AL32" s="1">
        <v>0.77417865200000002</v>
      </c>
      <c r="AM32" s="1">
        <v>-0.341932507</v>
      </c>
      <c r="AN32" s="1">
        <f t="shared" si="15"/>
        <v>3.2233353999999936E-2</v>
      </c>
      <c r="AO32" s="1">
        <f t="shared" si="14"/>
        <v>-1.1021631542238456E-2</v>
      </c>
      <c r="AP32" s="1"/>
    </row>
    <row r="33" spans="1:42" x14ac:dyDescent="0.3">
      <c r="W33" s="1">
        <v>0.80641200599999996</v>
      </c>
      <c r="X33" s="1">
        <v>-0.43549965400000001</v>
      </c>
      <c r="Y33" s="1">
        <f t="shared" si="1"/>
        <v>3.2265992000000021E-2</v>
      </c>
      <c r="Z33" s="1">
        <f t="shared" si="11"/>
        <v>-1.4051828351966777E-2</v>
      </c>
      <c r="AB33" s="1">
        <v>0.80641200599999996</v>
      </c>
      <c r="AC33" s="1">
        <v>-0.43721974400000002</v>
      </c>
      <c r="AD33" s="1">
        <f t="shared" si="2"/>
        <v>3.2265992000000021E-2</v>
      </c>
      <c r="AE33" s="1">
        <f t="shared" si="12"/>
        <v>-1.4107328762146059E-2</v>
      </c>
      <c r="AG33" s="1">
        <v>0.80641200599999996</v>
      </c>
      <c r="AH33" s="1">
        <v>-0.34334828099999998</v>
      </c>
      <c r="AI33" s="1">
        <f t="shared" si="3"/>
        <v>3.2265992000000021E-2</v>
      </c>
      <c r="AJ33" s="1">
        <f t="shared" si="13"/>
        <v>-1.1078472887959758E-2</v>
      </c>
      <c r="AK33" s="1"/>
      <c r="AL33" s="1">
        <v>0.80641200599999996</v>
      </c>
      <c r="AM33" s="1">
        <v>-0.34334828099999998</v>
      </c>
      <c r="AN33" s="1">
        <f t="shared" si="15"/>
        <v>3.2265992000000021E-2</v>
      </c>
      <c r="AO33" s="1">
        <f t="shared" si="14"/>
        <v>-1.1078472887959758E-2</v>
      </c>
      <c r="AP33" s="1"/>
    </row>
    <row r="34" spans="1:42" x14ac:dyDescent="0.3">
      <c r="W34" s="1">
        <v>0.83867799799999998</v>
      </c>
      <c r="X34" s="1">
        <v>-0.43549139599999998</v>
      </c>
      <c r="Y34" s="1">
        <f t="shared" si="1"/>
        <v>3.2250404999999982E-2</v>
      </c>
      <c r="Z34" s="1">
        <f t="shared" si="11"/>
        <v>-1.4044773895015371E-2</v>
      </c>
      <c r="AB34" s="1">
        <v>0.83867799799999998</v>
      </c>
      <c r="AC34" s="1">
        <v>-0.43730229199999998</v>
      </c>
      <c r="AD34" s="1">
        <f t="shared" si="2"/>
        <v>3.2250404999999982E-2</v>
      </c>
      <c r="AE34" s="1">
        <f t="shared" si="12"/>
        <v>-1.4103176024428251E-2</v>
      </c>
      <c r="AG34" s="1">
        <v>0.83867799799999998</v>
      </c>
      <c r="AH34" s="1">
        <v>-0.34385348599999999</v>
      </c>
      <c r="AI34" s="1">
        <f t="shared" si="3"/>
        <v>3.2250404999999982E-2</v>
      </c>
      <c r="AJ34" s="1">
        <f t="shared" si="13"/>
        <v>-1.1089414184161824E-2</v>
      </c>
      <c r="AK34" s="1"/>
      <c r="AL34" s="1">
        <v>0.83867799799999998</v>
      </c>
      <c r="AM34" s="1">
        <v>-0.34385348599999999</v>
      </c>
      <c r="AN34" s="1">
        <f t="shared" si="15"/>
        <v>3.2250404999999982E-2</v>
      </c>
      <c r="AO34" s="1">
        <f t="shared" si="14"/>
        <v>-1.1089414184161824E-2</v>
      </c>
      <c r="AP34" s="1"/>
    </row>
    <row r="35" spans="1:42" x14ac:dyDescent="0.3">
      <c r="W35" s="1">
        <v>0.87092840299999996</v>
      </c>
      <c r="X35" s="1">
        <v>-0.43550361900000001</v>
      </c>
      <c r="Y35" s="1">
        <f t="shared" si="1"/>
        <v>3.226699200000005E-2</v>
      </c>
      <c r="Z35" s="1">
        <f t="shared" si="11"/>
        <v>-1.4052391790244071E-2</v>
      </c>
      <c r="AB35" s="1">
        <v>0.87092840299999996</v>
      </c>
      <c r="AC35" s="1">
        <v>-0.43737870899999998</v>
      </c>
      <c r="AD35" s="1">
        <f t="shared" si="2"/>
        <v>3.226699200000005E-2</v>
      </c>
      <c r="AE35" s="1">
        <f t="shared" si="12"/>
        <v>-1.411289530427335E-2</v>
      </c>
      <c r="AG35" s="1">
        <v>0.87092840299999996</v>
      </c>
      <c r="AH35" s="1">
        <v>-0.343717153</v>
      </c>
      <c r="AI35" s="1">
        <f t="shared" si="3"/>
        <v>3.226699200000005E-2</v>
      </c>
      <c r="AJ35" s="1">
        <f t="shared" si="13"/>
        <v>-1.1090718626113794E-2</v>
      </c>
      <c r="AK35" s="1"/>
      <c r="AL35" s="1">
        <v>0.87092840299999996</v>
      </c>
      <c r="AM35" s="1">
        <v>-0.343717153</v>
      </c>
      <c r="AN35" s="1">
        <f t="shared" si="15"/>
        <v>3.226699200000005E-2</v>
      </c>
      <c r="AO35" s="1">
        <f t="shared" si="14"/>
        <v>-1.1090718626113794E-2</v>
      </c>
      <c r="AP35" s="1"/>
    </row>
    <row r="36" spans="1:42" x14ac:dyDescent="0.3">
      <c r="W36" s="1">
        <v>0.90319539500000001</v>
      </c>
      <c r="X36" s="1">
        <v>-0.43553094599999997</v>
      </c>
      <c r="Y36" s="1">
        <f t="shared" si="1"/>
        <v>3.2267131000000004E-2</v>
      </c>
      <c r="Z36" s="1">
        <f t="shared" si="11"/>
        <v>-1.4053334089135927E-2</v>
      </c>
      <c r="AB36" s="1">
        <v>0.90319539500000001</v>
      </c>
      <c r="AC36" s="1">
        <v>-0.43744937099999998</v>
      </c>
      <c r="AD36" s="1">
        <f t="shared" si="2"/>
        <v>3.2267131000000004E-2</v>
      </c>
      <c r="AE36" s="1">
        <f t="shared" si="12"/>
        <v>-1.4115236159924603E-2</v>
      </c>
      <c r="AG36" s="1">
        <v>0.90319539500000001</v>
      </c>
      <c r="AH36" s="1">
        <v>-0.34321362900000002</v>
      </c>
      <c r="AI36" s="1">
        <f t="shared" si="3"/>
        <v>3.2267131000000004E-2</v>
      </c>
      <c r="AJ36" s="1">
        <f t="shared" si="13"/>
        <v>-1.1074519127928402E-2</v>
      </c>
      <c r="AK36" s="1"/>
      <c r="AL36" s="1">
        <v>0.90319539500000001</v>
      </c>
      <c r="AM36" s="1">
        <v>-0.34321362900000002</v>
      </c>
      <c r="AN36" s="1">
        <f t="shared" si="15"/>
        <v>3.2267131000000004E-2</v>
      </c>
      <c r="AO36" s="1">
        <f t="shared" si="14"/>
        <v>-1.1074519127928402E-2</v>
      </c>
      <c r="AP36" s="1"/>
    </row>
    <row r="37" spans="1:42" x14ac:dyDescent="0.3">
      <c r="W37" s="1">
        <v>0.93546252600000002</v>
      </c>
      <c r="X37" s="1">
        <v>-0.435568177</v>
      </c>
      <c r="Y37" s="1">
        <f t="shared" si="1"/>
        <v>3.2230816999999967E-2</v>
      </c>
      <c r="Z37" s="1">
        <f t="shared" si="11"/>
        <v>-1.4038718203910595E-2</v>
      </c>
      <c r="AB37" s="1">
        <v>0.93546252600000002</v>
      </c>
      <c r="AC37" s="1">
        <v>-0.437514658</v>
      </c>
      <c r="AD37" s="1">
        <f t="shared" si="2"/>
        <v>3.2230816999999967E-2</v>
      </c>
      <c r="AE37" s="1">
        <f t="shared" si="12"/>
        <v>-1.4101454876815571E-2</v>
      </c>
      <c r="AG37" s="1">
        <v>0.93546252600000002</v>
      </c>
      <c r="AH37" s="1">
        <v>-0.34257093399999999</v>
      </c>
      <c r="AI37" s="1">
        <f t="shared" si="3"/>
        <v>3.2230816999999967E-2</v>
      </c>
      <c r="AJ37" s="1">
        <f t="shared" si="13"/>
        <v>-1.1041341083273067E-2</v>
      </c>
      <c r="AK37" s="1"/>
      <c r="AL37" s="1">
        <v>0.93546252600000002</v>
      </c>
      <c r="AM37" s="1">
        <v>-0.34257093399999999</v>
      </c>
      <c r="AN37" s="1">
        <f t="shared" si="15"/>
        <v>3.2230816999999967E-2</v>
      </c>
      <c r="AO37" s="1">
        <f t="shared" si="14"/>
        <v>-1.1041341083273067E-2</v>
      </c>
      <c r="AP37" s="1"/>
    </row>
    <row r="38" spans="1:42" x14ac:dyDescent="0.3">
      <c r="W38" s="1">
        <v>0.96769334299999998</v>
      </c>
      <c r="X38" s="1">
        <v>-0.44279264600000001</v>
      </c>
      <c r="Y38" s="1">
        <f t="shared" si="1"/>
        <v>3.2306657000000016E-2</v>
      </c>
      <c r="Z38" s="1">
        <f t="shared" si="11"/>
        <v>-1.430515013644443E-2</v>
      </c>
      <c r="AB38" s="1">
        <v>0.96769334299999998</v>
      </c>
      <c r="AC38" s="1">
        <v>-0.44475833599999998</v>
      </c>
      <c r="AD38" s="1">
        <f t="shared" si="2"/>
        <v>3.2306657000000016E-2</v>
      </c>
      <c r="AE38" s="1">
        <f t="shared" si="12"/>
        <v>-1.4368655009042759E-2</v>
      </c>
      <c r="AG38" s="1">
        <v>0.96769334299999998</v>
      </c>
      <c r="AH38" s="1">
        <v>-0.34742855499999997</v>
      </c>
      <c r="AI38" s="1">
        <f t="shared" si="3"/>
        <v>3.2306657000000016E-2</v>
      </c>
      <c r="AJ38" s="1">
        <f t="shared" si="13"/>
        <v>-1.122425515839064E-2</v>
      </c>
      <c r="AK38" s="1"/>
      <c r="AL38" s="1">
        <v>0.96769334299999998</v>
      </c>
      <c r="AM38" s="1">
        <v>-0.34742855499999997</v>
      </c>
      <c r="AN38" s="1">
        <f t="shared" si="15"/>
        <v>3.2306657000000016E-2</v>
      </c>
      <c r="AO38" s="1">
        <f t="shared" si="14"/>
        <v>-1.122425515839064E-2</v>
      </c>
      <c r="AP38" s="1"/>
    </row>
    <row r="39" spans="1:42" x14ac:dyDescent="0.3">
      <c r="W39" s="1">
        <v>1</v>
      </c>
      <c r="X39" s="1">
        <v>-0.44279264600000001</v>
      </c>
      <c r="Y39" s="1">
        <v>3.2306657000000016E-2</v>
      </c>
      <c r="Z39" s="1">
        <f t="shared" si="11"/>
        <v>-1.430515013644443E-2</v>
      </c>
      <c r="AB39" s="1">
        <v>1</v>
      </c>
      <c r="AC39" s="1">
        <v>-0.44475833599999998</v>
      </c>
      <c r="AD39" s="1">
        <v>3.2306657000000016E-2</v>
      </c>
      <c r="AE39" s="1">
        <f t="shared" si="12"/>
        <v>-1.4368655009042759E-2</v>
      </c>
      <c r="AG39" s="1">
        <v>1</v>
      </c>
      <c r="AH39" s="1">
        <v>-0.34742855499999997</v>
      </c>
      <c r="AI39" s="1">
        <v>3.2306657000000016E-2</v>
      </c>
      <c r="AJ39" s="1">
        <f t="shared" si="13"/>
        <v>-1.122425515839064E-2</v>
      </c>
      <c r="AK39" s="1"/>
      <c r="AL39" s="1">
        <v>1</v>
      </c>
      <c r="AM39" s="1">
        <v>-0.34742855499999997</v>
      </c>
      <c r="AN39" s="1">
        <v>3.2306657000000016E-2</v>
      </c>
      <c r="AO39" s="1">
        <f t="shared" si="14"/>
        <v>-1.122425515839064E-2</v>
      </c>
      <c r="AP39" s="1"/>
    </row>
    <row r="40" spans="1:42" s="17" customFormat="1" ht="15" thickBot="1" x14ac:dyDescent="0.35">
      <c r="A40" s="24"/>
      <c r="Y40" s="25"/>
      <c r="Z40" s="25"/>
      <c r="AI40" s="25"/>
      <c r="AJ40" s="25"/>
      <c r="AK40" s="25"/>
      <c r="AO40" s="25"/>
      <c r="AP40" s="25"/>
    </row>
    <row r="41" spans="1:42" x14ac:dyDescent="0.3">
      <c r="M41" s="5" t="s">
        <v>12</v>
      </c>
      <c r="N41" t="s">
        <v>13</v>
      </c>
      <c r="O41" s="5" t="s">
        <v>15</v>
      </c>
      <c r="P41">
        <v>0.4</v>
      </c>
      <c r="R41" s="5" t="s">
        <v>12</v>
      </c>
      <c r="S41" t="s">
        <v>22</v>
      </c>
      <c r="T41" s="5" t="s">
        <v>15</v>
      </c>
      <c r="U41">
        <v>0.4</v>
      </c>
      <c r="AO41" s="1"/>
      <c r="AP41" s="1"/>
    </row>
    <row r="42" spans="1:42" x14ac:dyDescent="0.3">
      <c r="M42" s="5" t="s">
        <v>5</v>
      </c>
      <c r="N42" t="s">
        <v>60</v>
      </c>
      <c r="O42" s="5" t="s">
        <v>8</v>
      </c>
      <c r="P42" t="s">
        <v>9</v>
      </c>
      <c r="R42" s="5" t="s">
        <v>5</v>
      </c>
      <c r="S42" t="s">
        <v>60</v>
      </c>
      <c r="T42" s="5" t="s">
        <v>8</v>
      </c>
      <c r="U42" t="s">
        <v>9</v>
      </c>
    </row>
    <row r="43" spans="1:42" x14ac:dyDescent="0.3">
      <c r="M43" s="5" t="s">
        <v>61</v>
      </c>
      <c r="N43" t="s">
        <v>62</v>
      </c>
      <c r="P43" t="s">
        <v>67</v>
      </c>
      <c r="R43" s="5" t="s">
        <v>61</v>
      </c>
      <c r="S43" t="s">
        <v>62</v>
      </c>
      <c r="U43" t="s">
        <v>67</v>
      </c>
    </row>
    <row r="44" spans="1:42" x14ac:dyDescent="0.3">
      <c r="B44" s="5" t="s">
        <v>65</v>
      </c>
      <c r="G44" s="5" t="s">
        <v>68</v>
      </c>
      <c r="M44" s="2" t="s">
        <v>47</v>
      </c>
      <c r="N44" s="6" t="s">
        <v>63</v>
      </c>
      <c r="R44" s="2" t="s">
        <v>47</v>
      </c>
      <c r="S44" s="6" t="s">
        <v>63</v>
      </c>
    </row>
    <row r="46" spans="1:42" ht="15.6" x14ac:dyDescent="0.35">
      <c r="B46" s="3" t="s">
        <v>1</v>
      </c>
      <c r="C46" s="12" t="s">
        <v>64</v>
      </c>
      <c r="D46" s="3" t="s">
        <v>2</v>
      </c>
      <c r="E46" s="13" t="s">
        <v>66</v>
      </c>
      <c r="F46" s="13"/>
      <c r="G46" s="3" t="s">
        <v>1</v>
      </c>
      <c r="H46" s="12" t="s">
        <v>64</v>
      </c>
      <c r="I46" s="3" t="s">
        <v>2</v>
      </c>
      <c r="J46" s="13" t="s">
        <v>66</v>
      </c>
      <c r="K46" s="13" t="s">
        <v>69</v>
      </c>
      <c r="M46" s="3" t="s">
        <v>1</v>
      </c>
      <c r="N46" s="3" t="s">
        <v>2</v>
      </c>
      <c r="O46" s="3" t="s">
        <v>4</v>
      </c>
      <c r="P46" s="3" t="s">
        <v>34</v>
      </c>
      <c r="R46" s="3" t="s">
        <v>1</v>
      </c>
      <c r="S46" s="3" t="s">
        <v>2</v>
      </c>
      <c r="T46" s="3" t="s">
        <v>4</v>
      </c>
      <c r="U46" s="3" t="s">
        <v>34</v>
      </c>
    </row>
    <row r="47" spans="1:42" x14ac:dyDescent="0.3">
      <c r="M47" s="1"/>
      <c r="N47" s="1"/>
      <c r="O47" s="1"/>
      <c r="T47" s="1"/>
      <c r="Y47" s="1"/>
      <c r="Z47" s="1"/>
    </row>
    <row r="48" spans="1:42" x14ac:dyDescent="0.3">
      <c r="B48" s="1">
        <v>0</v>
      </c>
      <c r="C48">
        <v>30</v>
      </c>
      <c r="D48">
        <f>-2*(C48*(PI()/180))/SQRT(E48^2-1)</f>
        <v>-0.60459978807807258</v>
      </c>
      <c r="E48">
        <v>2</v>
      </c>
      <c r="G48" s="1">
        <v>0</v>
      </c>
      <c r="H48">
        <v>30</v>
      </c>
      <c r="I48">
        <f>-K48*2*SIN(H48*(PI()/180))^2</f>
        <v>-0.74071428571428566</v>
      </c>
      <c r="J48">
        <v>3</v>
      </c>
      <c r="K48">
        <f>(9.333)/((1.4/2)*J48^2)</f>
        <v>1.4814285714285715</v>
      </c>
      <c r="M48" s="1">
        <v>0</v>
      </c>
      <c r="N48" s="1">
        <v>-9.2012343799999993E-2</v>
      </c>
      <c r="O48" s="1">
        <f t="shared" ref="O48:O64" si="16">M49-M48</f>
        <v>3.2259024300000001E-2</v>
      </c>
      <c r="P48" s="1">
        <f>O48*N48</f>
        <v>-2.9682284345441544E-3</v>
      </c>
      <c r="R48" s="1">
        <v>0</v>
      </c>
      <c r="S48" s="1">
        <v>-9.1904898600000007E-2</v>
      </c>
      <c r="T48" s="1">
        <f t="shared" ref="T48:T64" si="17">R49-R48</f>
        <v>3.2259024300000001E-2</v>
      </c>
      <c r="U48" s="1">
        <f>T48*S48</f>
        <v>-2.9647623572264365E-3</v>
      </c>
      <c r="V48" s="1"/>
      <c r="W48" s="1"/>
      <c r="Z48" s="1">
        <v>0</v>
      </c>
      <c r="AA48" s="1">
        <v>-9.1904898600000007E-2</v>
      </c>
    </row>
    <row r="49" spans="2:27" x14ac:dyDescent="0.3">
      <c r="B49" s="1">
        <v>4.9999733900000003E-2</v>
      </c>
      <c r="C49">
        <v>30</v>
      </c>
      <c r="D49">
        <f t="shared" ref="D49:D68" si="18">-2*(C49*(PI()/180))/SQRT(E49^2-1)</f>
        <v>-0.60459978807807258</v>
      </c>
      <c r="E49">
        <v>2</v>
      </c>
      <c r="G49" s="1">
        <v>4.9999733900000003E-2</v>
      </c>
      <c r="H49">
        <v>30</v>
      </c>
      <c r="I49">
        <f t="shared" ref="I49:I68" si="19">-K49*2*SIN(H49*(PI()/180))^2</f>
        <v>-0.74071428571428566</v>
      </c>
      <c r="J49">
        <v>3</v>
      </c>
      <c r="K49">
        <f t="shared" ref="K49:K68" si="20">(9.333)/((1.4/2)*J49^2)</f>
        <v>1.4814285714285715</v>
      </c>
      <c r="M49" s="1">
        <v>3.2259024300000001E-2</v>
      </c>
      <c r="N49" s="1">
        <v>-0.21531428899999999</v>
      </c>
      <c r="O49" s="1">
        <f t="shared" si="16"/>
        <v>3.2256671100000002E-2</v>
      </c>
      <c r="P49" s="1">
        <f t="shared" ref="P49:P79" si="21">O49*N49</f>
        <v>-6.9453222034033483E-3</v>
      </c>
      <c r="R49" s="1">
        <v>3.2259024300000001E-2</v>
      </c>
      <c r="S49" s="1">
        <v>-0.208979944</v>
      </c>
      <c r="T49" s="1">
        <f t="shared" si="17"/>
        <v>3.2256671100000002E-2</v>
      </c>
      <c r="U49" s="1">
        <f t="shared" ref="U49:U79" si="22">T49*S49</f>
        <v>-6.740997320104419E-3</v>
      </c>
      <c r="W49" s="1"/>
      <c r="X49" s="1"/>
      <c r="Z49" s="1">
        <v>3.2259024300000001E-2</v>
      </c>
      <c r="AA49" s="1">
        <v>-0.208979944</v>
      </c>
    </row>
    <row r="50" spans="2:27" x14ac:dyDescent="0.3">
      <c r="B50" s="1">
        <v>9.9998980200000004E-2</v>
      </c>
      <c r="C50">
        <v>30</v>
      </c>
      <c r="D50">
        <f t="shared" si="18"/>
        <v>-0.60459978807807258</v>
      </c>
      <c r="E50">
        <v>2</v>
      </c>
      <c r="G50" s="1">
        <v>9.9998980200000004E-2</v>
      </c>
      <c r="H50">
        <v>30</v>
      </c>
      <c r="I50">
        <f t="shared" si="19"/>
        <v>-0.74071428571428566</v>
      </c>
      <c r="J50">
        <v>3</v>
      </c>
      <c r="K50">
        <f t="shared" si="20"/>
        <v>1.4814285714285715</v>
      </c>
      <c r="M50" s="1">
        <v>6.4515695400000003E-2</v>
      </c>
      <c r="N50" s="1">
        <v>-0.36414266000000001</v>
      </c>
      <c r="O50" s="1">
        <f t="shared" si="16"/>
        <v>3.2260422900000002E-2</v>
      </c>
      <c r="P50" s="1">
        <f t="shared" si="21"/>
        <v>-1.1747396207530915E-2</v>
      </c>
      <c r="R50" s="1">
        <v>6.4515695400000003E-2</v>
      </c>
      <c r="S50" s="1">
        <v>-0.33493927600000001</v>
      </c>
      <c r="T50" s="1">
        <f t="shared" si="17"/>
        <v>3.2260422900000002E-2</v>
      </c>
      <c r="U50" s="1">
        <f t="shared" si="22"/>
        <v>-1.0805282689579821E-2</v>
      </c>
      <c r="W50" s="1"/>
      <c r="X50" s="1"/>
      <c r="Z50" s="1">
        <v>6.4515695400000003E-2</v>
      </c>
      <c r="AA50" s="1">
        <v>-0.33493927600000001</v>
      </c>
    </row>
    <row r="51" spans="2:27" x14ac:dyDescent="0.3">
      <c r="B51" s="1">
        <v>0.149999891</v>
      </c>
      <c r="C51">
        <v>30</v>
      </c>
      <c r="D51">
        <f t="shared" si="18"/>
        <v>-0.60459978807807258</v>
      </c>
      <c r="E51">
        <v>2</v>
      </c>
      <c r="G51" s="1">
        <v>0.149999891</v>
      </c>
      <c r="H51">
        <v>30</v>
      </c>
      <c r="I51">
        <f t="shared" si="19"/>
        <v>-0.74071428571428566</v>
      </c>
      <c r="J51">
        <v>3</v>
      </c>
      <c r="K51">
        <f t="shared" si="20"/>
        <v>1.4814285714285715</v>
      </c>
      <c r="M51" s="1">
        <v>9.6776118300000005E-2</v>
      </c>
      <c r="N51" s="1">
        <v>-0.526847234</v>
      </c>
      <c r="O51" s="1">
        <f t="shared" si="16"/>
        <v>3.2257887700000001E-2</v>
      </c>
      <c r="P51" s="1">
        <f t="shared" si="21"/>
        <v>-1.6994978909427621E-2</v>
      </c>
      <c r="R51" s="1">
        <v>9.6776118300000005E-2</v>
      </c>
      <c r="S51" s="1">
        <v>-0.449096783</v>
      </c>
      <c r="T51" s="1">
        <f t="shared" si="17"/>
        <v>3.2257887700000001E-2</v>
      </c>
      <c r="U51" s="1">
        <f t="shared" si="22"/>
        <v>-1.448691359244527E-2</v>
      </c>
      <c r="W51" s="1"/>
      <c r="X51" s="1"/>
      <c r="Z51" s="1">
        <v>9.6776118300000005E-2</v>
      </c>
      <c r="AA51" s="1">
        <v>-0.449096783</v>
      </c>
    </row>
    <row r="52" spans="2:27" x14ac:dyDescent="0.3">
      <c r="B52" s="1">
        <v>0.19999971599999999</v>
      </c>
      <c r="C52">
        <v>30</v>
      </c>
      <c r="D52">
        <f t="shared" si="18"/>
        <v>-0.60459978807807258</v>
      </c>
      <c r="E52">
        <v>2</v>
      </c>
      <c r="G52" s="1">
        <v>0.19999971599999999</v>
      </c>
      <c r="H52">
        <v>30</v>
      </c>
      <c r="I52">
        <f t="shared" si="19"/>
        <v>-0.74071428571428566</v>
      </c>
      <c r="J52">
        <v>3</v>
      </c>
      <c r="K52">
        <f t="shared" si="20"/>
        <v>1.4814285714285715</v>
      </c>
      <c r="M52" s="1">
        <v>0.12903400600000001</v>
      </c>
      <c r="N52" s="1">
        <v>-0.68655869300000005</v>
      </c>
      <c r="O52" s="1">
        <f t="shared" si="16"/>
        <v>3.2258043999999986E-2</v>
      </c>
      <c r="P52" s="1">
        <f t="shared" si="21"/>
        <v>-2.2147040527376483E-2</v>
      </c>
      <c r="R52" s="1">
        <v>0.12903400600000001</v>
      </c>
      <c r="S52" s="1">
        <v>-0.53802750300000002</v>
      </c>
      <c r="T52" s="1">
        <f t="shared" si="17"/>
        <v>3.2258043999999986E-2</v>
      </c>
      <c r="U52" s="1">
        <f t="shared" si="22"/>
        <v>-1.7355714864984124E-2</v>
      </c>
      <c r="W52" s="1"/>
      <c r="X52" s="1"/>
      <c r="Z52" s="1">
        <v>0.12903400600000001</v>
      </c>
      <c r="AA52" s="1">
        <v>-0.53802750300000002</v>
      </c>
    </row>
    <row r="53" spans="2:27" x14ac:dyDescent="0.3">
      <c r="B53" s="1">
        <v>0.24999981800000001</v>
      </c>
      <c r="C53">
        <v>30</v>
      </c>
      <c r="D53">
        <f t="shared" si="18"/>
        <v>-0.60459978807807258</v>
      </c>
      <c r="E53">
        <v>2</v>
      </c>
      <c r="G53" s="1">
        <v>0.24999981800000001</v>
      </c>
      <c r="H53">
        <v>30</v>
      </c>
      <c r="I53">
        <f t="shared" si="19"/>
        <v>-0.74071428571428566</v>
      </c>
      <c r="J53">
        <v>3</v>
      </c>
      <c r="K53">
        <f t="shared" si="20"/>
        <v>1.4814285714285715</v>
      </c>
      <c r="M53" s="1">
        <v>0.16129204999999999</v>
      </c>
      <c r="N53" s="1">
        <v>-0.82177429700000004</v>
      </c>
      <c r="O53" s="1">
        <f t="shared" si="16"/>
        <v>3.2259954000000007E-2</v>
      </c>
      <c r="P53" s="1">
        <f t="shared" si="21"/>
        <v>-2.6510401019602347E-2</v>
      </c>
      <c r="R53" s="1">
        <v>0.16129204999999999</v>
      </c>
      <c r="S53" s="1">
        <v>-0.59924944599999996</v>
      </c>
      <c r="T53" s="1">
        <f t="shared" si="17"/>
        <v>3.2259954000000007E-2</v>
      </c>
      <c r="U53" s="1">
        <f t="shared" si="22"/>
        <v>-1.9331759562485486E-2</v>
      </c>
      <c r="W53" s="1"/>
      <c r="X53" s="1"/>
      <c r="Z53" s="1">
        <v>0.16129204999999999</v>
      </c>
      <c r="AA53" s="1">
        <v>-0.59924944599999996</v>
      </c>
    </row>
    <row r="54" spans="2:27" x14ac:dyDescent="0.3">
      <c r="B54" s="1">
        <v>0.30000020300000002</v>
      </c>
      <c r="C54">
        <v>30</v>
      </c>
      <c r="D54">
        <f t="shared" si="18"/>
        <v>-0.60459978807807258</v>
      </c>
      <c r="E54">
        <v>2</v>
      </c>
      <c r="G54" s="1">
        <v>0.30000020300000002</v>
      </c>
      <c r="H54">
        <v>30</v>
      </c>
      <c r="I54">
        <f t="shared" si="19"/>
        <v>-0.74071428571428566</v>
      </c>
      <c r="J54">
        <v>3</v>
      </c>
      <c r="K54">
        <f t="shared" si="20"/>
        <v>1.4814285714285715</v>
      </c>
      <c r="M54" s="1">
        <v>0.193552004</v>
      </c>
      <c r="N54" s="1">
        <v>-0.90551273899999996</v>
      </c>
      <c r="O54" s="1">
        <f t="shared" si="16"/>
        <v>3.2256961000000001E-2</v>
      </c>
      <c r="P54" s="1">
        <f t="shared" si="21"/>
        <v>-2.9209089106926177E-2</v>
      </c>
      <c r="R54" s="1">
        <v>0.193552004</v>
      </c>
      <c r="S54" s="1">
        <v>-0.63581687200000003</v>
      </c>
      <c r="T54" s="1">
        <f t="shared" si="17"/>
        <v>3.2256961000000001E-2</v>
      </c>
      <c r="U54" s="1">
        <f t="shared" si="22"/>
        <v>-2.0509520043245993E-2</v>
      </c>
      <c r="W54" s="1"/>
      <c r="X54" s="1"/>
      <c r="Z54" s="1">
        <v>0.193552004</v>
      </c>
      <c r="AA54" s="1">
        <v>-0.63581687200000003</v>
      </c>
    </row>
    <row r="55" spans="2:27" x14ac:dyDescent="0.3">
      <c r="B55" s="1">
        <v>0.349997901</v>
      </c>
      <c r="C55">
        <v>30</v>
      </c>
      <c r="D55">
        <f t="shared" si="18"/>
        <v>-0.60459978807807258</v>
      </c>
      <c r="E55">
        <v>2</v>
      </c>
      <c r="G55" s="1">
        <v>0.349997901</v>
      </c>
      <c r="H55">
        <v>30</v>
      </c>
      <c r="I55">
        <f t="shared" si="19"/>
        <v>-0.74071428571428566</v>
      </c>
      <c r="J55">
        <v>3</v>
      </c>
      <c r="K55">
        <f t="shared" si="20"/>
        <v>1.4814285714285715</v>
      </c>
      <c r="M55" s="1">
        <v>0.225808965</v>
      </c>
      <c r="N55" s="1">
        <v>-0.87710339000000004</v>
      </c>
      <c r="O55" s="1">
        <f t="shared" si="16"/>
        <v>3.2255952000000004E-2</v>
      </c>
      <c r="P55" s="1">
        <f t="shared" si="21"/>
        <v>-2.8291804846877284E-2</v>
      </c>
      <c r="R55" s="1">
        <v>0.225808965</v>
      </c>
      <c r="S55" s="1">
        <v>-0.65376699900000002</v>
      </c>
      <c r="T55" s="1">
        <f t="shared" si="17"/>
        <v>3.2255952000000004E-2</v>
      </c>
      <c r="U55" s="1">
        <f t="shared" si="22"/>
        <v>-2.1087876938928052E-2</v>
      </c>
      <c r="W55" s="1"/>
      <c r="X55" s="1"/>
      <c r="Z55" s="1">
        <v>0.225808965</v>
      </c>
      <c r="AA55" s="1">
        <v>-0.65376699900000002</v>
      </c>
    </row>
    <row r="56" spans="2:27" x14ac:dyDescent="0.3">
      <c r="B56" s="1">
        <v>0.40000013499999998</v>
      </c>
      <c r="C56">
        <v>30</v>
      </c>
      <c r="D56">
        <f t="shared" si="18"/>
        <v>-0.60459978807807258</v>
      </c>
      <c r="E56">
        <v>2</v>
      </c>
      <c r="G56" s="1">
        <v>0.40000013499999998</v>
      </c>
      <c r="H56">
        <v>30</v>
      </c>
      <c r="I56">
        <f t="shared" si="19"/>
        <v>-0.74071428571428566</v>
      </c>
      <c r="J56">
        <v>3</v>
      </c>
      <c r="K56">
        <f t="shared" si="20"/>
        <v>1.4814285714285715</v>
      </c>
      <c r="M56" s="1">
        <v>0.258064917</v>
      </c>
      <c r="N56" s="1">
        <v>-0.79968795000000004</v>
      </c>
      <c r="O56" s="1">
        <f t="shared" si="16"/>
        <v>3.2263203000000018E-2</v>
      </c>
      <c r="P56" s="1">
        <f t="shared" si="21"/>
        <v>-2.5800494667503865E-2</v>
      </c>
      <c r="R56" s="1">
        <v>0.258064917</v>
      </c>
      <c r="S56" s="1">
        <v>-0.66103086600000005</v>
      </c>
      <c r="T56" s="1">
        <f t="shared" si="17"/>
        <v>3.2263203000000018E-2</v>
      </c>
      <c r="U56" s="1">
        <f t="shared" si="22"/>
        <v>-2.1326973019023813E-2</v>
      </c>
      <c r="W56" s="1"/>
      <c r="X56" s="1"/>
      <c r="Z56" s="1">
        <v>0.258064917</v>
      </c>
      <c r="AA56" s="1">
        <v>-0.66103086600000005</v>
      </c>
    </row>
    <row r="57" spans="2:27" x14ac:dyDescent="0.3">
      <c r="B57" s="1">
        <v>0.44999986800000003</v>
      </c>
      <c r="C57">
        <v>30</v>
      </c>
      <c r="D57">
        <f t="shared" si="18"/>
        <v>-0.60459978807807258</v>
      </c>
      <c r="E57">
        <v>2</v>
      </c>
      <c r="G57" s="1">
        <v>0.44999986800000003</v>
      </c>
      <c r="H57">
        <v>30</v>
      </c>
      <c r="I57">
        <f t="shared" si="19"/>
        <v>-0.74071428571428566</v>
      </c>
      <c r="J57">
        <v>3</v>
      </c>
      <c r="K57">
        <f t="shared" si="20"/>
        <v>1.4814285714285715</v>
      </c>
      <c r="M57" s="1">
        <v>0.29032812000000002</v>
      </c>
      <c r="N57" s="1">
        <v>-0.72858654499999997</v>
      </c>
      <c r="O57" s="1">
        <f t="shared" si="16"/>
        <v>3.2263043999999963E-2</v>
      </c>
      <c r="P57" s="1">
        <f t="shared" si="21"/>
        <v>-2.3506419759142951E-2</v>
      </c>
      <c r="R57" s="1">
        <v>0.29032812000000002</v>
      </c>
      <c r="S57" s="1">
        <v>-0.66324881499999999</v>
      </c>
      <c r="T57" s="1">
        <f t="shared" si="17"/>
        <v>3.2263043999999963E-2</v>
      </c>
      <c r="U57" s="1">
        <f t="shared" si="22"/>
        <v>-2.1398425701292835E-2</v>
      </c>
      <c r="W57" s="1"/>
      <c r="X57" s="1"/>
      <c r="Z57" s="1">
        <v>0.29032812000000002</v>
      </c>
      <c r="AA57" s="1">
        <v>-0.66324881499999999</v>
      </c>
    </row>
    <row r="58" spans="2:27" x14ac:dyDescent="0.3">
      <c r="B58" s="1">
        <v>0.49999878399999997</v>
      </c>
      <c r="C58">
        <v>30</v>
      </c>
      <c r="D58">
        <f t="shared" si="18"/>
        <v>-0.60459978807807258</v>
      </c>
      <c r="E58">
        <v>2</v>
      </c>
      <c r="G58" s="1">
        <v>0.49999878399999997</v>
      </c>
      <c r="H58">
        <v>30</v>
      </c>
      <c r="I58">
        <f t="shared" si="19"/>
        <v>-0.74071428571428566</v>
      </c>
      <c r="J58">
        <v>3</v>
      </c>
      <c r="K58">
        <f t="shared" si="20"/>
        <v>1.4814285714285715</v>
      </c>
      <c r="M58" s="1">
        <v>0.32259116399999999</v>
      </c>
      <c r="N58" s="1">
        <v>-0.68186347199999997</v>
      </c>
      <c r="O58" s="1">
        <f t="shared" si="16"/>
        <v>3.2249474E-2</v>
      </c>
      <c r="P58" s="1">
        <f t="shared" si="21"/>
        <v>-2.1989738311813726E-2</v>
      </c>
      <c r="R58" s="1">
        <v>0.32259116399999999</v>
      </c>
      <c r="S58" s="1">
        <v>-0.66368833699999996</v>
      </c>
      <c r="T58" s="1">
        <f t="shared" si="17"/>
        <v>3.2249474E-2</v>
      </c>
      <c r="U58" s="1">
        <f t="shared" si="22"/>
        <v>-2.1403599768184737E-2</v>
      </c>
      <c r="W58" s="1"/>
      <c r="X58" s="1"/>
      <c r="Z58" s="1">
        <v>0.32259116399999999</v>
      </c>
      <c r="AA58" s="1">
        <v>-0.66368833699999996</v>
      </c>
    </row>
    <row r="59" spans="2:27" x14ac:dyDescent="0.3">
      <c r="B59" s="1">
        <v>0.55000070400000001</v>
      </c>
      <c r="C59">
        <v>30</v>
      </c>
      <c r="D59">
        <f t="shared" si="18"/>
        <v>-0.60459978807807258</v>
      </c>
      <c r="E59">
        <v>2</v>
      </c>
      <c r="G59" s="1">
        <v>0.55000070400000001</v>
      </c>
      <c r="H59">
        <v>30</v>
      </c>
      <c r="I59">
        <f t="shared" si="19"/>
        <v>-0.74071428571428566</v>
      </c>
      <c r="J59">
        <v>3</v>
      </c>
      <c r="K59">
        <f t="shared" si="20"/>
        <v>1.4814285714285715</v>
      </c>
      <c r="M59" s="1">
        <v>0.35484063799999999</v>
      </c>
      <c r="N59" s="1">
        <v>-0.65874802700000001</v>
      </c>
      <c r="O59" s="1">
        <f t="shared" si="16"/>
        <v>3.2258625000000041E-2</v>
      </c>
      <c r="P59" s="1">
        <f t="shared" si="21"/>
        <v>-2.1250305572482902E-2</v>
      </c>
      <c r="R59" s="1">
        <v>0.35484063799999999</v>
      </c>
      <c r="S59" s="1">
        <v>-0.66355021000000003</v>
      </c>
      <c r="T59" s="1">
        <f t="shared" si="17"/>
        <v>3.2258625000000041E-2</v>
      </c>
      <c r="U59" s="1">
        <f t="shared" si="22"/>
        <v>-2.1405217393061279E-2</v>
      </c>
      <c r="W59" s="1"/>
      <c r="X59" s="1"/>
      <c r="Z59" s="1">
        <v>0.35484063799999999</v>
      </c>
      <c r="AA59" s="1">
        <v>-0.66355021000000003</v>
      </c>
    </row>
    <row r="60" spans="2:27" x14ac:dyDescent="0.3">
      <c r="B60" s="1">
        <v>0.59999660399999999</v>
      </c>
      <c r="C60">
        <v>30</v>
      </c>
      <c r="D60">
        <f t="shared" si="18"/>
        <v>-0.60459978807807258</v>
      </c>
      <c r="E60">
        <v>2</v>
      </c>
      <c r="G60" s="1">
        <v>0.59999660399999999</v>
      </c>
      <c r="H60">
        <v>30</v>
      </c>
      <c r="I60">
        <f t="shared" si="19"/>
        <v>-0.74071428571428566</v>
      </c>
      <c r="J60">
        <v>3</v>
      </c>
      <c r="K60">
        <f t="shared" si="20"/>
        <v>1.4814285714285715</v>
      </c>
      <c r="M60" s="1">
        <v>0.38709926300000003</v>
      </c>
      <c r="N60" s="1">
        <v>-0.65154126000000001</v>
      </c>
      <c r="O60" s="1">
        <f t="shared" si="16"/>
        <v>3.2252962999999968E-2</v>
      </c>
      <c r="P60" s="1">
        <f t="shared" si="21"/>
        <v>-2.1014136151753359E-2</v>
      </c>
      <c r="R60" s="1">
        <v>0.38709926300000003</v>
      </c>
      <c r="S60" s="1">
        <v>-0.663420699</v>
      </c>
      <c r="T60" s="1">
        <f t="shared" si="17"/>
        <v>3.2252962999999968E-2</v>
      </c>
      <c r="U60" s="1">
        <f t="shared" si="22"/>
        <v>-2.1397283258281115E-2</v>
      </c>
      <c r="W60" s="1"/>
      <c r="X60" s="1"/>
      <c r="Z60" s="1">
        <v>0.38709926300000003</v>
      </c>
      <c r="AA60" s="1">
        <v>-0.663420699</v>
      </c>
    </row>
    <row r="61" spans="2:27" x14ac:dyDescent="0.3">
      <c r="B61" s="1">
        <v>0.65000172700000003</v>
      </c>
      <c r="C61">
        <v>30</v>
      </c>
      <c r="D61">
        <f t="shared" si="18"/>
        <v>-0.60459978807807258</v>
      </c>
      <c r="E61">
        <v>2</v>
      </c>
      <c r="G61" s="1">
        <v>0.65000172700000003</v>
      </c>
      <c r="H61">
        <v>30</v>
      </c>
      <c r="I61">
        <f t="shared" si="19"/>
        <v>-0.74071428571428566</v>
      </c>
      <c r="J61">
        <v>3</v>
      </c>
      <c r="K61">
        <f t="shared" si="20"/>
        <v>1.4814285714285715</v>
      </c>
      <c r="M61" s="1">
        <v>0.41935222599999999</v>
      </c>
      <c r="N61" s="1">
        <v>-0.65205392399999995</v>
      </c>
      <c r="O61" s="1">
        <f t="shared" si="16"/>
        <v>3.2263645000000007E-2</v>
      </c>
      <c r="P61" s="1">
        <f t="shared" si="21"/>
        <v>-2.1037636324792983E-2</v>
      </c>
      <c r="R61" s="1">
        <v>0.41935222599999999</v>
      </c>
      <c r="S61" s="1">
        <v>-0.66349698400000001</v>
      </c>
      <c r="T61" s="1">
        <f t="shared" si="17"/>
        <v>3.2263645000000007E-2</v>
      </c>
      <c r="U61" s="1">
        <f t="shared" si="22"/>
        <v>-2.1406831150346684E-2</v>
      </c>
      <c r="W61" s="1"/>
      <c r="X61" s="1"/>
      <c r="Z61" s="1">
        <v>0.41935222599999999</v>
      </c>
      <c r="AA61" s="1">
        <v>-0.66349698400000001</v>
      </c>
    </row>
    <row r="62" spans="2:27" x14ac:dyDescent="0.3">
      <c r="B62" s="1">
        <v>0.70000064900000003</v>
      </c>
      <c r="C62">
        <v>30</v>
      </c>
      <c r="D62">
        <f t="shared" si="18"/>
        <v>-0.60459978807807258</v>
      </c>
      <c r="E62">
        <v>2</v>
      </c>
      <c r="G62" s="1">
        <v>0.70000064900000003</v>
      </c>
      <c r="H62">
        <v>30</v>
      </c>
      <c r="I62">
        <f t="shared" si="19"/>
        <v>-0.74071428571428566</v>
      </c>
      <c r="J62">
        <v>3</v>
      </c>
      <c r="K62">
        <f t="shared" si="20"/>
        <v>1.4814285714285715</v>
      </c>
      <c r="M62" s="1">
        <v>0.451615871</v>
      </c>
      <c r="N62" s="1">
        <v>-0.65448419400000002</v>
      </c>
      <c r="O62" s="1">
        <f t="shared" si="16"/>
        <v>3.2252804999999996E-2</v>
      </c>
      <c r="P62" s="1">
        <f t="shared" si="21"/>
        <v>-2.1108951084664169E-2</v>
      </c>
      <c r="R62" s="1">
        <v>0.451615871</v>
      </c>
      <c r="S62" s="1">
        <v>-0.66376763100000002</v>
      </c>
      <c r="T62" s="1">
        <f t="shared" si="17"/>
        <v>3.2252804999999996E-2</v>
      </c>
      <c r="U62" s="1">
        <f t="shared" si="22"/>
        <v>-2.1408367967954953E-2</v>
      </c>
      <c r="W62" s="1"/>
      <c r="X62" s="1"/>
      <c r="Z62" s="1">
        <v>0.451615871</v>
      </c>
      <c r="AA62" s="1">
        <v>-0.66376763100000002</v>
      </c>
    </row>
    <row r="63" spans="2:27" x14ac:dyDescent="0.3">
      <c r="B63" s="1">
        <v>0.74999718500000001</v>
      </c>
      <c r="C63">
        <v>30</v>
      </c>
      <c r="D63">
        <f t="shared" si="18"/>
        <v>-0.60459978807807258</v>
      </c>
      <c r="E63">
        <v>2</v>
      </c>
      <c r="G63" s="1">
        <v>0.74999718500000001</v>
      </c>
      <c r="H63">
        <v>30</v>
      </c>
      <c r="I63">
        <f t="shared" si="19"/>
        <v>-0.74071428571428566</v>
      </c>
      <c r="J63">
        <v>3</v>
      </c>
      <c r="K63">
        <f t="shared" si="20"/>
        <v>1.4814285714285715</v>
      </c>
      <c r="M63" s="1">
        <v>0.483868676</v>
      </c>
      <c r="N63" s="1">
        <v>-0.65615511900000001</v>
      </c>
      <c r="O63" s="1">
        <f t="shared" si="16"/>
        <v>3.2270249000000029E-2</v>
      </c>
      <c r="P63" s="1">
        <f t="shared" si="21"/>
        <v>-2.1174289072754648E-2</v>
      </c>
      <c r="R63" s="1">
        <v>0.483868676</v>
      </c>
      <c r="S63" s="1">
        <v>-0.66419988200000002</v>
      </c>
      <c r="T63" s="1">
        <f t="shared" si="17"/>
        <v>3.2270249000000029E-2</v>
      </c>
      <c r="U63" s="1">
        <f t="shared" si="22"/>
        <v>-2.1433895577910637E-2</v>
      </c>
      <c r="W63" s="1"/>
      <c r="X63" s="1"/>
      <c r="Z63" s="1">
        <v>0.483868676</v>
      </c>
      <c r="AA63" s="1">
        <v>-0.66419988200000002</v>
      </c>
    </row>
    <row r="64" spans="2:27" x14ac:dyDescent="0.3">
      <c r="B64" s="1">
        <v>0.80000190599999998</v>
      </c>
      <c r="C64">
        <v>30</v>
      </c>
      <c r="D64">
        <f t="shared" si="18"/>
        <v>-0.60459978807807258</v>
      </c>
      <c r="E64">
        <v>2</v>
      </c>
      <c r="G64" s="1">
        <v>0.80000190599999998</v>
      </c>
      <c r="H64">
        <v>30</v>
      </c>
      <c r="I64">
        <f t="shared" si="19"/>
        <v>-0.74071428571428566</v>
      </c>
      <c r="J64">
        <v>3</v>
      </c>
      <c r="K64">
        <f t="shared" si="20"/>
        <v>1.4814285714285715</v>
      </c>
      <c r="M64" s="1">
        <v>0.51613892500000003</v>
      </c>
      <c r="N64" s="1">
        <v>-0.65673480399999995</v>
      </c>
      <c r="O64" s="1">
        <f t="shared" si="16"/>
        <v>3.2245112999999992E-2</v>
      </c>
      <c r="P64" s="1">
        <f t="shared" si="21"/>
        <v>-2.1176487966012843E-2</v>
      </c>
      <c r="R64" s="1">
        <v>0.51613892500000003</v>
      </c>
      <c r="S64" s="1">
        <v>-0.66473405900000004</v>
      </c>
      <c r="T64" s="1">
        <f t="shared" si="17"/>
        <v>3.2245112999999992E-2</v>
      </c>
      <c r="U64" s="1">
        <f t="shared" si="22"/>
        <v>-2.1434424847403662E-2</v>
      </c>
      <c r="W64" s="1"/>
      <c r="X64" s="1"/>
      <c r="Z64" s="1">
        <v>0.51613892500000003</v>
      </c>
      <c r="AA64" s="1">
        <v>-0.66473405900000004</v>
      </c>
    </row>
    <row r="65" spans="2:27" x14ac:dyDescent="0.3">
      <c r="B65" s="1">
        <v>0.84999802300000005</v>
      </c>
      <c r="C65">
        <v>30</v>
      </c>
      <c r="D65">
        <f t="shared" si="18"/>
        <v>-0.60459978807807258</v>
      </c>
      <c r="E65">
        <v>2</v>
      </c>
      <c r="G65" s="1">
        <v>0.84999802300000005</v>
      </c>
      <c r="H65">
        <v>30</v>
      </c>
      <c r="I65">
        <f t="shared" si="19"/>
        <v>-0.74071428571428566</v>
      </c>
      <c r="J65">
        <v>3</v>
      </c>
      <c r="K65">
        <f t="shared" si="20"/>
        <v>1.4814285714285715</v>
      </c>
      <c r="M65" s="1">
        <v>0.54838403800000002</v>
      </c>
      <c r="N65" s="1">
        <v>-0.65681978299999999</v>
      </c>
      <c r="O65" s="1">
        <f>M66-M65</f>
        <v>3.2259424000000037E-2</v>
      </c>
      <c r="P65" s="1">
        <f t="shared" si="21"/>
        <v>-2.1188627871385014E-2</v>
      </c>
      <c r="R65" s="1">
        <v>0.54838403800000002</v>
      </c>
      <c r="S65" s="1">
        <v>-0.66532314699999995</v>
      </c>
      <c r="T65" s="1">
        <f>R66-R65</f>
        <v>3.2259424000000037E-2</v>
      </c>
      <c r="U65" s="1">
        <f t="shared" si="22"/>
        <v>-2.1462941496087351E-2</v>
      </c>
      <c r="W65" s="1"/>
      <c r="X65" s="1"/>
      <c r="Z65" s="1">
        <v>0.54838403800000002</v>
      </c>
      <c r="AA65" s="1">
        <v>-0.66532314699999995</v>
      </c>
    </row>
    <row r="66" spans="2:27" x14ac:dyDescent="0.3">
      <c r="B66" s="1">
        <v>0.89999669500000001</v>
      </c>
      <c r="C66">
        <v>30</v>
      </c>
      <c r="D66">
        <f t="shared" si="18"/>
        <v>-0.60459978807807258</v>
      </c>
      <c r="E66">
        <v>2</v>
      </c>
      <c r="G66" s="1">
        <v>0.89999669500000001</v>
      </c>
      <c r="H66">
        <v>30</v>
      </c>
      <c r="I66">
        <f t="shared" si="19"/>
        <v>-0.74071428571428566</v>
      </c>
      <c r="J66">
        <v>3</v>
      </c>
      <c r="K66">
        <f t="shared" si="20"/>
        <v>1.4814285714285715</v>
      </c>
      <c r="M66" s="1">
        <v>0.58064346200000005</v>
      </c>
      <c r="N66" s="1">
        <v>-0.65696473</v>
      </c>
      <c r="O66" s="1">
        <f t="shared" ref="O66:O78" si="23">M67-M66</f>
        <v>3.2244005999999992E-2</v>
      </c>
      <c r="P66" s="1">
        <f t="shared" si="21"/>
        <v>-2.1183174695908375E-2</v>
      </c>
      <c r="R66" s="1">
        <v>0.58064346200000005</v>
      </c>
      <c r="S66" s="1">
        <v>-0.665929047</v>
      </c>
      <c r="T66" s="1">
        <f t="shared" ref="T66:T78" si="24">R67-R66</f>
        <v>3.2244005999999992E-2</v>
      </c>
      <c r="U66" s="1">
        <f t="shared" si="22"/>
        <v>-2.1472220187042278E-2</v>
      </c>
      <c r="W66" s="1"/>
      <c r="X66" s="1"/>
      <c r="Z66" s="1">
        <v>0.58064346200000005</v>
      </c>
      <c r="AA66" s="1">
        <v>-0.665929047</v>
      </c>
    </row>
    <row r="67" spans="2:27" x14ac:dyDescent="0.3">
      <c r="B67" s="1">
        <v>0.94999397600000002</v>
      </c>
      <c r="C67">
        <v>30</v>
      </c>
      <c r="D67">
        <f t="shared" si="18"/>
        <v>-0.60459978807807258</v>
      </c>
      <c r="E67">
        <v>2</v>
      </c>
      <c r="G67" s="1">
        <v>0.94999397600000002</v>
      </c>
      <c r="H67">
        <v>30</v>
      </c>
      <c r="I67">
        <f t="shared" si="19"/>
        <v>-0.74071428571428566</v>
      </c>
      <c r="J67">
        <v>3</v>
      </c>
      <c r="K67">
        <f t="shared" si="20"/>
        <v>1.4814285714285715</v>
      </c>
      <c r="M67" s="1">
        <v>0.61288746800000005</v>
      </c>
      <c r="N67" s="1">
        <v>-0.65737111500000001</v>
      </c>
      <c r="O67" s="1">
        <f t="shared" si="23"/>
        <v>3.2270172999999902E-2</v>
      </c>
      <c r="P67" s="1">
        <f t="shared" si="21"/>
        <v>-2.121347960625283E-2</v>
      </c>
      <c r="R67" s="1">
        <v>0.61288746800000005</v>
      </c>
      <c r="S67" s="1">
        <v>-0.66652560100000002</v>
      </c>
      <c r="T67" s="1">
        <f t="shared" si="24"/>
        <v>3.2270172999999902E-2</v>
      </c>
      <c r="U67" s="1">
        <f t="shared" si="22"/>
        <v>-2.1508896453198909E-2</v>
      </c>
      <c r="W67" s="1"/>
      <c r="X67" s="1"/>
      <c r="Z67" s="1">
        <v>0.61288746800000005</v>
      </c>
      <c r="AA67" s="1">
        <v>-0.66652560100000002</v>
      </c>
    </row>
    <row r="68" spans="2:27" x14ac:dyDescent="0.3">
      <c r="B68" s="1">
        <v>1</v>
      </c>
      <c r="C68">
        <v>30</v>
      </c>
      <c r="D68">
        <f t="shared" si="18"/>
        <v>-0.60459978807807258</v>
      </c>
      <c r="E68">
        <v>2</v>
      </c>
      <c r="G68" s="1">
        <v>1</v>
      </c>
      <c r="H68">
        <v>30</v>
      </c>
      <c r="I68">
        <f t="shared" si="19"/>
        <v>-0.74071428571428566</v>
      </c>
      <c r="J68">
        <v>3</v>
      </c>
      <c r="K68">
        <f t="shared" si="20"/>
        <v>1.4814285714285715</v>
      </c>
      <c r="M68" s="1">
        <v>0.64515764099999995</v>
      </c>
      <c r="N68" s="1">
        <v>-0.65796761299999995</v>
      </c>
      <c r="O68" s="1">
        <f t="shared" si="23"/>
        <v>3.2259935000000017E-2</v>
      </c>
      <c r="P68" s="1">
        <f t="shared" si="21"/>
        <v>-2.1225992427485164E-2</v>
      </c>
      <c r="R68" s="1">
        <v>0.64515764099999995</v>
      </c>
      <c r="S68" s="1">
        <v>-0.66709537100000005</v>
      </c>
      <c r="T68" s="1">
        <f t="shared" si="24"/>
        <v>3.2259935000000017E-2</v>
      </c>
      <c r="U68" s="1">
        <f t="shared" si="22"/>
        <v>-2.1520453307260899E-2</v>
      </c>
      <c r="W68" s="1"/>
      <c r="X68" s="1"/>
      <c r="Z68" s="1">
        <v>0.64515764099999995</v>
      </c>
      <c r="AA68" s="1">
        <v>-0.66709537100000005</v>
      </c>
    </row>
    <row r="69" spans="2:27" x14ac:dyDescent="0.3">
      <c r="M69" s="1">
        <v>0.67741757599999997</v>
      </c>
      <c r="N69" s="1">
        <v>-0.65858918700000002</v>
      </c>
      <c r="O69" s="1">
        <f t="shared" si="23"/>
        <v>3.2241479000000073E-2</v>
      </c>
      <c r="P69" s="1">
        <f t="shared" si="21"/>
        <v>-2.1233889442287622E-2</v>
      </c>
      <c r="R69" s="1">
        <v>0.67741757599999997</v>
      </c>
      <c r="S69" s="1">
        <v>-0.66762749300000002</v>
      </c>
      <c r="T69" s="1">
        <f t="shared" si="24"/>
        <v>3.2241479000000073E-2</v>
      </c>
      <c r="U69" s="1">
        <f t="shared" si="22"/>
        <v>-2.1525297795382196E-2</v>
      </c>
      <c r="W69" s="1"/>
      <c r="X69" s="1"/>
      <c r="Z69" s="1">
        <v>0.67741757599999997</v>
      </c>
      <c r="AA69" s="1">
        <v>-0.66762749300000002</v>
      </c>
    </row>
    <row r="70" spans="2:27" x14ac:dyDescent="0.3">
      <c r="M70" s="1">
        <v>0.70965905500000004</v>
      </c>
      <c r="N70" s="1">
        <v>-0.65910456799999995</v>
      </c>
      <c r="O70" s="1">
        <f t="shared" si="23"/>
        <v>3.2309637000000002E-2</v>
      </c>
      <c r="P70" s="1">
        <f t="shared" si="21"/>
        <v>-2.1295429337121814E-2</v>
      </c>
      <c r="R70" s="1">
        <v>0.70965905500000004</v>
      </c>
      <c r="S70" s="1">
        <v>-0.66811580999999998</v>
      </c>
      <c r="T70" s="1">
        <f t="shared" si="24"/>
        <v>3.2309637000000002E-2</v>
      </c>
      <c r="U70" s="1">
        <f t="shared" si="22"/>
        <v>-2.158657929506097E-2</v>
      </c>
      <c r="W70" s="1"/>
      <c r="X70" s="1"/>
      <c r="Z70" s="1">
        <v>0.70965905500000004</v>
      </c>
      <c r="AA70" s="1">
        <v>-0.66811580999999998</v>
      </c>
    </row>
    <row r="71" spans="2:27" x14ac:dyDescent="0.3">
      <c r="M71" s="1">
        <v>0.74196869200000004</v>
      </c>
      <c r="N71" s="1">
        <v>-0.65946097400000003</v>
      </c>
      <c r="O71" s="1">
        <f t="shared" si="23"/>
        <v>3.2205494999999917E-2</v>
      </c>
      <c r="P71" s="1">
        <f t="shared" si="21"/>
        <v>-2.1238267100852075E-2</v>
      </c>
      <c r="R71" s="1">
        <v>0.74196869200000004</v>
      </c>
      <c r="S71" s="1">
        <v>-0.66855762600000002</v>
      </c>
      <c r="T71" s="1">
        <f t="shared" si="24"/>
        <v>3.2205494999999917E-2</v>
      </c>
      <c r="U71" s="1">
        <f t="shared" si="22"/>
        <v>-2.1531229281354817E-2</v>
      </c>
      <c r="W71" s="1"/>
      <c r="X71" s="1"/>
      <c r="Z71" s="1">
        <v>0.74196869200000004</v>
      </c>
      <c r="AA71" s="1">
        <v>-0.66855762600000002</v>
      </c>
    </row>
    <row r="72" spans="2:27" x14ac:dyDescent="0.3">
      <c r="M72" s="1">
        <v>0.77417418699999996</v>
      </c>
      <c r="N72" s="1">
        <v>-0.65967178699999995</v>
      </c>
      <c r="O72" s="1">
        <f t="shared" si="23"/>
        <v>3.2276414000000031E-2</v>
      </c>
      <c r="P72" s="1">
        <f t="shared" si="21"/>
        <v>-2.1291839701331836E-2</v>
      </c>
      <c r="R72" s="1">
        <v>0.77417418699999996</v>
      </c>
      <c r="S72" s="1">
        <v>-0.668953095</v>
      </c>
      <c r="T72" s="1">
        <f t="shared" si="24"/>
        <v>3.2276414000000031E-2</v>
      </c>
      <c r="U72" s="1">
        <f t="shared" si="22"/>
        <v>-2.1591407040801352E-2</v>
      </c>
      <c r="W72" s="1"/>
      <c r="X72" s="1"/>
      <c r="Z72" s="1">
        <v>0.77417418699999996</v>
      </c>
      <c r="AA72" s="1">
        <v>-0.668953095</v>
      </c>
    </row>
    <row r="73" spans="2:27" x14ac:dyDescent="0.3">
      <c r="M73" s="1">
        <v>0.80645060099999999</v>
      </c>
      <c r="N73" s="1">
        <v>-0.65978351400000002</v>
      </c>
      <c r="O73" s="1">
        <f t="shared" si="23"/>
        <v>3.2238211000000017E-2</v>
      </c>
      <c r="P73" s="1">
        <f t="shared" si="21"/>
        <v>-2.1270240138653466E-2</v>
      </c>
      <c r="R73" s="1">
        <v>0.80645060099999999</v>
      </c>
      <c r="S73" s="1">
        <v>-0.66930482499999999</v>
      </c>
      <c r="T73" s="1">
        <f t="shared" si="24"/>
        <v>3.2238211000000017E-2</v>
      </c>
      <c r="U73" s="1">
        <f t="shared" si="22"/>
        <v>-2.1577190171668086E-2</v>
      </c>
      <c r="W73" s="1"/>
      <c r="X73" s="1"/>
      <c r="Z73" s="1">
        <v>0.80645060099999999</v>
      </c>
      <c r="AA73" s="1">
        <v>-0.66930482499999999</v>
      </c>
    </row>
    <row r="74" spans="2:27" x14ac:dyDescent="0.3">
      <c r="M74" s="1">
        <v>0.83868881200000001</v>
      </c>
      <c r="N74" s="1">
        <v>-0.65984671900000003</v>
      </c>
      <c r="O74" s="1">
        <f t="shared" si="23"/>
        <v>3.227818299999996E-2</v>
      </c>
      <c r="P74" s="1">
        <f t="shared" si="21"/>
        <v>-2.1298653147831553E-2</v>
      </c>
      <c r="R74" s="1">
        <v>0.83868881200000001</v>
      </c>
      <c r="S74" s="1">
        <v>-0.66961727699999996</v>
      </c>
      <c r="T74" s="1">
        <f t="shared" si="24"/>
        <v>3.227818299999996E-2</v>
      </c>
      <c r="U74" s="1">
        <f t="shared" si="22"/>
        <v>-2.1614029006967662E-2</v>
      </c>
      <c r="W74" s="1"/>
      <c r="X74" s="1"/>
      <c r="Z74" s="1">
        <v>0.83868881200000001</v>
      </c>
      <c r="AA74" s="1">
        <v>-0.66961727699999996</v>
      </c>
    </row>
    <row r="75" spans="2:27" x14ac:dyDescent="0.3">
      <c r="M75" s="1">
        <v>0.87096699499999997</v>
      </c>
      <c r="N75" s="1">
        <v>-0.65990000199999999</v>
      </c>
      <c r="O75" s="1">
        <f t="shared" si="23"/>
        <v>3.2236343000000001E-2</v>
      </c>
      <c r="P75" s="1">
        <f t="shared" si="21"/>
        <v>-2.1272762810172686E-2</v>
      </c>
      <c r="R75" s="1">
        <v>0.87096699499999997</v>
      </c>
      <c r="S75" s="1">
        <v>-0.66989590099999996</v>
      </c>
      <c r="T75" s="1">
        <f t="shared" si="24"/>
        <v>3.2236343000000001E-2</v>
      </c>
      <c r="U75" s="1">
        <f t="shared" si="22"/>
        <v>-2.1594994038930043E-2</v>
      </c>
      <c r="W75" s="1"/>
      <c r="X75" s="1"/>
      <c r="Z75" s="1">
        <v>0.87096699499999997</v>
      </c>
      <c r="AA75" s="1">
        <v>-0.66989590099999996</v>
      </c>
    </row>
    <row r="76" spans="2:27" x14ac:dyDescent="0.3">
      <c r="M76" s="1">
        <v>0.90320333799999997</v>
      </c>
      <c r="N76" s="1">
        <v>-0.65996573000000003</v>
      </c>
      <c r="O76" s="1">
        <f t="shared" si="23"/>
        <v>3.2325915000000038E-2</v>
      </c>
      <c r="P76" s="1">
        <f t="shared" si="21"/>
        <v>-2.1333996090892975E-2</v>
      </c>
      <c r="R76" s="1">
        <v>0.90320333799999997</v>
      </c>
      <c r="S76" s="1">
        <v>-0.67014614800000005</v>
      </c>
      <c r="T76" s="1">
        <f t="shared" si="24"/>
        <v>3.2325915000000038E-2</v>
      </c>
      <c r="U76" s="1">
        <f t="shared" si="22"/>
        <v>-2.1663087417825449E-2</v>
      </c>
      <c r="W76" s="1"/>
      <c r="X76" s="1"/>
      <c r="Z76" s="1">
        <v>0.90320333799999997</v>
      </c>
      <c r="AA76" s="1">
        <v>-0.67014614800000005</v>
      </c>
    </row>
    <row r="77" spans="2:27" x14ac:dyDescent="0.3">
      <c r="M77" s="1">
        <v>0.93552925300000001</v>
      </c>
      <c r="N77" s="1">
        <v>-0.66005239500000001</v>
      </c>
      <c r="O77" s="1">
        <f t="shared" si="23"/>
        <v>3.218849800000001E-2</v>
      </c>
      <c r="P77" s="1">
        <f t="shared" si="21"/>
        <v>-2.1246095196352718E-2</v>
      </c>
      <c r="R77" s="1">
        <v>0.93552925300000001</v>
      </c>
      <c r="S77" s="1">
        <v>-0.670372564</v>
      </c>
      <c r="T77" s="1">
        <f t="shared" si="24"/>
        <v>3.218849800000001E-2</v>
      </c>
      <c r="U77" s="1">
        <f t="shared" si="22"/>
        <v>-2.1578285935568878E-2</v>
      </c>
      <c r="W77" s="1"/>
      <c r="X77" s="1"/>
      <c r="Z77" s="1">
        <v>0.93552925300000001</v>
      </c>
      <c r="AA77" s="1">
        <v>-0.670372564</v>
      </c>
    </row>
    <row r="78" spans="2:27" x14ac:dyDescent="0.3">
      <c r="M78" s="1">
        <v>0.96771775100000001</v>
      </c>
      <c r="N78" s="1">
        <v>-0.67795947899999998</v>
      </c>
      <c r="O78" s="1">
        <f t="shared" si="23"/>
        <v>3.2282248999999985E-2</v>
      </c>
      <c r="P78" s="1">
        <f t="shared" si="21"/>
        <v>-2.188605671298826E-2</v>
      </c>
      <c r="R78" s="1">
        <v>0.96771775100000001</v>
      </c>
      <c r="S78" s="1">
        <v>-0.68853593300000004</v>
      </c>
      <c r="T78" s="1">
        <f t="shared" si="24"/>
        <v>3.2282248999999985E-2</v>
      </c>
      <c r="U78" s="1">
        <f t="shared" si="22"/>
        <v>-2.2227488434553307E-2</v>
      </c>
      <c r="W78" s="1"/>
      <c r="X78" s="1"/>
      <c r="Z78" s="1">
        <v>0.96771775100000001</v>
      </c>
      <c r="AA78" s="1">
        <v>-0.68853593300000004</v>
      </c>
    </row>
    <row r="79" spans="2:27" x14ac:dyDescent="0.3">
      <c r="M79" s="1">
        <v>1</v>
      </c>
      <c r="N79" s="1">
        <v>-0.67795947899999998</v>
      </c>
      <c r="O79" s="1">
        <v>3.2306657000000016E-2</v>
      </c>
      <c r="P79" s="1">
        <f t="shared" si="21"/>
        <v>-2.1902604347951712E-2</v>
      </c>
      <c r="R79" s="1">
        <v>1</v>
      </c>
      <c r="S79" s="1">
        <v>-0.68853593300000004</v>
      </c>
      <c r="T79" s="1">
        <v>3.2306657000000016E-2</v>
      </c>
      <c r="U79" s="1">
        <f t="shared" si="22"/>
        <v>-2.2244294219605994E-2</v>
      </c>
      <c r="W79" s="1"/>
      <c r="X79" s="1"/>
      <c r="Z79" s="1">
        <v>1</v>
      </c>
      <c r="AA79" s="1">
        <v>-0.68853593300000004</v>
      </c>
    </row>
    <row r="80" spans="2:27" x14ac:dyDescent="0.3">
      <c r="W80" s="1"/>
      <c r="X80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E973-51BF-4A1C-9047-40EBEFC8BDF3}">
  <dimension ref="B1:AQ56"/>
  <sheetViews>
    <sheetView tabSelected="1" zoomScaleNormal="100" workbookViewId="0">
      <selection activeCell="A32" sqref="A32"/>
    </sheetView>
  </sheetViews>
  <sheetFormatPr defaultRowHeight="14.4" x14ac:dyDescent="0.3"/>
  <cols>
    <col min="1" max="1" width="102.5546875" customWidth="1"/>
    <col min="2" max="2" width="19.88671875" style="31" customWidth="1"/>
    <col min="3" max="4" width="8.88671875" customWidth="1"/>
    <col min="7" max="8" width="8.21875" bestFit="1" customWidth="1"/>
    <col min="10" max="10" width="8.88671875" customWidth="1"/>
  </cols>
  <sheetData>
    <row r="1" spans="2:43" x14ac:dyDescent="0.3">
      <c r="B1" s="29" t="s">
        <v>219</v>
      </c>
      <c r="J1" s="5" t="s">
        <v>12</v>
      </c>
      <c r="K1" t="s">
        <v>13</v>
      </c>
      <c r="L1" s="5" t="s">
        <v>15</v>
      </c>
      <c r="M1">
        <v>0.1</v>
      </c>
      <c r="O1" s="5" t="s">
        <v>12</v>
      </c>
      <c r="P1" t="s">
        <v>13</v>
      </c>
      <c r="Q1" s="5" t="s">
        <v>15</v>
      </c>
      <c r="R1">
        <v>0.1</v>
      </c>
      <c r="T1" s="5" t="s">
        <v>12</v>
      </c>
      <c r="U1" t="s">
        <v>13</v>
      </c>
      <c r="V1" s="5" t="s">
        <v>15</v>
      </c>
      <c r="W1">
        <v>0.1</v>
      </c>
      <c r="Y1" s="5" t="s">
        <v>12</v>
      </c>
      <c r="Z1" t="s">
        <v>13</v>
      </c>
      <c r="AA1" s="5" t="s">
        <v>15</v>
      </c>
      <c r="AB1">
        <v>0.1</v>
      </c>
      <c r="AD1" s="5" t="s">
        <v>12</v>
      </c>
      <c r="AE1" t="s">
        <v>13</v>
      </c>
      <c r="AF1" s="5" t="s">
        <v>15</v>
      </c>
      <c r="AG1">
        <v>0.1</v>
      </c>
      <c r="AI1" s="5" t="s">
        <v>12</v>
      </c>
      <c r="AJ1" t="s">
        <v>13</v>
      </c>
      <c r="AK1" s="5" t="s">
        <v>15</v>
      </c>
      <c r="AL1">
        <v>0.1</v>
      </c>
      <c r="AN1" s="5" t="s">
        <v>12</v>
      </c>
      <c r="AO1" t="s">
        <v>13</v>
      </c>
      <c r="AP1" s="5" t="s">
        <v>15</v>
      </c>
      <c r="AQ1">
        <v>0.1</v>
      </c>
    </row>
    <row r="2" spans="2:43" x14ac:dyDescent="0.3">
      <c r="B2" s="30" t="s">
        <v>220</v>
      </c>
      <c r="J2" s="5" t="s">
        <v>5</v>
      </c>
      <c r="K2" t="s">
        <v>217</v>
      </c>
      <c r="L2" s="5" t="s">
        <v>8</v>
      </c>
      <c r="M2" t="s">
        <v>9</v>
      </c>
      <c r="O2" s="5" t="s">
        <v>5</v>
      </c>
      <c r="P2" t="s">
        <v>217</v>
      </c>
      <c r="Q2" s="5" t="s">
        <v>8</v>
      </c>
      <c r="R2" t="s">
        <v>9</v>
      </c>
      <c r="T2" s="5" t="s">
        <v>5</v>
      </c>
      <c r="U2" t="s">
        <v>217</v>
      </c>
      <c r="V2" s="5" t="s">
        <v>8</v>
      </c>
      <c r="W2" t="s">
        <v>9</v>
      </c>
      <c r="Y2" s="5" t="s">
        <v>5</v>
      </c>
      <c r="Z2" t="s">
        <v>217</v>
      </c>
      <c r="AA2" s="5" t="s">
        <v>8</v>
      </c>
      <c r="AB2" t="s">
        <v>9</v>
      </c>
      <c r="AD2" s="5" t="s">
        <v>5</v>
      </c>
      <c r="AE2" t="s">
        <v>217</v>
      </c>
      <c r="AF2" s="5" t="s">
        <v>8</v>
      </c>
      <c r="AG2" t="s">
        <v>9</v>
      </c>
      <c r="AI2" s="5" t="s">
        <v>5</v>
      </c>
      <c r="AJ2" t="s">
        <v>217</v>
      </c>
      <c r="AK2" s="5" t="s">
        <v>8</v>
      </c>
      <c r="AL2" t="s">
        <v>9</v>
      </c>
      <c r="AN2" s="5" t="s">
        <v>5</v>
      </c>
      <c r="AO2" t="s">
        <v>217</v>
      </c>
      <c r="AP2" s="5" t="s">
        <v>8</v>
      </c>
      <c r="AQ2" t="s">
        <v>9</v>
      </c>
    </row>
    <row r="3" spans="2:43" ht="15.6" x14ac:dyDescent="0.35">
      <c r="B3" s="31" t="s">
        <v>235</v>
      </c>
      <c r="J3" s="5" t="s">
        <v>216</v>
      </c>
      <c r="K3" t="s">
        <v>225</v>
      </c>
      <c r="M3" t="s">
        <v>215</v>
      </c>
      <c r="O3" s="5" t="s">
        <v>216</v>
      </c>
      <c r="P3" t="s">
        <v>225</v>
      </c>
      <c r="R3" t="s">
        <v>215</v>
      </c>
      <c r="T3" s="5" t="s">
        <v>216</v>
      </c>
      <c r="U3" t="s">
        <v>225</v>
      </c>
      <c r="W3" t="s">
        <v>215</v>
      </c>
      <c r="Y3" s="5" t="s">
        <v>216</v>
      </c>
      <c r="Z3" t="s">
        <v>225</v>
      </c>
      <c r="AB3" t="s">
        <v>215</v>
      </c>
      <c r="AD3" s="5" t="s">
        <v>216</v>
      </c>
      <c r="AE3" t="s">
        <v>225</v>
      </c>
      <c r="AG3" t="s">
        <v>215</v>
      </c>
      <c r="AI3" s="5" t="s">
        <v>216</v>
      </c>
      <c r="AJ3" t="s">
        <v>225</v>
      </c>
      <c r="AL3" t="s">
        <v>215</v>
      </c>
      <c r="AN3" s="5" t="s">
        <v>216</v>
      </c>
      <c r="AO3" t="s">
        <v>225</v>
      </c>
      <c r="AQ3" t="s">
        <v>215</v>
      </c>
    </row>
    <row r="4" spans="2:43" x14ac:dyDescent="0.3">
      <c r="B4" s="31" t="s">
        <v>224</v>
      </c>
      <c r="J4" s="2" t="s">
        <v>226</v>
      </c>
      <c r="K4" s="6" t="s">
        <v>234</v>
      </c>
      <c r="O4" s="2" t="s">
        <v>226</v>
      </c>
      <c r="P4" s="6" t="s">
        <v>233</v>
      </c>
      <c r="T4" s="2" t="s">
        <v>226</v>
      </c>
      <c r="U4" s="6" t="s">
        <v>232</v>
      </c>
      <c r="Y4" s="2" t="s">
        <v>226</v>
      </c>
      <c r="Z4" s="6" t="s">
        <v>231</v>
      </c>
      <c r="AD4" s="2" t="s">
        <v>226</v>
      </c>
      <c r="AE4" s="6" t="s">
        <v>229</v>
      </c>
      <c r="AI4" s="2" t="s">
        <v>226</v>
      </c>
      <c r="AJ4" s="6" t="s">
        <v>227</v>
      </c>
      <c r="AN4" s="2" t="s">
        <v>226</v>
      </c>
      <c r="AO4" s="6" t="s">
        <v>218</v>
      </c>
    </row>
    <row r="5" spans="2:43" x14ac:dyDescent="0.3">
      <c r="B5" s="31" t="s">
        <v>236</v>
      </c>
    </row>
    <row r="6" spans="2:43" ht="15.6" x14ac:dyDescent="0.35">
      <c r="C6" s="3" t="s">
        <v>230</v>
      </c>
      <c r="D6" s="3" t="s">
        <v>238</v>
      </c>
      <c r="E6" s="3" t="s">
        <v>239</v>
      </c>
      <c r="F6" s="3" t="s">
        <v>239</v>
      </c>
      <c r="G6" s="12" t="s">
        <v>23</v>
      </c>
      <c r="H6" s="12" t="s">
        <v>237</v>
      </c>
      <c r="J6" s="3" t="s">
        <v>1</v>
      </c>
      <c r="K6" s="3" t="s">
        <v>223</v>
      </c>
      <c r="L6" s="3" t="s">
        <v>222</v>
      </c>
      <c r="M6" s="3" t="s">
        <v>228</v>
      </c>
      <c r="O6" s="3" t="s">
        <v>1</v>
      </c>
      <c r="P6" s="3" t="s">
        <v>223</v>
      </c>
      <c r="Q6" s="3" t="s">
        <v>222</v>
      </c>
      <c r="R6" s="3" t="s">
        <v>228</v>
      </c>
      <c r="T6" s="3" t="s">
        <v>1</v>
      </c>
      <c r="U6" s="3" t="s">
        <v>223</v>
      </c>
      <c r="V6" s="3" t="s">
        <v>222</v>
      </c>
      <c r="W6" s="3" t="s">
        <v>228</v>
      </c>
      <c r="Y6" s="3" t="s">
        <v>1</v>
      </c>
      <c r="Z6" s="3" t="s">
        <v>223</v>
      </c>
      <c r="AA6" s="3" t="s">
        <v>222</v>
      </c>
      <c r="AB6" s="3" t="s">
        <v>228</v>
      </c>
      <c r="AD6" s="3" t="s">
        <v>1</v>
      </c>
      <c r="AE6" s="3" t="s">
        <v>223</v>
      </c>
      <c r="AF6" s="3" t="s">
        <v>222</v>
      </c>
      <c r="AG6" s="3" t="s">
        <v>228</v>
      </c>
      <c r="AI6" s="3" t="s">
        <v>1</v>
      </c>
      <c r="AJ6" s="3" t="s">
        <v>223</v>
      </c>
      <c r="AK6" s="3" t="s">
        <v>222</v>
      </c>
      <c r="AL6" s="3" t="s">
        <v>228</v>
      </c>
      <c r="AN6" s="3" t="s">
        <v>1</v>
      </c>
      <c r="AO6" s="3" t="s">
        <v>223</v>
      </c>
      <c r="AP6" s="3" t="s">
        <v>222</v>
      </c>
      <c r="AQ6" s="3" t="s">
        <v>228</v>
      </c>
    </row>
    <row r="7" spans="2:43" x14ac:dyDescent="0.3">
      <c r="E7" s="28"/>
      <c r="F7" s="28"/>
      <c r="G7" s="28"/>
      <c r="H7" s="28"/>
    </row>
    <row r="8" spans="2:43" x14ac:dyDescent="0.3">
      <c r="C8">
        <v>2</v>
      </c>
      <c r="D8">
        <v>534</v>
      </c>
      <c r="E8">
        <v>528</v>
      </c>
      <c r="F8">
        <v>528</v>
      </c>
      <c r="G8">
        <v>0</v>
      </c>
      <c r="H8">
        <v>0</v>
      </c>
      <c r="J8" s="1">
        <v>0</v>
      </c>
      <c r="K8" s="1">
        <v>2399.84339</v>
      </c>
      <c r="O8" s="1">
        <v>0</v>
      </c>
      <c r="P8" s="1">
        <v>2736.8380299999999</v>
      </c>
      <c r="Q8">
        <v>0.16708883999999999</v>
      </c>
      <c r="R8">
        <v>-0.58225700000000002</v>
      </c>
      <c r="T8" s="1">
        <v>0</v>
      </c>
      <c r="U8" s="1">
        <v>3483.27088</v>
      </c>
      <c r="V8">
        <v>0.22417165999999999</v>
      </c>
      <c r="W8">
        <v>-0.54587019999999997</v>
      </c>
      <c r="Y8" s="1">
        <v>0</v>
      </c>
      <c r="Z8" s="1">
        <v>4342.3780200000001</v>
      </c>
      <c r="AA8">
        <v>0.32772452000000002</v>
      </c>
      <c r="AB8">
        <v>-0.58967130999999995</v>
      </c>
      <c r="AD8" s="1">
        <v>0</v>
      </c>
      <c r="AE8" s="1">
        <v>4727.02729</v>
      </c>
      <c r="AF8" s="1">
        <v>0.43069205999999999</v>
      </c>
      <c r="AG8">
        <v>-0.59506590000000004</v>
      </c>
      <c r="AI8" s="1">
        <v>0</v>
      </c>
      <c r="AJ8" s="1">
        <v>5031.9237499999999</v>
      </c>
      <c r="AK8" s="32">
        <v>0.55055807999999995</v>
      </c>
      <c r="AL8" s="32">
        <v>-0.60225689000000004</v>
      </c>
      <c r="AN8" s="1">
        <v>0</v>
      </c>
      <c r="AO8" s="28">
        <v>5299.6850199999999</v>
      </c>
      <c r="AP8" s="32">
        <v>0.67046256999999998</v>
      </c>
      <c r="AQ8" s="32">
        <v>-0.59484831999999999</v>
      </c>
    </row>
    <row r="9" spans="2:43" x14ac:dyDescent="0.3">
      <c r="C9">
        <v>4</v>
      </c>
      <c r="D9">
        <v>1101</v>
      </c>
      <c r="E9">
        <v>1219</v>
      </c>
      <c r="F9">
        <v>1219</v>
      </c>
      <c r="G9" s="1">
        <v>7.1439999999999994E-5</v>
      </c>
      <c r="H9">
        <v>0</v>
      </c>
      <c r="J9" s="1">
        <v>0</v>
      </c>
      <c r="K9" s="1">
        <v>2101.2198699999999</v>
      </c>
      <c r="N9" s="1"/>
      <c r="O9" s="1">
        <v>0</v>
      </c>
      <c r="P9" s="1">
        <v>2431.6939900000002</v>
      </c>
      <c r="Q9">
        <v>1.0485690000000001E-2</v>
      </c>
      <c r="R9">
        <v>-2.315509E-2</v>
      </c>
      <c r="T9" s="1">
        <v>0</v>
      </c>
      <c r="U9" s="1">
        <v>2971.54171</v>
      </c>
      <c r="V9">
        <v>1.134893E-2</v>
      </c>
      <c r="W9">
        <v>-1.8220139999999999E-2</v>
      </c>
      <c r="X9" s="1"/>
      <c r="Y9" s="1">
        <v>0</v>
      </c>
      <c r="Z9" s="1">
        <v>3905.1348600000001</v>
      </c>
      <c r="AA9">
        <v>2.0352390000000001E-2</v>
      </c>
      <c r="AB9">
        <v>-2.9786239999999999E-2</v>
      </c>
      <c r="AD9" s="1">
        <v>0</v>
      </c>
      <c r="AE9" s="1">
        <v>4228.6505299999999</v>
      </c>
      <c r="AF9" s="1">
        <v>2.5980900000000001E-2</v>
      </c>
      <c r="AG9">
        <v>-3.065462E-2</v>
      </c>
      <c r="AI9" s="1">
        <v>0</v>
      </c>
      <c r="AJ9" s="1">
        <v>4469.0076600000002</v>
      </c>
      <c r="AK9" s="32">
        <v>3.1566039999999997E-2</v>
      </c>
      <c r="AL9" s="32">
        <v>-3.0375249999999999E-2</v>
      </c>
      <c r="AN9" s="1">
        <v>0</v>
      </c>
      <c r="AO9" s="28">
        <v>4661.5283499999996</v>
      </c>
      <c r="AP9" s="32">
        <v>3.5759310000000002E-2</v>
      </c>
      <c r="AQ9" s="32">
        <v>-2.8346639999999999E-2</v>
      </c>
    </row>
    <row r="10" spans="2:43" x14ac:dyDescent="0.3">
      <c r="C10">
        <v>6</v>
      </c>
      <c r="D10">
        <v>2105</v>
      </c>
      <c r="E10">
        <v>2140</v>
      </c>
      <c r="F10">
        <v>2140</v>
      </c>
      <c r="G10">
        <v>4.5089999999999998E-2</v>
      </c>
      <c r="H10" s="1">
        <v>4.6999999999999997E-8</v>
      </c>
      <c r="J10" s="1">
        <v>5.8798249300000001E-2</v>
      </c>
      <c r="K10" s="1">
        <v>2099.4345499999999</v>
      </c>
      <c r="N10" s="1"/>
      <c r="O10" s="1">
        <v>5.8798249300000001E-2</v>
      </c>
      <c r="P10" s="1">
        <v>2417.2067200000001</v>
      </c>
      <c r="Q10">
        <v>8.9200000000000008E-3</v>
      </c>
      <c r="R10">
        <v>-1.7565299999999999E-2</v>
      </c>
      <c r="T10" s="1">
        <v>5.8798249300000001E-2</v>
      </c>
      <c r="U10" s="1">
        <v>2936.2096299999998</v>
      </c>
      <c r="V10">
        <v>9.0134099999999995E-3</v>
      </c>
      <c r="W10">
        <v>-1.242971E-2</v>
      </c>
      <c r="X10" s="1"/>
      <c r="Y10" s="1">
        <v>5.8798249300000001E-2</v>
      </c>
      <c r="Z10" s="1">
        <v>3879.61249</v>
      </c>
      <c r="AA10">
        <v>1.6882580000000001E-2</v>
      </c>
      <c r="AB10">
        <v>-2.3465900000000001E-2</v>
      </c>
      <c r="AD10" s="1">
        <v>5.8798249300000001E-2</v>
      </c>
      <c r="AE10" s="1">
        <v>4200.8305700000001</v>
      </c>
      <c r="AF10" s="1">
        <v>2.1569330000000001E-2</v>
      </c>
      <c r="AG10">
        <v>-2.450223E-2</v>
      </c>
      <c r="AI10" s="1">
        <v>5.8798249300000001E-2</v>
      </c>
      <c r="AJ10" s="1">
        <v>4429.5509599999996</v>
      </c>
      <c r="AK10" s="32">
        <v>2.5306479999999999E-2</v>
      </c>
      <c r="AL10" s="32">
        <v>-2.3477789999999998E-2</v>
      </c>
      <c r="AN10" s="1">
        <v>5.8798249300000001E-2</v>
      </c>
      <c r="AO10" s="28">
        <v>4617.4758099999999</v>
      </c>
      <c r="AP10" s="32">
        <v>2.8446229999999999E-2</v>
      </c>
      <c r="AQ10" s="32">
        <v>-2.1819379999999999E-2</v>
      </c>
    </row>
    <row r="11" spans="2:43" x14ac:dyDescent="0.3">
      <c r="C11">
        <v>7</v>
      </c>
      <c r="F11">
        <v>2503</v>
      </c>
      <c r="G11">
        <v>0.16980000000000001</v>
      </c>
      <c r="H11" s="1">
        <v>1.012E-6</v>
      </c>
      <c r="J11" s="1">
        <v>0.11756172300000001</v>
      </c>
      <c r="K11" s="1">
        <v>2118.9900699999998</v>
      </c>
      <c r="N11" s="1"/>
      <c r="O11" s="1">
        <v>0.11756172300000001</v>
      </c>
      <c r="P11" s="1">
        <v>2416.7198600000002</v>
      </c>
      <c r="Q11">
        <v>8.4395300000000006E-3</v>
      </c>
      <c r="R11">
        <v>-1.584994E-2</v>
      </c>
      <c r="T11" s="1">
        <v>0.11756172300000001</v>
      </c>
      <c r="U11" s="1">
        <v>2956.2511100000002</v>
      </c>
      <c r="V11">
        <v>8.2223999999999995E-3</v>
      </c>
      <c r="W11">
        <v>-1.046856E-2</v>
      </c>
      <c r="X11" s="1"/>
      <c r="Y11" s="1">
        <v>0.11756172300000001</v>
      </c>
      <c r="Z11" s="1">
        <v>3875.2553600000001</v>
      </c>
      <c r="AA11">
        <v>1.5676659999999999E-2</v>
      </c>
      <c r="AB11">
        <v>-2.126929E-2</v>
      </c>
      <c r="AD11" s="1">
        <v>0.11756172300000001</v>
      </c>
      <c r="AE11" s="1">
        <v>4193.6196799999998</v>
      </c>
      <c r="AF11" s="1">
        <v>2.012895E-2</v>
      </c>
      <c r="AG11">
        <v>-2.249348E-2</v>
      </c>
      <c r="AI11" s="1">
        <v>0.11756172300000001</v>
      </c>
      <c r="AJ11" s="1">
        <v>4417.1046800000004</v>
      </c>
      <c r="AK11" s="32">
        <v>2.33861E-2</v>
      </c>
      <c r="AL11" s="32">
        <v>-2.1361709999999999E-2</v>
      </c>
      <c r="AN11" s="1">
        <v>0.11756172300000001</v>
      </c>
      <c r="AO11" s="28">
        <v>4603.3047699999997</v>
      </c>
      <c r="AP11" s="32">
        <v>2.6204350000000001E-2</v>
      </c>
      <c r="AQ11" s="32">
        <v>-1.98184E-2</v>
      </c>
    </row>
    <row r="12" spans="2:43" x14ac:dyDescent="0.3">
      <c r="C12">
        <v>8</v>
      </c>
      <c r="D12">
        <v>3423</v>
      </c>
      <c r="E12" s="28">
        <v>2740</v>
      </c>
      <c r="F12" s="28">
        <v>2740</v>
      </c>
      <c r="G12" s="8">
        <v>0.3926</v>
      </c>
      <c r="H12" s="8">
        <v>6.8220000000000001E-6</v>
      </c>
      <c r="J12" s="1">
        <v>0.17633320399999999</v>
      </c>
      <c r="K12" s="1">
        <v>2181.0904999999998</v>
      </c>
      <c r="N12" s="1"/>
      <c r="O12" s="1">
        <v>0.17633320399999999</v>
      </c>
      <c r="P12" s="1">
        <v>2423.3398900000002</v>
      </c>
      <c r="Q12">
        <v>8.1961199999999994E-3</v>
      </c>
      <c r="R12">
        <v>-1.498091E-2</v>
      </c>
      <c r="T12" s="1">
        <v>0.17633320399999999</v>
      </c>
      <c r="U12" s="1">
        <v>3039.1123299999999</v>
      </c>
      <c r="V12">
        <v>7.9378799999999996E-3</v>
      </c>
      <c r="W12">
        <v>-9.76315E-3</v>
      </c>
      <c r="X12" s="1"/>
      <c r="Y12" s="1">
        <v>0.17633320399999999</v>
      </c>
      <c r="Z12" s="1">
        <v>3875.38715</v>
      </c>
      <c r="AA12">
        <v>1.483776E-2</v>
      </c>
      <c r="AB12">
        <v>-1.974122E-2</v>
      </c>
      <c r="AD12" s="1">
        <v>0.17633320399999999</v>
      </c>
      <c r="AE12" s="1">
        <v>4189.8958000000002</v>
      </c>
      <c r="AF12" s="1">
        <v>1.9125300000000001E-2</v>
      </c>
      <c r="AG12">
        <v>-2.1093779999999999E-2</v>
      </c>
      <c r="AI12" s="1">
        <v>0.17633320399999999</v>
      </c>
      <c r="AJ12" s="1">
        <v>4409.3138099999996</v>
      </c>
      <c r="AK12" s="32">
        <v>2.2135910000000002E-2</v>
      </c>
      <c r="AL12" s="32">
        <v>-1.9984109999999999E-2</v>
      </c>
      <c r="AN12" s="1">
        <v>0.17633320399999999</v>
      </c>
      <c r="AO12" s="28">
        <v>4594.6133200000004</v>
      </c>
      <c r="AP12" s="32">
        <v>2.4783719999999999E-2</v>
      </c>
      <c r="AQ12" s="32">
        <v>-1.8550420000000001E-2</v>
      </c>
    </row>
    <row r="13" spans="2:43" x14ac:dyDescent="0.3">
      <c r="C13">
        <v>9</v>
      </c>
      <c r="F13">
        <v>2939</v>
      </c>
      <c r="G13">
        <v>0.61819999999999997</v>
      </c>
      <c r="H13" s="1">
        <v>2.741E-5</v>
      </c>
      <c r="J13" s="1">
        <v>0.23513371199999999</v>
      </c>
      <c r="K13" s="1">
        <v>2283.2879400000002</v>
      </c>
      <c r="N13" s="1"/>
      <c r="O13" s="1">
        <v>0.23513371199999999</v>
      </c>
      <c r="P13" s="1">
        <v>2456.5420300000001</v>
      </c>
      <c r="Q13">
        <v>8.6201400000000001E-3</v>
      </c>
      <c r="R13">
        <v>-1.6494740000000001E-2</v>
      </c>
      <c r="T13" s="1">
        <v>0.23513371199999999</v>
      </c>
      <c r="U13" s="1">
        <v>3293.1918599999999</v>
      </c>
      <c r="V13">
        <v>8.8483799999999994E-3</v>
      </c>
      <c r="W13">
        <v>-1.202056E-2</v>
      </c>
      <c r="X13" s="1"/>
      <c r="Y13" s="1">
        <v>0.23513371199999999</v>
      </c>
      <c r="Z13" s="1">
        <v>3885.5439099999999</v>
      </c>
      <c r="AA13">
        <v>1.4316189999999999E-2</v>
      </c>
      <c r="AB13">
        <v>-1.8791169999999999E-2</v>
      </c>
      <c r="AD13" s="1">
        <v>0.23513371199999999</v>
      </c>
      <c r="AE13" s="1">
        <v>4192.0202600000002</v>
      </c>
      <c r="AF13" s="1">
        <v>1.8469820000000001E-2</v>
      </c>
      <c r="AG13">
        <v>-2.017965E-2</v>
      </c>
      <c r="AI13" s="1">
        <v>0.23513371199999999</v>
      </c>
      <c r="AJ13" s="1">
        <v>4403.0415800000001</v>
      </c>
      <c r="AK13" s="32">
        <v>2.1072779999999999E-2</v>
      </c>
      <c r="AL13" s="32">
        <v>-1.8812639999999999E-2</v>
      </c>
      <c r="AN13" s="1">
        <v>0.23513371199999999</v>
      </c>
      <c r="AO13" s="28">
        <v>4588.4634500000002</v>
      </c>
      <c r="AP13" s="32">
        <v>2.3647979999999999E-2</v>
      </c>
      <c r="AQ13" s="32">
        <v>-1.7536719999999999E-2</v>
      </c>
    </row>
    <row r="14" spans="2:43" x14ac:dyDescent="0.3">
      <c r="C14">
        <v>10</v>
      </c>
      <c r="D14">
        <v>4945</v>
      </c>
      <c r="E14" s="28">
        <v>3156</v>
      </c>
      <c r="F14" s="28">
        <v>3156</v>
      </c>
      <c r="G14" s="8">
        <v>0.96</v>
      </c>
      <c r="H14" s="8">
        <v>2.3599999999999999E-4</v>
      </c>
      <c r="J14" s="1">
        <v>0.29385574199999998</v>
      </c>
      <c r="K14" s="1">
        <v>2341.0573599999998</v>
      </c>
      <c r="N14" s="1"/>
      <c r="O14" s="1">
        <v>0.29385574199999998</v>
      </c>
      <c r="P14" s="1">
        <v>2550.4342000000001</v>
      </c>
      <c r="Q14">
        <v>1.1241930000000001E-2</v>
      </c>
      <c r="R14">
        <v>-2.5855019999999999E-2</v>
      </c>
      <c r="T14" s="1">
        <v>0.29385574199999998</v>
      </c>
      <c r="U14" s="1">
        <v>3598.5937800000002</v>
      </c>
      <c r="V14">
        <v>1.2558339999999999E-2</v>
      </c>
      <c r="W14">
        <v>-2.1218629999999999E-2</v>
      </c>
      <c r="X14" s="1"/>
      <c r="Y14" s="1">
        <v>0.29385574199999998</v>
      </c>
      <c r="Z14" s="1">
        <v>3934.0083</v>
      </c>
      <c r="AA14">
        <v>1.4912170000000001E-2</v>
      </c>
      <c r="AB14">
        <v>-1.9876749999999999E-2</v>
      </c>
      <c r="AD14" s="1">
        <v>0.29385574199999998</v>
      </c>
      <c r="AE14" s="1">
        <v>4218.5782099999997</v>
      </c>
      <c r="AF14" s="1">
        <v>1.9072639999999998E-2</v>
      </c>
      <c r="AG14">
        <v>-2.102035E-2</v>
      </c>
      <c r="AI14" s="1">
        <v>0.29385574199999998</v>
      </c>
      <c r="AJ14" s="1">
        <v>4401.5087400000002</v>
      </c>
      <c r="AK14" s="32">
        <v>2.0319609999999998E-2</v>
      </c>
      <c r="AL14" s="32">
        <v>-1.7982709999999999E-2</v>
      </c>
      <c r="AN14" s="1">
        <v>0.29385574199999998</v>
      </c>
      <c r="AO14" s="28">
        <v>4592.1170700000002</v>
      </c>
      <c r="AP14" s="32">
        <v>2.322917E-2</v>
      </c>
      <c r="AQ14" s="32">
        <v>-1.7162920000000002E-2</v>
      </c>
    </row>
    <row r="15" spans="2:43" x14ac:dyDescent="0.3">
      <c r="C15">
        <v>11</v>
      </c>
      <c r="F15">
        <v>3487</v>
      </c>
      <c r="G15">
        <v>0.99609999999999999</v>
      </c>
      <c r="H15">
        <v>2.4350000000000001E-3</v>
      </c>
      <c r="J15" s="1">
        <v>0.35258898599999999</v>
      </c>
      <c r="K15" s="1">
        <v>2334.3985600000001</v>
      </c>
      <c r="N15" s="1"/>
      <c r="O15" s="1">
        <v>0.35258898599999999</v>
      </c>
      <c r="P15" s="1">
        <v>2646.7703700000002</v>
      </c>
      <c r="Q15">
        <v>1.9040990000000001E-2</v>
      </c>
      <c r="R15">
        <v>-5.36991E-2</v>
      </c>
      <c r="T15" s="1">
        <v>0.35258898599999999</v>
      </c>
      <c r="U15" s="1">
        <v>3504.4252200000001</v>
      </c>
      <c r="V15">
        <v>2.0253239999999999E-2</v>
      </c>
      <c r="W15">
        <v>-4.029655E-2</v>
      </c>
      <c r="X15" s="1"/>
      <c r="Y15" s="1">
        <v>0.35258898599999999</v>
      </c>
      <c r="Z15" s="1">
        <v>4048.7865400000001</v>
      </c>
      <c r="AA15">
        <v>2.0007E-2</v>
      </c>
      <c r="AB15">
        <v>-2.9157099999999998E-2</v>
      </c>
      <c r="AD15" s="1">
        <v>0.35258898599999999</v>
      </c>
      <c r="AE15" s="1">
        <v>4303.9329500000003</v>
      </c>
      <c r="AF15" s="1">
        <v>2.4983789999999999E-2</v>
      </c>
      <c r="AG15">
        <v>-2.926405E-2</v>
      </c>
      <c r="AI15" s="1">
        <v>0.35258898599999999</v>
      </c>
      <c r="AJ15" s="1">
        <v>4425.2695800000001</v>
      </c>
      <c r="AK15" s="32">
        <v>2.1447609999999999E-2</v>
      </c>
      <c r="AL15" s="32">
        <v>-1.922567E-2</v>
      </c>
      <c r="AN15" s="1">
        <v>0.35258898599999999</v>
      </c>
      <c r="AO15" s="28">
        <v>4638.4505099999997</v>
      </c>
      <c r="AP15" s="32">
        <v>2.6418259999999999E-2</v>
      </c>
      <c r="AQ15" s="32">
        <v>-2.0009320000000001E-2</v>
      </c>
    </row>
    <row r="16" spans="2:43" x14ac:dyDescent="0.3">
      <c r="C16">
        <v>12</v>
      </c>
      <c r="D16">
        <v>7003</v>
      </c>
      <c r="E16">
        <v>4157</v>
      </c>
      <c r="F16">
        <v>4157</v>
      </c>
      <c r="G16">
        <v>0.996</v>
      </c>
      <c r="H16">
        <v>2.213E-2</v>
      </c>
      <c r="J16" s="1">
        <v>0.411560335</v>
      </c>
      <c r="K16" s="1">
        <v>2337.6596300000001</v>
      </c>
      <c r="N16" s="1"/>
      <c r="O16" s="1">
        <v>0.411560335</v>
      </c>
      <c r="P16" s="1">
        <v>2643.6024200000002</v>
      </c>
      <c r="Q16">
        <v>1.8207149999999998E-2</v>
      </c>
      <c r="R16">
        <v>-5.0722110000000001E-2</v>
      </c>
      <c r="T16" s="1">
        <v>0.411560335</v>
      </c>
      <c r="U16" s="1">
        <v>3544.61663</v>
      </c>
      <c r="V16">
        <v>1.8340080000000002E-2</v>
      </c>
      <c r="W16">
        <v>-3.5553269999999998E-2</v>
      </c>
      <c r="X16" s="1"/>
      <c r="Y16" s="1">
        <v>0.411560335</v>
      </c>
      <c r="Z16" s="1">
        <v>4139.3782600000004</v>
      </c>
      <c r="AA16">
        <v>2.9997840000000001E-2</v>
      </c>
      <c r="AB16">
        <v>-4.7355630000000003E-2</v>
      </c>
      <c r="AD16" s="1">
        <v>0.411560335</v>
      </c>
      <c r="AE16" s="1">
        <v>4389.6847500000003</v>
      </c>
      <c r="AF16" s="1">
        <v>3.7584260000000001E-2</v>
      </c>
      <c r="AG16">
        <v>-4.683669E-2</v>
      </c>
      <c r="AI16" s="1">
        <v>0.411560335</v>
      </c>
      <c r="AJ16" s="1">
        <v>4500.4900399999997</v>
      </c>
      <c r="AK16" s="32">
        <v>2.3314140000000001E-2</v>
      </c>
      <c r="AL16" s="32">
        <v>-2.1282410000000002E-2</v>
      </c>
      <c r="AN16" s="1">
        <v>0.411560335</v>
      </c>
      <c r="AO16" s="28">
        <v>4742.72235</v>
      </c>
      <c r="AP16" s="32">
        <v>3.6886149999999999E-2</v>
      </c>
      <c r="AQ16" s="32">
        <v>-2.9352389999999999E-2</v>
      </c>
    </row>
    <row r="17" spans="3:43" x14ac:dyDescent="0.3">
      <c r="C17">
        <v>13</v>
      </c>
      <c r="F17">
        <v>4654</v>
      </c>
      <c r="G17">
        <v>0.99980000000000002</v>
      </c>
      <c r="H17">
        <v>4.1799999999999997E-2</v>
      </c>
      <c r="J17" s="1">
        <v>0.47053109399999998</v>
      </c>
      <c r="K17" s="1">
        <v>2349.32042</v>
      </c>
      <c r="N17" s="1"/>
      <c r="O17" s="1">
        <v>0.47053109399999998</v>
      </c>
      <c r="P17" s="1">
        <v>2661.0562300000001</v>
      </c>
      <c r="Q17">
        <v>2.1804919999999998E-2</v>
      </c>
      <c r="R17">
        <v>-6.3566839999999999E-2</v>
      </c>
      <c r="T17" s="1">
        <v>0.47053109399999998</v>
      </c>
      <c r="U17" s="1">
        <v>3601.84337</v>
      </c>
      <c r="V17">
        <v>2.2267499999999999E-2</v>
      </c>
      <c r="W17">
        <v>-4.5290509999999999E-2</v>
      </c>
      <c r="X17" s="1"/>
      <c r="Y17" s="1">
        <v>0.47053109399999998</v>
      </c>
      <c r="Z17" s="1">
        <v>4160.4512199999999</v>
      </c>
      <c r="AA17">
        <v>3.4992540000000003E-2</v>
      </c>
      <c r="AB17">
        <v>-5.6453580000000003E-2</v>
      </c>
      <c r="AD17" s="1">
        <v>0.47053109399999998</v>
      </c>
      <c r="AE17" s="1">
        <v>4414.9051099999997</v>
      </c>
      <c r="AF17" s="1">
        <v>4.3752909999999999E-2</v>
      </c>
      <c r="AG17">
        <v>-5.5439509999999997E-2</v>
      </c>
      <c r="AI17" s="1">
        <v>0.47053109399999998</v>
      </c>
      <c r="AJ17" s="1">
        <v>4726.8773899999997</v>
      </c>
      <c r="AK17" s="32">
        <v>5.267281E-2</v>
      </c>
      <c r="AL17" s="32">
        <v>-5.3632979999999997E-2</v>
      </c>
      <c r="AN17" s="1">
        <v>0.47053109399999998</v>
      </c>
      <c r="AO17" s="28">
        <v>4833.8381900000004</v>
      </c>
      <c r="AP17" s="32">
        <v>5.8793749999999999E-2</v>
      </c>
      <c r="AQ17" s="32">
        <v>-4.890593E-2</v>
      </c>
    </row>
    <row r="18" spans="3:43" x14ac:dyDescent="0.3">
      <c r="C18">
        <v>14</v>
      </c>
      <c r="D18">
        <v>9431</v>
      </c>
      <c r="E18" s="28">
        <v>4980</v>
      </c>
      <c r="F18" s="28">
        <v>4980</v>
      </c>
      <c r="G18" s="28">
        <v>1</v>
      </c>
      <c r="H18" s="8">
        <v>7.9100000000000004E-2</v>
      </c>
      <c r="J18" s="1">
        <v>0.52946096300000001</v>
      </c>
      <c r="K18" s="1">
        <v>2357.0858400000002</v>
      </c>
      <c r="N18" s="1"/>
      <c r="O18" s="1">
        <v>0.52946096300000001</v>
      </c>
      <c r="P18" s="1">
        <v>2664.0288</v>
      </c>
      <c r="Q18">
        <v>2.2786750000000001E-2</v>
      </c>
      <c r="R18">
        <v>-6.7072129999999994E-2</v>
      </c>
      <c r="T18" s="1">
        <v>0.52946096300000001</v>
      </c>
      <c r="U18" s="1">
        <v>3594.4698699999999</v>
      </c>
      <c r="V18">
        <v>2.29175E-2</v>
      </c>
      <c r="W18">
        <v>-4.6902029999999997E-2</v>
      </c>
      <c r="X18" s="1"/>
      <c r="Y18" s="1">
        <v>0.52946096300000001</v>
      </c>
      <c r="Z18" s="1">
        <v>4172.2679500000004</v>
      </c>
      <c r="AA18">
        <v>3.6147980000000003E-2</v>
      </c>
      <c r="AB18">
        <v>-5.8558249999999999E-2</v>
      </c>
      <c r="AD18" s="1">
        <v>0.52946096300000001</v>
      </c>
      <c r="AE18" s="1">
        <v>4429.7344800000001</v>
      </c>
      <c r="AF18" s="1">
        <v>4.5706480000000001E-2</v>
      </c>
      <c r="AG18">
        <v>-5.8163960000000001E-2</v>
      </c>
      <c r="AI18" s="1">
        <v>0.52946096300000001</v>
      </c>
      <c r="AJ18" s="1">
        <v>4736.0868899999996</v>
      </c>
      <c r="AK18" s="32">
        <v>5.2806279999999997E-2</v>
      </c>
      <c r="AL18" s="32">
        <v>-5.3780040000000001E-2</v>
      </c>
      <c r="AN18" s="1">
        <v>0.52946096300000001</v>
      </c>
      <c r="AO18" s="28">
        <v>4833.8831200000004</v>
      </c>
      <c r="AP18" s="32">
        <v>5.8823540000000001E-2</v>
      </c>
      <c r="AQ18" s="32">
        <v>-4.893252E-2</v>
      </c>
    </row>
    <row r="19" spans="3:43" x14ac:dyDescent="0.3">
      <c r="C19">
        <v>15</v>
      </c>
      <c r="E19" s="28"/>
      <c r="F19" s="28">
        <v>5239</v>
      </c>
      <c r="G19">
        <v>1</v>
      </c>
      <c r="H19" s="8">
        <v>0.1227</v>
      </c>
      <c r="J19" s="1">
        <v>0.58850239000000004</v>
      </c>
      <c r="K19" s="1">
        <v>2337.95813</v>
      </c>
      <c r="N19" s="1"/>
      <c r="O19" s="1">
        <v>0.58850239000000004</v>
      </c>
      <c r="P19" s="1">
        <v>2642.5408900000002</v>
      </c>
      <c r="Q19">
        <v>1.797779E-2</v>
      </c>
      <c r="R19">
        <v>-4.9903250000000003E-2</v>
      </c>
      <c r="T19" s="1">
        <v>0.58850239000000004</v>
      </c>
      <c r="U19" s="1">
        <v>3532.22948</v>
      </c>
      <c r="V19">
        <v>1.8791080000000002E-2</v>
      </c>
      <c r="W19">
        <v>-3.667144E-2</v>
      </c>
      <c r="X19" s="1"/>
      <c r="Y19" s="1">
        <v>0.58850239000000004</v>
      </c>
      <c r="Z19" s="1">
        <v>4145.3366299999998</v>
      </c>
      <c r="AA19">
        <v>3.031153E-2</v>
      </c>
      <c r="AB19">
        <v>-4.7927020000000001E-2</v>
      </c>
      <c r="AD19" s="1">
        <v>0.58850239000000004</v>
      </c>
      <c r="AE19" s="1">
        <v>4399.11726</v>
      </c>
      <c r="AF19" s="1">
        <v>3.8300679999999997E-2</v>
      </c>
      <c r="AG19">
        <v>-4.7835820000000001E-2</v>
      </c>
      <c r="AI19" s="1">
        <v>0.58850239000000004</v>
      </c>
      <c r="AJ19" s="1">
        <v>4503.31772</v>
      </c>
      <c r="AK19" s="32">
        <v>2.3595640000000001E-2</v>
      </c>
      <c r="AL19" s="32">
        <v>-2.15926E-2</v>
      </c>
      <c r="AN19" s="1">
        <v>0.58850239000000004</v>
      </c>
      <c r="AO19" s="28">
        <v>4747.0317999999997</v>
      </c>
      <c r="AP19" s="32">
        <v>3.776935E-2</v>
      </c>
      <c r="AQ19" s="32">
        <v>-3.0140690000000001E-2</v>
      </c>
    </row>
    <row r="20" spans="3:43" x14ac:dyDescent="0.3">
      <c r="C20">
        <v>16</v>
      </c>
      <c r="D20">
        <v>12236</v>
      </c>
      <c r="E20">
        <v>5430</v>
      </c>
      <c r="F20">
        <v>5430</v>
      </c>
      <c r="G20" s="28">
        <v>1</v>
      </c>
      <c r="H20" s="8">
        <v>0.19339999999999999</v>
      </c>
      <c r="J20" s="1">
        <v>0.647248449</v>
      </c>
      <c r="K20" s="1">
        <v>2338.9395300000001</v>
      </c>
      <c r="N20" s="1"/>
      <c r="O20" s="1">
        <v>0.647248449</v>
      </c>
      <c r="P20" s="1">
        <v>2652.1747599999999</v>
      </c>
      <c r="Q20">
        <v>2.003547E-2</v>
      </c>
      <c r="R20">
        <v>-5.724957E-2</v>
      </c>
      <c r="T20" s="1">
        <v>0.647248449</v>
      </c>
      <c r="U20" s="1">
        <v>3421.6907200000001</v>
      </c>
      <c r="V20">
        <v>1.969158E-2</v>
      </c>
      <c r="W20">
        <v>-3.8904029999999999E-2</v>
      </c>
      <c r="X20" s="1"/>
      <c r="Y20" s="1">
        <v>0.647248449</v>
      </c>
      <c r="Z20" s="1">
        <v>4076.0858699999999</v>
      </c>
      <c r="AA20">
        <v>2.1822649999999999E-2</v>
      </c>
      <c r="AB20">
        <v>-3.2464350000000003E-2</v>
      </c>
      <c r="AD20" s="1">
        <v>0.647248449</v>
      </c>
      <c r="AE20" s="1">
        <v>4334.8484399999998</v>
      </c>
      <c r="AF20" s="1">
        <v>2.8062630000000002E-2</v>
      </c>
      <c r="AG20">
        <v>-3.355781E-2</v>
      </c>
      <c r="AI20" s="1">
        <v>0.647248449</v>
      </c>
      <c r="AJ20" s="1">
        <v>4426.4971800000003</v>
      </c>
      <c r="AK20" s="32">
        <v>2.1518789999999999E-2</v>
      </c>
      <c r="AL20" s="32">
        <v>-1.9304100000000001E-2</v>
      </c>
      <c r="AN20" s="1">
        <v>0.647248449</v>
      </c>
      <c r="AO20" s="28">
        <v>4641.6426000000001</v>
      </c>
      <c r="AP20" s="32">
        <v>2.6677099999999999E-2</v>
      </c>
      <c r="AQ20" s="32">
        <v>-2.0240350000000001E-2</v>
      </c>
    </row>
    <row r="21" spans="3:43" x14ac:dyDescent="0.3">
      <c r="C21">
        <v>17</v>
      </c>
      <c r="E21" s="28"/>
      <c r="F21" s="28">
        <v>5660</v>
      </c>
      <c r="G21">
        <v>1</v>
      </c>
      <c r="H21" s="8">
        <v>0.28349999999999997</v>
      </c>
      <c r="J21" s="1">
        <v>0.70612080600000005</v>
      </c>
      <c r="K21" s="1">
        <v>2338.1658400000001</v>
      </c>
      <c r="N21" s="1"/>
      <c r="O21" s="1">
        <v>0.70612080600000005</v>
      </c>
      <c r="P21" s="1">
        <v>2578.8570199999999</v>
      </c>
      <c r="Q21">
        <v>1.260593E-2</v>
      </c>
      <c r="R21">
        <v>-3.0724749999999999E-2</v>
      </c>
      <c r="T21" s="1">
        <v>0.70612080600000005</v>
      </c>
      <c r="U21" s="1">
        <v>3608.9988800000001</v>
      </c>
      <c r="V21">
        <v>1.510423E-2</v>
      </c>
      <c r="W21">
        <v>-2.7530639999999999E-2</v>
      </c>
      <c r="X21" s="1"/>
      <c r="Y21" s="1">
        <v>0.70612080600000005</v>
      </c>
      <c r="Z21" s="1">
        <v>3952.16698</v>
      </c>
      <c r="AA21">
        <v>1.539333E-2</v>
      </c>
      <c r="AB21">
        <v>-2.0753190000000001E-2</v>
      </c>
      <c r="AD21" s="1">
        <v>0.70612080600000005</v>
      </c>
      <c r="AE21" s="1">
        <v>4234.7045600000001</v>
      </c>
      <c r="AF21" s="1">
        <v>1.9850739999999999E-2</v>
      </c>
      <c r="AG21">
        <v>-2.210548E-2</v>
      </c>
      <c r="AI21" s="1">
        <v>0.70612080600000005</v>
      </c>
      <c r="AJ21" s="1">
        <v>4401.9659499999998</v>
      </c>
      <c r="AK21" s="32">
        <v>2.0341339999999999E-2</v>
      </c>
      <c r="AL21" s="32">
        <v>-1.8006660000000001E-2</v>
      </c>
      <c r="AN21" s="1">
        <v>0.70612080600000005</v>
      </c>
      <c r="AO21" s="28">
        <v>4593.4030199999997</v>
      </c>
      <c r="AP21" s="32">
        <v>2.3311060000000002E-2</v>
      </c>
      <c r="AQ21" s="32">
        <v>-1.723601E-2</v>
      </c>
    </row>
    <row r="22" spans="3:43" x14ac:dyDescent="0.3">
      <c r="C22">
        <v>18</v>
      </c>
      <c r="D22">
        <v>15418</v>
      </c>
      <c r="E22">
        <v>5873</v>
      </c>
      <c r="F22">
        <v>5873</v>
      </c>
      <c r="G22" s="28">
        <v>1</v>
      </c>
      <c r="H22" s="8">
        <v>0.39029999999999998</v>
      </c>
      <c r="J22" s="1">
        <v>0.76493411600000005</v>
      </c>
      <c r="K22" s="1">
        <v>2324.1761299999998</v>
      </c>
      <c r="N22" s="1"/>
      <c r="O22" s="1">
        <v>0.76493411600000005</v>
      </c>
      <c r="P22" s="1">
        <v>2473.6163799999999</v>
      </c>
      <c r="Q22">
        <v>9.0272600000000005E-3</v>
      </c>
      <c r="R22">
        <v>-1.7948229999999999E-2</v>
      </c>
      <c r="T22" s="1">
        <v>0.76493411600000005</v>
      </c>
      <c r="U22" s="1">
        <v>3413.6858699999998</v>
      </c>
      <c r="V22">
        <v>9.7776600000000005E-3</v>
      </c>
      <c r="W22">
        <v>-1.432453E-2</v>
      </c>
      <c r="X22" s="1"/>
      <c r="Y22" s="1">
        <v>0.76493411600000005</v>
      </c>
      <c r="Z22" s="1">
        <v>3894.0516400000001</v>
      </c>
      <c r="AA22">
        <v>1.4481590000000001E-2</v>
      </c>
      <c r="AB22">
        <v>-1.909245E-2</v>
      </c>
      <c r="AD22" s="1">
        <v>0.76493411600000005</v>
      </c>
      <c r="AE22" s="1">
        <v>4198.5181300000004</v>
      </c>
      <c r="AF22" s="1">
        <v>1.8734279999999999E-2</v>
      </c>
      <c r="AG22">
        <v>-2.0548460000000001E-2</v>
      </c>
      <c r="AI22" s="1">
        <v>0.76493411600000005</v>
      </c>
      <c r="AJ22" s="1">
        <v>4403.34548</v>
      </c>
      <c r="AK22" s="32">
        <v>2.1089320000000002E-2</v>
      </c>
      <c r="AL22" s="32">
        <v>-1.883087E-2</v>
      </c>
      <c r="AN22" s="1">
        <v>0.76493411600000005</v>
      </c>
      <c r="AO22" s="28">
        <v>4589.1195200000002</v>
      </c>
      <c r="AP22" s="32">
        <v>2.3687730000000001E-2</v>
      </c>
      <c r="AQ22" s="32">
        <v>-1.75722E-2</v>
      </c>
    </row>
    <row r="23" spans="3:43" x14ac:dyDescent="0.3">
      <c r="C23">
        <v>19</v>
      </c>
      <c r="F23">
        <v>6050</v>
      </c>
      <c r="G23" s="28">
        <v>1</v>
      </c>
      <c r="H23" s="8">
        <v>0.502</v>
      </c>
      <c r="J23" s="1">
        <v>0.82358463400000004</v>
      </c>
      <c r="K23" s="1">
        <v>2232.3294500000002</v>
      </c>
      <c r="N23" s="1"/>
      <c r="O23" s="1">
        <v>0.82358463400000004</v>
      </c>
      <c r="P23" s="1">
        <v>2429.6685400000001</v>
      </c>
      <c r="Q23">
        <v>8.3167899999999993E-3</v>
      </c>
      <c r="R23">
        <v>-1.541172E-2</v>
      </c>
      <c r="T23" s="1">
        <v>0.82358463400000004</v>
      </c>
      <c r="U23" s="1">
        <v>3106.3873699999999</v>
      </c>
      <c r="V23">
        <v>8.2530199999999998E-3</v>
      </c>
      <c r="W23">
        <v>-1.054449E-2</v>
      </c>
      <c r="X23" s="1"/>
      <c r="Y23" s="1">
        <v>0.82358463400000004</v>
      </c>
      <c r="Z23" s="1">
        <v>3880.5966100000001</v>
      </c>
      <c r="AA23">
        <v>1.4940739999999999E-2</v>
      </c>
      <c r="AB23">
        <v>-1.99288E-2</v>
      </c>
      <c r="AD23" s="1">
        <v>0.82358463400000004</v>
      </c>
      <c r="AE23" s="1">
        <v>4193.6554500000002</v>
      </c>
      <c r="AF23" s="1">
        <v>1.9284869999999999E-2</v>
      </c>
      <c r="AG23">
        <v>-2.131632E-2</v>
      </c>
      <c r="AI23" s="1">
        <v>0.82358463400000004</v>
      </c>
      <c r="AJ23" s="1">
        <v>4409.6369100000002</v>
      </c>
      <c r="AK23" s="32">
        <v>2.2159539999999998E-2</v>
      </c>
      <c r="AL23" s="32">
        <v>-2.0010150000000001E-2</v>
      </c>
      <c r="AN23" s="1">
        <v>0.82358463400000004</v>
      </c>
      <c r="AO23" s="28">
        <v>4595.22192</v>
      </c>
      <c r="AP23" s="32">
        <v>2.4829919999999998E-2</v>
      </c>
      <c r="AQ23" s="32">
        <v>-1.8591650000000001E-2</v>
      </c>
    </row>
    <row r="24" spans="3:43" x14ac:dyDescent="0.3">
      <c r="C24">
        <v>20</v>
      </c>
      <c r="D24">
        <v>19213</v>
      </c>
      <c r="E24">
        <v>6214</v>
      </c>
      <c r="F24">
        <v>6214</v>
      </c>
      <c r="G24" s="28">
        <v>1</v>
      </c>
      <c r="H24" s="8">
        <v>0.61319999999999997</v>
      </c>
      <c r="J24" s="1">
        <v>0.88242700100000004</v>
      </c>
      <c r="K24" s="1">
        <v>2143.5257200000001</v>
      </c>
      <c r="N24" s="1"/>
      <c r="O24" s="1">
        <v>0.88242700100000004</v>
      </c>
      <c r="P24" s="1">
        <v>2420.0659999999998</v>
      </c>
      <c r="Q24">
        <v>8.5201700000000005E-3</v>
      </c>
      <c r="R24">
        <v>-1.6137849999999999E-2</v>
      </c>
      <c r="T24" s="1">
        <v>0.88242700100000004</v>
      </c>
      <c r="U24" s="1">
        <v>2983.2790100000002</v>
      </c>
      <c r="V24">
        <v>8.3604100000000004E-3</v>
      </c>
      <c r="W24">
        <v>-1.0810729999999999E-2</v>
      </c>
      <c r="X24" s="1"/>
      <c r="Y24" s="1">
        <v>0.88242700100000004</v>
      </c>
      <c r="Z24" s="1">
        <v>3879.8428399999998</v>
      </c>
      <c r="AA24">
        <v>1.5812139999999999E-2</v>
      </c>
      <c r="AB24">
        <v>-2.151608E-2</v>
      </c>
      <c r="AD24" s="1">
        <v>0.88242700100000004</v>
      </c>
      <c r="AE24" s="1">
        <v>4197.3187799999996</v>
      </c>
      <c r="AF24" s="1">
        <v>2.0355109999999999E-2</v>
      </c>
      <c r="AG24">
        <v>-2.280888E-2</v>
      </c>
      <c r="AI24" s="1">
        <v>0.88242700100000004</v>
      </c>
      <c r="AJ24" s="1">
        <v>4417.4974099999999</v>
      </c>
      <c r="AK24" s="32">
        <v>2.342439E-2</v>
      </c>
      <c r="AL24" s="32">
        <v>-2.1403889999999998E-2</v>
      </c>
      <c r="AN24" s="1">
        <v>0.88242700100000004</v>
      </c>
      <c r="AO24" s="28">
        <v>4604.0224500000004</v>
      </c>
      <c r="AP24" s="32">
        <v>2.6275940000000001E-2</v>
      </c>
      <c r="AQ24" s="32">
        <v>-1.988229E-2</v>
      </c>
    </row>
    <row r="25" spans="3:43" x14ac:dyDescent="0.3">
      <c r="C25">
        <v>21</v>
      </c>
      <c r="F25">
        <v>6396</v>
      </c>
      <c r="G25" s="28">
        <v>1</v>
      </c>
      <c r="H25" s="8">
        <v>0.72040000000000004</v>
      </c>
      <c r="J25" s="1">
        <v>0.94121191400000004</v>
      </c>
      <c r="K25" s="1">
        <v>2107.3075800000001</v>
      </c>
      <c r="N25" s="1"/>
      <c r="O25" s="1">
        <v>0.94121191400000004</v>
      </c>
      <c r="P25" s="1">
        <v>2419.6968400000001</v>
      </c>
      <c r="Q25">
        <v>9.0117400000000007E-3</v>
      </c>
      <c r="R25">
        <v>-1.789284E-2</v>
      </c>
      <c r="T25" s="1">
        <v>0.94121191400000004</v>
      </c>
      <c r="U25" s="1">
        <v>2950.7882399999999</v>
      </c>
      <c r="V25">
        <v>9.1375699999999994E-3</v>
      </c>
      <c r="W25">
        <v>-1.273754E-2</v>
      </c>
      <c r="X25" s="1"/>
      <c r="Y25" s="1">
        <v>0.94121191400000004</v>
      </c>
      <c r="Z25" s="1">
        <v>3883.5187000000001</v>
      </c>
      <c r="AA25">
        <v>1.7057590000000001E-2</v>
      </c>
      <c r="AB25">
        <v>-2.3784679999999999E-2</v>
      </c>
      <c r="AD25" s="1">
        <v>0.94121191400000004</v>
      </c>
      <c r="AE25" s="1">
        <v>4204.5625700000001</v>
      </c>
      <c r="AF25" s="1">
        <v>2.1891710000000002E-2</v>
      </c>
      <c r="AG25">
        <v>-2.4951830000000001E-2</v>
      </c>
      <c r="AI25" s="1">
        <v>0.94121191400000004</v>
      </c>
      <c r="AJ25" s="1">
        <v>4429.9593000000004</v>
      </c>
      <c r="AK25" s="32">
        <v>2.5359659999999999E-2</v>
      </c>
      <c r="AL25" s="32">
        <v>-2.3536390000000001E-2</v>
      </c>
      <c r="AN25" s="1">
        <v>0.94121191400000004</v>
      </c>
      <c r="AO25" s="28">
        <v>4618.2122300000001</v>
      </c>
      <c r="AP25" s="32">
        <v>2.8542540000000002E-2</v>
      </c>
      <c r="AQ25" s="32">
        <v>-2.1905339999999999E-2</v>
      </c>
    </row>
    <row r="26" spans="3:43" x14ac:dyDescent="0.3">
      <c r="C26">
        <v>22</v>
      </c>
      <c r="D26">
        <v>22869</v>
      </c>
      <c r="E26">
        <v>6622</v>
      </c>
      <c r="F26">
        <v>6622</v>
      </c>
      <c r="G26" s="28">
        <v>1</v>
      </c>
      <c r="H26" s="8">
        <v>0.81020000000000003</v>
      </c>
      <c r="J26" s="1">
        <v>1</v>
      </c>
      <c r="K26" s="1">
        <v>2102.0772999999999</v>
      </c>
      <c r="N26" s="1"/>
      <c r="O26" s="1">
        <v>1</v>
      </c>
      <c r="P26" s="1">
        <v>2431.84771</v>
      </c>
      <c r="Q26">
        <v>1.049926E-2</v>
      </c>
      <c r="R26">
        <v>-2.320355E-2</v>
      </c>
      <c r="T26" s="1">
        <v>1</v>
      </c>
      <c r="U26" s="1">
        <v>2972.67121</v>
      </c>
      <c r="V26">
        <v>1.1368410000000001E-2</v>
      </c>
      <c r="W26">
        <v>-1.826846E-2</v>
      </c>
      <c r="X26" s="1"/>
      <c r="Y26" s="1">
        <v>1</v>
      </c>
      <c r="Z26" s="1">
        <v>3905.1972099999998</v>
      </c>
      <c r="AA26">
        <v>2.037959E-2</v>
      </c>
      <c r="AB26">
        <v>-2.9835779999999999E-2</v>
      </c>
      <c r="AD26" s="1">
        <v>1</v>
      </c>
      <c r="AE26" s="1">
        <v>4228.4603399999996</v>
      </c>
      <c r="AF26" s="1">
        <v>2.6035030000000001E-2</v>
      </c>
      <c r="AG26">
        <v>-3.0730110000000001E-2</v>
      </c>
      <c r="AI26" s="1">
        <v>1</v>
      </c>
      <c r="AJ26" s="1">
        <v>4468.9283500000001</v>
      </c>
      <c r="AK26" s="32">
        <v>3.1578540000000002E-2</v>
      </c>
      <c r="AL26" s="32">
        <v>-3.0389030000000001E-2</v>
      </c>
      <c r="AN26" s="1">
        <v>1</v>
      </c>
      <c r="AO26" s="28">
        <v>4661.4542799999999</v>
      </c>
      <c r="AP26" s="32">
        <v>3.578104E-2</v>
      </c>
      <c r="AQ26" s="32">
        <v>-2.836603E-2</v>
      </c>
    </row>
    <row r="27" spans="3:43" x14ac:dyDescent="0.3">
      <c r="C27">
        <v>23</v>
      </c>
      <c r="F27">
        <v>6876</v>
      </c>
      <c r="G27" s="28">
        <v>1</v>
      </c>
      <c r="H27" s="8">
        <v>0.879</v>
      </c>
      <c r="J27" s="1">
        <v>1</v>
      </c>
      <c r="K27" s="1">
        <v>2399.84339</v>
      </c>
      <c r="N27" s="1"/>
      <c r="O27" s="1">
        <v>1</v>
      </c>
      <c r="P27" s="1">
        <v>2736.8380299999999</v>
      </c>
      <c r="Q27">
        <v>0.16708883999999999</v>
      </c>
      <c r="R27">
        <v>-0.58225700000000002</v>
      </c>
      <c r="T27" s="1">
        <v>1</v>
      </c>
      <c r="U27" s="1">
        <v>3483.27088</v>
      </c>
      <c r="V27">
        <v>0.22417165999999999</v>
      </c>
      <c r="W27">
        <v>-0.54587019999999997</v>
      </c>
      <c r="X27" s="1"/>
      <c r="Y27" s="1">
        <v>1</v>
      </c>
      <c r="Z27" s="1">
        <v>4342.3780200000001</v>
      </c>
      <c r="AA27">
        <v>0.32772452000000002</v>
      </c>
      <c r="AB27">
        <v>-0.58967130999999995</v>
      </c>
      <c r="AD27" s="1">
        <v>1</v>
      </c>
      <c r="AE27" s="1">
        <v>4727.02729</v>
      </c>
      <c r="AF27" s="1">
        <v>0.43069205999999999</v>
      </c>
      <c r="AG27">
        <v>-0.59506590000000004</v>
      </c>
      <c r="AI27" s="1">
        <v>1</v>
      </c>
      <c r="AJ27" s="1">
        <v>5031.9237499999999</v>
      </c>
      <c r="AK27" s="32">
        <v>0.55055807999999995</v>
      </c>
      <c r="AL27" s="32">
        <v>-0.60225689000000004</v>
      </c>
      <c r="AN27" s="1">
        <v>1</v>
      </c>
      <c r="AO27" s="28">
        <v>5299.6850199999999</v>
      </c>
      <c r="AP27" s="32">
        <v>0.67046256999999998</v>
      </c>
      <c r="AQ27" s="32">
        <v>-0.59484831999999999</v>
      </c>
    </row>
    <row r="28" spans="3:43" x14ac:dyDescent="0.3">
      <c r="C28">
        <v>24</v>
      </c>
      <c r="E28">
        <v>7156</v>
      </c>
      <c r="F28">
        <v>7156</v>
      </c>
      <c r="G28" s="28">
        <v>1</v>
      </c>
      <c r="H28" s="8">
        <v>0.92769999999999997</v>
      </c>
      <c r="AK28" s="32"/>
      <c r="AL28" s="32"/>
      <c r="AO28" s="28"/>
      <c r="AP28" s="32"/>
      <c r="AQ28" s="32"/>
    </row>
    <row r="29" spans="3:43" x14ac:dyDescent="0.3">
      <c r="C29">
        <v>25</v>
      </c>
      <c r="F29">
        <v>7572</v>
      </c>
      <c r="G29" s="28">
        <v>1</v>
      </c>
      <c r="H29" s="8">
        <v>0.97</v>
      </c>
      <c r="J29" s="1">
        <v>0</v>
      </c>
      <c r="K29" s="1">
        <v>2445.9847500000001</v>
      </c>
      <c r="N29" s="1"/>
      <c r="O29" s="1">
        <v>0</v>
      </c>
      <c r="P29" s="1">
        <v>2788.0746300000001</v>
      </c>
      <c r="Q29">
        <v>0.23774126000000001</v>
      </c>
      <c r="R29">
        <v>-0.83449905999999996</v>
      </c>
      <c r="T29" s="1">
        <v>0</v>
      </c>
      <c r="U29" s="1">
        <v>3593.9619699999998</v>
      </c>
      <c r="V29">
        <v>0.32484458999999999</v>
      </c>
      <c r="W29">
        <v>-0.79546795999999997</v>
      </c>
      <c r="X29" s="1"/>
      <c r="Y29" s="1">
        <v>0</v>
      </c>
      <c r="Z29" s="1">
        <v>4417.78647</v>
      </c>
      <c r="AA29">
        <v>0.46476647999999998</v>
      </c>
      <c r="AB29">
        <v>-0.83929622000000004</v>
      </c>
      <c r="AD29" s="1">
        <v>0</v>
      </c>
      <c r="AE29" s="1">
        <v>4808.0177700000004</v>
      </c>
      <c r="AF29" s="1">
        <v>0.61408574000000005</v>
      </c>
      <c r="AG29">
        <v>-0.85082722</v>
      </c>
      <c r="AI29" s="1">
        <v>0</v>
      </c>
      <c r="AJ29" s="1">
        <v>5121.1957400000001</v>
      </c>
      <c r="AK29" s="32">
        <v>0.79006942999999996</v>
      </c>
      <c r="AL29" s="32">
        <v>-0.86617643</v>
      </c>
      <c r="AN29" s="1">
        <v>0</v>
      </c>
      <c r="AO29" s="28">
        <v>5397.0279600000003</v>
      </c>
      <c r="AP29" s="32">
        <v>0.95822960000000001</v>
      </c>
      <c r="AQ29" s="32">
        <v>-0.85169355000000002</v>
      </c>
    </row>
    <row r="30" spans="3:43" x14ac:dyDescent="0.3">
      <c r="C30">
        <v>26</v>
      </c>
      <c r="E30">
        <v>8479</v>
      </c>
      <c r="F30">
        <v>8479</v>
      </c>
      <c r="G30" s="28">
        <v>1</v>
      </c>
      <c r="H30" s="8">
        <v>0.998</v>
      </c>
      <c r="J30" s="1">
        <v>0</v>
      </c>
      <c r="K30" s="1">
        <v>2553.7535200000002</v>
      </c>
      <c r="N30" s="1"/>
      <c r="O30" s="1">
        <v>0</v>
      </c>
      <c r="P30" s="1">
        <v>2912.5302299999998</v>
      </c>
      <c r="Q30">
        <v>0.43344923000000002</v>
      </c>
      <c r="R30">
        <v>-1.53321229</v>
      </c>
      <c r="T30" s="1">
        <v>0</v>
      </c>
      <c r="U30" s="1">
        <v>3909.4126799999999</v>
      </c>
      <c r="V30">
        <v>0.61038375</v>
      </c>
      <c r="W30">
        <v>-1.5034033899999999</v>
      </c>
      <c r="X30" s="1"/>
      <c r="Y30" s="1">
        <v>0</v>
      </c>
      <c r="Z30" s="1">
        <v>4598.9955900000004</v>
      </c>
      <c r="AA30">
        <v>0.83517589999999997</v>
      </c>
      <c r="AB30">
        <v>-1.5140050899999999</v>
      </c>
      <c r="AD30" s="1">
        <v>0</v>
      </c>
      <c r="AE30" s="1">
        <v>4993.1267900000003</v>
      </c>
      <c r="AF30" s="1">
        <v>1.1341101499999999</v>
      </c>
      <c r="AG30">
        <v>-1.5760546600000001</v>
      </c>
      <c r="AI30" s="1">
        <v>0</v>
      </c>
      <c r="AJ30" s="1">
        <v>5315.4913900000001</v>
      </c>
      <c r="AK30" s="32">
        <v>1.46878686</v>
      </c>
      <c r="AL30" s="32">
        <v>-1.6140608000000001</v>
      </c>
      <c r="AN30" s="1">
        <v>0</v>
      </c>
      <c r="AO30" s="28">
        <v>5594.5708100000002</v>
      </c>
      <c r="AP30" s="32">
        <v>1.68149236</v>
      </c>
      <c r="AQ30" s="32">
        <v>-1.49723863</v>
      </c>
    </row>
    <row r="31" spans="3:43" x14ac:dyDescent="0.3">
      <c r="C31">
        <v>28</v>
      </c>
      <c r="E31">
        <v>12756</v>
      </c>
      <c r="F31">
        <v>12756</v>
      </c>
      <c r="G31" s="28">
        <v>1</v>
      </c>
      <c r="H31" s="8">
        <v>1</v>
      </c>
      <c r="J31" s="1">
        <v>5.88247753E-2</v>
      </c>
      <c r="K31" s="1">
        <v>2566.6125200000001</v>
      </c>
      <c r="N31" s="1"/>
      <c r="O31" s="1">
        <v>5.88247753E-2</v>
      </c>
      <c r="P31" s="1">
        <v>2928.5055900000002</v>
      </c>
      <c r="Q31">
        <v>0.45889816999999999</v>
      </c>
      <c r="R31">
        <v>-1.62406965</v>
      </c>
      <c r="T31" s="1">
        <v>5.88247753E-2</v>
      </c>
      <c r="U31" s="1">
        <v>3949.5567700000001</v>
      </c>
      <c r="V31">
        <v>0.64955554999999998</v>
      </c>
      <c r="W31">
        <v>-1.6005218000000001</v>
      </c>
      <c r="X31" s="1"/>
      <c r="Y31" s="1">
        <v>5.88247753E-2</v>
      </c>
      <c r="Z31" s="1">
        <v>4621.5390399999997</v>
      </c>
      <c r="AA31">
        <v>0.88597486000000003</v>
      </c>
      <c r="AB31">
        <v>-1.60653651</v>
      </c>
      <c r="AD31" s="1">
        <v>5.88247753E-2</v>
      </c>
      <c r="AE31" s="1">
        <v>5014.2835100000002</v>
      </c>
      <c r="AF31" s="1">
        <v>1.2038511999999999</v>
      </c>
      <c r="AG31">
        <v>-1.67331571</v>
      </c>
      <c r="AI31" s="1">
        <v>5.88247753E-2</v>
      </c>
      <c r="AJ31" s="1">
        <v>5338.13735</v>
      </c>
      <c r="AK31" s="32">
        <v>1.5617994799999999</v>
      </c>
      <c r="AL31" s="32">
        <v>-1.7165521800000001</v>
      </c>
      <c r="AN31" s="1">
        <v>5.88247753E-2</v>
      </c>
      <c r="AO31" s="28">
        <v>5621.2234200000003</v>
      </c>
      <c r="AP31" s="32">
        <v>1.7940485799999999</v>
      </c>
      <c r="AQ31" s="32">
        <v>-1.59770021</v>
      </c>
    </row>
    <row r="32" spans="3:43" x14ac:dyDescent="0.3">
      <c r="C32">
        <v>30</v>
      </c>
      <c r="E32">
        <v>17634</v>
      </c>
      <c r="F32">
        <v>17634</v>
      </c>
      <c r="G32" s="28">
        <v>1</v>
      </c>
      <c r="H32" s="8">
        <v>1</v>
      </c>
      <c r="J32" s="1">
        <v>0.11765473</v>
      </c>
      <c r="K32" s="1">
        <v>2576.18111</v>
      </c>
      <c r="N32" s="1"/>
      <c r="O32" s="1">
        <v>0.11765473</v>
      </c>
      <c r="P32" s="1">
        <v>2940.3997599999998</v>
      </c>
      <c r="Q32">
        <v>0.48011838000000001</v>
      </c>
      <c r="R32">
        <v>-1.6998297</v>
      </c>
      <c r="T32" s="1">
        <v>0.11765473</v>
      </c>
      <c r="U32" s="1">
        <v>3977.22721</v>
      </c>
      <c r="V32">
        <v>0.68179053999999994</v>
      </c>
      <c r="W32">
        <v>-1.68044181</v>
      </c>
      <c r="X32" s="1"/>
      <c r="Y32" s="1">
        <v>0.11765473</v>
      </c>
      <c r="Z32" s="1">
        <v>4637.7222300000003</v>
      </c>
      <c r="AA32">
        <v>0.92681599000000003</v>
      </c>
      <c r="AB32">
        <v>-1.6809295099999999</v>
      </c>
      <c r="AD32" s="1">
        <v>0.11765473</v>
      </c>
      <c r="AE32" s="1">
        <v>5029.8058499999997</v>
      </c>
      <c r="AF32" s="1">
        <v>1.2608546199999999</v>
      </c>
      <c r="AG32">
        <v>-1.7528128300000001</v>
      </c>
      <c r="AI32" s="1">
        <v>0.11765473</v>
      </c>
      <c r="AJ32" s="1">
        <v>5354.4396699999998</v>
      </c>
      <c r="AK32" s="32">
        <v>1.63512747</v>
      </c>
      <c r="AL32" s="32">
        <v>-1.7973528999999999</v>
      </c>
      <c r="AN32" s="1">
        <v>0.11765473</v>
      </c>
      <c r="AO32" s="28">
        <v>5640.1574499999997</v>
      </c>
      <c r="AP32" s="32">
        <v>1.88104351</v>
      </c>
      <c r="AQ32" s="32">
        <v>-1.6753471600000001</v>
      </c>
    </row>
    <row r="33" spans="3:43" x14ac:dyDescent="0.3">
      <c r="C33">
        <v>32</v>
      </c>
      <c r="E33">
        <v>22827</v>
      </c>
      <c r="F33">
        <v>22827</v>
      </c>
      <c r="G33" s="28">
        <v>1</v>
      </c>
      <c r="H33" s="8">
        <v>1</v>
      </c>
      <c r="J33" s="1">
        <v>0.176459862</v>
      </c>
      <c r="K33" s="1">
        <v>2583.3520800000001</v>
      </c>
      <c r="N33" s="1"/>
      <c r="O33" s="1">
        <v>0.176459862</v>
      </c>
      <c r="P33" s="1">
        <v>2949.41417</v>
      </c>
      <c r="Q33">
        <v>0.49656873000000001</v>
      </c>
      <c r="R33">
        <v>-1.7585604399999999</v>
      </c>
      <c r="T33" s="1">
        <v>0.176459862</v>
      </c>
      <c r="U33" s="1">
        <v>3997.5156699999998</v>
      </c>
      <c r="V33">
        <v>0.70652075000000003</v>
      </c>
      <c r="W33">
        <v>-1.7417552599999999</v>
      </c>
      <c r="X33" s="1"/>
      <c r="Y33" s="1">
        <v>0.176459862</v>
      </c>
      <c r="Z33" s="1">
        <v>4649.7530900000002</v>
      </c>
      <c r="AA33">
        <v>0.95830921000000002</v>
      </c>
      <c r="AB33">
        <v>-1.7382951099999999</v>
      </c>
      <c r="AD33" s="1">
        <v>0.176459862</v>
      </c>
      <c r="AE33" s="1">
        <v>5041.2124299999996</v>
      </c>
      <c r="AF33" s="1">
        <v>1.3039767099999999</v>
      </c>
      <c r="AG33">
        <v>-1.8129510200000001</v>
      </c>
      <c r="AI33" s="1">
        <v>0.176459862</v>
      </c>
      <c r="AJ33" s="1">
        <v>5366.3211300000003</v>
      </c>
      <c r="AK33" s="32">
        <v>1.6900575799999999</v>
      </c>
      <c r="AL33" s="32">
        <v>-1.85788084</v>
      </c>
      <c r="AN33" s="1">
        <v>0.176459862</v>
      </c>
      <c r="AO33" s="28">
        <v>5653.8049099999998</v>
      </c>
      <c r="AP33" s="32">
        <v>1.9449924700000001</v>
      </c>
      <c r="AQ33" s="32">
        <v>-1.7324245300000001</v>
      </c>
    </row>
    <row r="34" spans="3:43" x14ac:dyDescent="0.3">
      <c r="J34" s="1">
        <v>0.23528443399999999</v>
      </c>
      <c r="K34" s="1">
        <v>2588.8373099999999</v>
      </c>
      <c r="N34" s="1"/>
      <c r="O34" s="1">
        <v>0.23528443399999999</v>
      </c>
      <c r="P34" s="1">
        <v>2956.3642399999999</v>
      </c>
      <c r="Q34">
        <v>0.50953526999999998</v>
      </c>
      <c r="R34">
        <v>-1.80485337</v>
      </c>
      <c r="T34" s="1">
        <v>0.23528443399999999</v>
      </c>
      <c r="U34" s="1">
        <v>4012.7275800000002</v>
      </c>
      <c r="V34">
        <v>0.72592981999999995</v>
      </c>
      <c r="W34">
        <v>-1.7898760499999999</v>
      </c>
      <c r="X34" s="1"/>
      <c r="Y34" s="1">
        <v>0.23528443399999999</v>
      </c>
      <c r="Z34" s="1">
        <v>4658.9275900000002</v>
      </c>
      <c r="AA34">
        <v>0.98308154000000003</v>
      </c>
      <c r="AB34">
        <v>-1.7834184500000001</v>
      </c>
      <c r="AD34" s="1">
        <v>0.23528443399999999</v>
      </c>
      <c r="AE34" s="1">
        <v>5049.9293699999998</v>
      </c>
      <c r="AF34" s="1">
        <v>1.33796526</v>
      </c>
      <c r="AG34">
        <v>-1.8603515500000001</v>
      </c>
      <c r="AI34" s="1">
        <v>0.23528443399999999</v>
      </c>
      <c r="AJ34" s="1">
        <v>5375.3191200000001</v>
      </c>
      <c r="AK34" s="32">
        <v>1.73261132</v>
      </c>
      <c r="AL34" s="32">
        <v>-1.9047711599999999</v>
      </c>
      <c r="AN34" s="1">
        <v>0.23528443399999999</v>
      </c>
      <c r="AO34" s="28">
        <v>5664.1211199999998</v>
      </c>
      <c r="AP34" s="32">
        <v>1.9943268700000001</v>
      </c>
      <c r="AQ34" s="32">
        <v>-1.77645773</v>
      </c>
    </row>
    <row r="35" spans="3:43" x14ac:dyDescent="0.3">
      <c r="J35" s="1">
        <v>0.294115136</v>
      </c>
      <c r="K35" s="1">
        <v>2593.0020599999998</v>
      </c>
      <c r="N35" s="1"/>
      <c r="O35" s="1">
        <v>0.294115136</v>
      </c>
      <c r="P35" s="1">
        <v>2961.6725700000002</v>
      </c>
      <c r="Q35">
        <v>0.51955408000000003</v>
      </c>
      <c r="R35">
        <v>-1.8406223500000001</v>
      </c>
      <c r="T35" s="1">
        <v>0.294115136</v>
      </c>
      <c r="U35" s="1">
        <v>4024.1233000000002</v>
      </c>
      <c r="V35">
        <v>0.74087789999999998</v>
      </c>
      <c r="W35">
        <v>-1.82693671</v>
      </c>
      <c r="X35" s="1"/>
      <c r="Y35" s="1">
        <v>0.294115136</v>
      </c>
      <c r="Z35" s="1">
        <v>4665.8967300000004</v>
      </c>
      <c r="AA35">
        <v>1.0022779799999999</v>
      </c>
      <c r="AB35">
        <v>-1.8183851799999999</v>
      </c>
      <c r="AD35" s="1">
        <v>0.294115136</v>
      </c>
      <c r="AE35" s="1">
        <v>5056.5655900000002</v>
      </c>
      <c r="AF35" s="1">
        <v>1.3643517599999999</v>
      </c>
      <c r="AG35">
        <v>-1.89715023</v>
      </c>
      <c r="AI35" s="1">
        <v>0.294115136</v>
      </c>
      <c r="AJ35" s="1">
        <v>5382.0993799999997</v>
      </c>
      <c r="AK35" s="32">
        <v>1.7650406999999999</v>
      </c>
      <c r="AL35" s="32">
        <v>-1.9405053699999999</v>
      </c>
      <c r="AN35" s="1">
        <v>0.294115136</v>
      </c>
      <c r="AO35" s="28">
        <v>5671.8890000000001</v>
      </c>
      <c r="AP35" s="32">
        <v>2.03180227</v>
      </c>
      <c r="AQ35" s="32">
        <v>-1.8099062400000001</v>
      </c>
    </row>
    <row r="36" spans="3:43" x14ac:dyDescent="0.3">
      <c r="J36" s="1">
        <v>0.352917431</v>
      </c>
      <c r="K36" s="1">
        <v>2596.0043500000002</v>
      </c>
      <c r="N36" s="1"/>
      <c r="O36" s="1">
        <v>0.352917431</v>
      </c>
      <c r="P36" s="1">
        <v>2965.48441</v>
      </c>
      <c r="Q36">
        <v>0.52657379000000004</v>
      </c>
      <c r="R36">
        <v>-1.8656840100000001</v>
      </c>
      <c r="T36" s="1">
        <v>0.352917431</v>
      </c>
      <c r="U36" s="1">
        <v>4032.2709599999998</v>
      </c>
      <c r="V36">
        <v>0.75130823999999996</v>
      </c>
      <c r="W36">
        <v>-1.8527965900000001</v>
      </c>
      <c r="X36" s="1"/>
      <c r="Y36" s="1">
        <v>0.352917431</v>
      </c>
      <c r="Z36" s="1">
        <v>4670.87655</v>
      </c>
      <c r="AA36">
        <v>1.0158112500000001</v>
      </c>
      <c r="AB36">
        <v>-1.8430363400000001</v>
      </c>
      <c r="AD36" s="1">
        <v>0.352917431</v>
      </c>
      <c r="AE36" s="1">
        <v>5061.2855</v>
      </c>
      <c r="AF36" s="1">
        <v>1.3829979999999999</v>
      </c>
      <c r="AG36">
        <v>-1.92315433</v>
      </c>
      <c r="AI36" s="1">
        <v>0.352917431</v>
      </c>
      <c r="AJ36" s="1">
        <v>5386.7682000000004</v>
      </c>
      <c r="AK36" s="32">
        <v>1.7868723799999999</v>
      </c>
      <c r="AL36" s="32">
        <v>-1.96456188</v>
      </c>
      <c r="AN36" s="1">
        <v>0.352917431</v>
      </c>
      <c r="AO36" s="28">
        <v>5677.2639499999996</v>
      </c>
      <c r="AP36" s="32">
        <v>2.0571402299999999</v>
      </c>
      <c r="AQ36" s="32">
        <v>-1.83252153</v>
      </c>
    </row>
    <row r="37" spans="3:43" x14ac:dyDescent="0.3">
      <c r="J37" s="1">
        <v>0.411784235</v>
      </c>
      <c r="K37" s="1">
        <v>2598.0337500000001</v>
      </c>
      <c r="N37" s="1"/>
      <c r="O37" s="1">
        <v>0.411784235</v>
      </c>
      <c r="P37" s="1">
        <v>2968.04837</v>
      </c>
      <c r="Q37">
        <v>0.53136413999999998</v>
      </c>
      <c r="R37">
        <v>-1.88278642</v>
      </c>
      <c r="T37" s="1">
        <v>0.411784235</v>
      </c>
      <c r="U37" s="1">
        <v>4037.6644000000001</v>
      </c>
      <c r="V37">
        <v>0.75841044999999996</v>
      </c>
      <c r="W37">
        <v>-1.87040505</v>
      </c>
      <c r="X37" s="1"/>
      <c r="Y37" s="1">
        <v>0.411784235</v>
      </c>
      <c r="Z37" s="1">
        <v>4674.2414200000003</v>
      </c>
      <c r="AA37">
        <v>1.0251527899999999</v>
      </c>
      <c r="AB37">
        <v>-1.86005216</v>
      </c>
      <c r="AD37" s="1">
        <v>0.411784235</v>
      </c>
      <c r="AE37" s="1">
        <v>5064.49035</v>
      </c>
      <c r="AF37" s="1">
        <v>1.3958441100000001</v>
      </c>
      <c r="AG37">
        <v>-1.9410695499999999</v>
      </c>
      <c r="AI37" s="1">
        <v>0.411784235</v>
      </c>
      <c r="AJ37" s="1">
        <v>5389.98711</v>
      </c>
      <c r="AK37" s="32">
        <v>1.8022169100000001</v>
      </c>
      <c r="AL37" s="32">
        <v>-1.9814701299999999</v>
      </c>
      <c r="AN37" s="1">
        <v>0.411784235</v>
      </c>
      <c r="AO37" s="28">
        <v>5681.0095799999999</v>
      </c>
      <c r="AP37" s="32">
        <v>2.0752154599999999</v>
      </c>
      <c r="AQ37" s="32">
        <v>-1.8486545000000001</v>
      </c>
    </row>
    <row r="38" spans="3:43" x14ac:dyDescent="0.3">
      <c r="J38" s="1">
        <v>0.47057961999999998</v>
      </c>
      <c r="K38" s="1">
        <v>2599.0495700000001</v>
      </c>
      <c r="N38" s="1"/>
      <c r="O38" s="1">
        <v>0.47057961999999998</v>
      </c>
      <c r="P38" s="1">
        <v>2969.1779299999998</v>
      </c>
      <c r="Q38">
        <v>0.53285463</v>
      </c>
      <c r="R38">
        <v>-1.88810776</v>
      </c>
      <c r="T38" s="1">
        <v>0.47057961999999998</v>
      </c>
      <c r="U38" s="1">
        <v>4040.2069299999998</v>
      </c>
      <c r="V38">
        <v>0.76046088999999994</v>
      </c>
      <c r="W38">
        <v>-1.8754887099999999</v>
      </c>
      <c r="X38" s="1"/>
      <c r="Y38" s="1">
        <v>0.47057961999999998</v>
      </c>
      <c r="Z38" s="1">
        <v>4675.7356200000004</v>
      </c>
      <c r="AA38">
        <v>1.02843916</v>
      </c>
      <c r="AB38">
        <v>-1.86603835</v>
      </c>
      <c r="AD38" s="1">
        <v>0.47057961999999998</v>
      </c>
      <c r="AE38" s="1">
        <v>5065.7644799999998</v>
      </c>
      <c r="AF38" s="1">
        <v>1.39987887</v>
      </c>
      <c r="AG38">
        <v>-1.94669643</v>
      </c>
      <c r="AI38" s="1">
        <v>0.47057961999999998</v>
      </c>
      <c r="AJ38" s="1">
        <v>5390.8881799999999</v>
      </c>
      <c r="AK38" s="32">
        <v>1.80436365</v>
      </c>
      <c r="AL38" s="32">
        <v>-1.9838356500000001</v>
      </c>
      <c r="AN38" s="1">
        <v>0.47057961999999998</v>
      </c>
      <c r="AO38" s="28">
        <v>5682.1491800000003</v>
      </c>
      <c r="AP38" s="32">
        <v>2.07848437</v>
      </c>
      <c r="AQ38" s="32">
        <v>-1.85157215</v>
      </c>
    </row>
    <row r="39" spans="3:43" x14ac:dyDescent="0.3">
      <c r="J39" s="1">
        <v>0.52942500400000003</v>
      </c>
      <c r="K39" s="1">
        <v>2599.0493700000002</v>
      </c>
      <c r="N39" s="1"/>
      <c r="O39" s="1">
        <v>0.52942500400000003</v>
      </c>
      <c r="P39" s="1">
        <v>2969.1773699999999</v>
      </c>
      <c r="Q39">
        <v>0.53285424999999997</v>
      </c>
      <c r="R39">
        <v>-1.88810638</v>
      </c>
      <c r="T39" s="1">
        <v>0.52942500400000003</v>
      </c>
      <c r="U39" s="1">
        <v>4040.2043100000001</v>
      </c>
      <c r="V39">
        <v>0.76046060000000004</v>
      </c>
      <c r="W39">
        <v>-1.87548797</v>
      </c>
      <c r="X39" s="1"/>
      <c r="Y39" s="1">
        <v>0.52942500400000003</v>
      </c>
      <c r="Z39" s="1">
        <v>4675.73524</v>
      </c>
      <c r="AA39">
        <v>1.0284394299999999</v>
      </c>
      <c r="AB39">
        <v>-1.86603885</v>
      </c>
      <c r="AD39" s="1">
        <v>0.52942500400000003</v>
      </c>
      <c r="AE39" s="1">
        <v>5065.7645000000002</v>
      </c>
      <c r="AF39" s="1">
        <v>1.39988113</v>
      </c>
      <c r="AG39">
        <v>-1.94669958</v>
      </c>
      <c r="AI39" s="1">
        <v>0.52942500400000003</v>
      </c>
      <c r="AJ39" s="1">
        <v>5390.8880200000003</v>
      </c>
      <c r="AK39" s="32">
        <v>1.8043627600000001</v>
      </c>
      <c r="AL39" s="32">
        <v>-1.98383467</v>
      </c>
      <c r="AN39" s="1">
        <v>0.52942500400000003</v>
      </c>
      <c r="AO39" s="28">
        <v>5682.1489300000003</v>
      </c>
      <c r="AP39" s="32">
        <v>2.0784832</v>
      </c>
      <c r="AQ39" s="32">
        <v>-1.8515711100000001</v>
      </c>
    </row>
    <row r="40" spans="3:43" x14ac:dyDescent="0.3">
      <c r="J40" s="1">
        <v>0.58822402900000004</v>
      </c>
      <c r="K40" s="1">
        <v>2598.0328500000001</v>
      </c>
      <c r="N40" s="1"/>
      <c r="O40" s="1">
        <v>0.58822402900000004</v>
      </c>
      <c r="P40" s="1">
        <v>2968.0463599999998</v>
      </c>
      <c r="Q40">
        <v>0.53136075999999999</v>
      </c>
      <c r="R40">
        <v>-1.88277435</v>
      </c>
      <c r="T40" s="1">
        <v>0.58822402900000004</v>
      </c>
      <c r="U40" s="1">
        <v>4037.6588900000002</v>
      </c>
      <c r="V40">
        <v>0.75840604</v>
      </c>
      <c r="W40">
        <v>-1.87039413</v>
      </c>
      <c r="X40" s="1"/>
      <c r="Y40" s="1">
        <v>0.58822402900000004</v>
      </c>
      <c r="Z40" s="1">
        <v>4674.2394999999997</v>
      </c>
      <c r="AA40">
        <v>1.02514971</v>
      </c>
      <c r="AB40">
        <v>-1.8600465399999999</v>
      </c>
      <c r="AD40" s="1">
        <v>0.58822402900000004</v>
      </c>
      <c r="AE40" s="1">
        <v>5064.4892600000003</v>
      </c>
      <c r="AF40" s="1">
        <v>1.3958446499999999</v>
      </c>
      <c r="AG40">
        <v>-1.9410702900000001</v>
      </c>
      <c r="AI40" s="1">
        <v>0.58822402900000004</v>
      </c>
      <c r="AJ40" s="1">
        <v>5389.9864799999996</v>
      </c>
      <c r="AK40" s="32">
        <v>1.8022130599999999</v>
      </c>
      <c r="AL40" s="32">
        <v>-1.9814658999999999</v>
      </c>
      <c r="AN40" s="1">
        <v>0.58822402900000004</v>
      </c>
      <c r="AO40" s="28">
        <v>5681.0085600000002</v>
      </c>
      <c r="AP40" s="32">
        <v>2.07520989</v>
      </c>
      <c r="AQ40" s="32">
        <v>-1.8486495300000001</v>
      </c>
    </row>
    <row r="41" spans="3:43" x14ac:dyDescent="0.3">
      <c r="J41" s="1">
        <v>0.647046538</v>
      </c>
      <c r="K41" s="1">
        <v>2596.00263</v>
      </c>
      <c r="N41" s="1"/>
      <c r="O41" s="1">
        <v>0.647046538</v>
      </c>
      <c r="P41" s="1">
        <v>2965.48072</v>
      </c>
      <c r="Q41">
        <v>0.52656678000000001</v>
      </c>
      <c r="R41">
        <v>-1.8656589699999999</v>
      </c>
      <c r="T41" s="1">
        <v>0.647046538</v>
      </c>
      <c r="U41" s="1">
        <v>4032.2620000000002</v>
      </c>
      <c r="V41">
        <v>0.75129805000000005</v>
      </c>
      <c r="W41">
        <v>-1.8527713400000001</v>
      </c>
      <c r="X41" s="1"/>
      <c r="Y41" s="1">
        <v>0.647046538</v>
      </c>
      <c r="Z41" s="1">
        <v>4670.8727200000003</v>
      </c>
      <c r="AA41">
        <v>1.0158025900000001</v>
      </c>
      <c r="AB41">
        <v>-1.84302056</v>
      </c>
      <c r="AD41" s="1">
        <v>0.647046538</v>
      </c>
      <c r="AE41" s="1">
        <v>5061.2824600000004</v>
      </c>
      <c r="AF41" s="1">
        <v>1.3829917</v>
      </c>
      <c r="AG41">
        <v>-1.9231455399999999</v>
      </c>
      <c r="AI41" s="1">
        <v>0.647046538</v>
      </c>
      <c r="AJ41" s="1">
        <v>5386.7669500000002</v>
      </c>
      <c r="AK41" s="32">
        <v>1.7868648300000001</v>
      </c>
      <c r="AL41" s="32">
        <v>-1.9645535599999999</v>
      </c>
      <c r="AN41" s="1">
        <v>0.647046538</v>
      </c>
      <c r="AO41" s="28">
        <v>5677.2619999999997</v>
      </c>
      <c r="AP41" s="32">
        <v>2.05712918</v>
      </c>
      <c r="AQ41" s="32">
        <v>-1.8325116699999999</v>
      </c>
    </row>
    <row r="42" spans="3:43" x14ac:dyDescent="0.3">
      <c r="J42" s="1">
        <v>0.70589445200000001</v>
      </c>
      <c r="K42" s="1">
        <v>2592.9992900000002</v>
      </c>
      <c r="N42" s="1"/>
      <c r="O42" s="1">
        <v>0.70589445200000001</v>
      </c>
      <c r="P42" s="1">
        <v>2961.6671299999998</v>
      </c>
      <c r="Q42">
        <v>0.51954316</v>
      </c>
      <c r="R42">
        <v>-1.8405833599999999</v>
      </c>
      <c r="T42" s="1">
        <v>0.70589445200000001</v>
      </c>
      <c r="U42" s="1">
        <v>4024.1108899999999</v>
      </c>
      <c r="V42">
        <v>0.74086275999999995</v>
      </c>
      <c r="W42">
        <v>-1.82689919</v>
      </c>
      <c r="X42" s="1"/>
      <c r="Y42" s="1">
        <v>0.70589445200000001</v>
      </c>
      <c r="Z42" s="1">
        <v>4665.8908300000003</v>
      </c>
      <c r="AA42">
        <v>1.0022637599999999</v>
      </c>
      <c r="AB42">
        <v>-1.8183592799999999</v>
      </c>
      <c r="AD42" s="1">
        <v>0.70589445200000001</v>
      </c>
      <c r="AE42" s="1">
        <v>5056.5603499999997</v>
      </c>
      <c r="AF42" s="1">
        <v>1.36433849</v>
      </c>
      <c r="AG42">
        <v>-1.89713172</v>
      </c>
      <c r="AI42" s="1">
        <v>0.70589445200000001</v>
      </c>
      <c r="AJ42" s="1">
        <v>5382.0975200000003</v>
      </c>
      <c r="AK42" s="32">
        <v>1.7650296999999999</v>
      </c>
      <c r="AL42" s="32">
        <v>-1.9404932399999999</v>
      </c>
      <c r="AN42" s="1">
        <v>0.70589445200000001</v>
      </c>
      <c r="AO42" s="28">
        <v>5671.8860699999996</v>
      </c>
      <c r="AP42" s="32">
        <v>2.0317858800000002</v>
      </c>
      <c r="AQ42" s="32">
        <v>-1.8098916199999999</v>
      </c>
    </row>
    <row r="43" spans="3:43" x14ac:dyDescent="0.3">
      <c r="J43" s="1">
        <v>0.76469944099999998</v>
      </c>
      <c r="K43" s="1">
        <v>2588.83376</v>
      </c>
      <c r="N43" s="1"/>
      <c r="O43" s="1">
        <v>0.76469944099999998</v>
      </c>
      <c r="P43" s="1">
        <v>2956.3569200000002</v>
      </c>
      <c r="Q43">
        <v>0.50952027</v>
      </c>
      <c r="R43">
        <v>-1.8047998199999999</v>
      </c>
      <c r="T43" s="1">
        <v>0.76469944099999998</v>
      </c>
      <c r="U43" s="1">
        <v>4012.71092</v>
      </c>
      <c r="V43">
        <v>0.7259082</v>
      </c>
      <c r="W43">
        <v>-1.78982244</v>
      </c>
      <c r="X43" s="1"/>
      <c r="Y43" s="1">
        <v>0.76469944099999998</v>
      </c>
      <c r="Z43" s="1">
        <v>4658.9194600000001</v>
      </c>
      <c r="AA43">
        <v>0.98306165000000001</v>
      </c>
      <c r="AB43">
        <v>-1.78338222</v>
      </c>
      <c r="AD43" s="1">
        <v>0.76469944099999998</v>
      </c>
      <c r="AE43" s="1">
        <v>5049.9213600000003</v>
      </c>
      <c r="AF43" s="1">
        <v>1.33794331</v>
      </c>
      <c r="AG43">
        <v>-1.8603209300000001</v>
      </c>
      <c r="AI43" s="1">
        <v>0.76469944099999998</v>
      </c>
      <c r="AJ43" s="1">
        <v>5375.3165900000004</v>
      </c>
      <c r="AK43" s="32">
        <v>1.73259674</v>
      </c>
      <c r="AL43" s="32">
        <v>-1.9047551</v>
      </c>
      <c r="AN43" s="1">
        <v>0.76469944099999998</v>
      </c>
      <c r="AO43" s="28">
        <v>5664.1171000000004</v>
      </c>
      <c r="AP43" s="32">
        <v>1.9943049900000001</v>
      </c>
      <c r="AQ43" s="32">
        <v>-1.77643821</v>
      </c>
    </row>
    <row r="44" spans="3:43" x14ac:dyDescent="0.3">
      <c r="J44" s="1">
        <v>0.82352211799999997</v>
      </c>
      <c r="K44" s="1">
        <v>2583.34717</v>
      </c>
      <c r="N44" s="1"/>
      <c r="O44" s="1">
        <v>0.82352211799999997</v>
      </c>
      <c r="P44" s="1">
        <v>2949.40497</v>
      </c>
      <c r="Q44">
        <v>0.49654946</v>
      </c>
      <c r="R44">
        <v>-1.75849166</v>
      </c>
      <c r="T44" s="1">
        <v>0.82352211799999997</v>
      </c>
      <c r="U44" s="1">
        <v>3997.4947299999999</v>
      </c>
      <c r="V44">
        <v>0.70649313999999996</v>
      </c>
      <c r="W44">
        <v>-1.7416867899999999</v>
      </c>
      <c r="X44" s="1"/>
      <c r="Y44" s="1">
        <v>0.82352211799999997</v>
      </c>
      <c r="Z44" s="1">
        <v>4649.74244</v>
      </c>
      <c r="AA44">
        <v>0.95828261999999997</v>
      </c>
      <c r="AB44">
        <v>-1.73824668</v>
      </c>
      <c r="AD44" s="1">
        <v>0.82352211799999997</v>
      </c>
      <c r="AE44" s="1">
        <v>5041.2007700000004</v>
      </c>
      <c r="AF44" s="1">
        <v>1.30394276</v>
      </c>
      <c r="AG44">
        <v>-1.8129036700000001</v>
      </c>
      <c r="AI44" s="1">
        <v>0.82352211799999997</v>
      </c>
      <c r="AJ44" s="1">
        <v>5366.3178900000003</v>
      </c>
      <c r="AK44" s="32">
        <v>1.6900393899999999</v>
      </c>
      <c r="AL44" s="32">
        <v>-1.8578608000000001</v>
      </c>
      <c r="AN44" s="1">
        <v>0.82352211799999997</v>
      </c>
      <c r="AO44" s="28">
        <v>5653.7996599999997</v>
      </c>
      <c r="AP44" s="32">
        <v>1.94496498</v>
      </c>
      <c r="AQ44" s="32">
        <v>-1.73239999</v>
      </c>
    </row>
    <row r="45" spans="3:43" x14ac:dyDescent="0.3">
      <c r="J45" s="1">
        <v>0.88235480099999997</v>
      </c>
      <c r="K45" s="1">
        <v>2576.1755800000001</v>
      </c>
      <c r="N45" s="1"/>
      <c r="O45" s="1">
        <v>0.88235480099999997</v>
      </c>
      <c r="P45" s="1">
        <v>2940.3889899999999</v>
      </c>
      <c r="Q45">
        <v>0.48009507000000001</v>
      </c>
      <c r="R45">
        <v>-1.6997464799999999</v>
      </c>
      <c r="T45" s="1">
        <v>0.88235480099999997</v>
      </c>
      <c r="U45" s="1">
        <v>3977.2024000000001</v>
      </c>
      <c r="V45">
        <v>0.68175699000000001</v>
      </c>
      <c r="W45">
        <v>-1.6803586100000001</v>
      </c>
      <c r="X45" s="1"/>
      <c r="Y45" s="1">
        <v>0.88235480099999997</v>
      </c>
      <c r="Z45" s="1">
        <v>4637.7092599999996</v>
      </c>
      <c r="AA45">
        <v>0.92678324000000001</v>
      </c>
      <c r="AB45">
        <v>-1.68086987</v>
      </c>
      <c r="AD45" s="1">
        <v>0.88235480099999997</v>
      </c>
      <c r="AE45" s="1">
        <v>5029.7902599999998</v>
      </c>
      <c r="AF45" s="1">
        <v>1.26080784</v>
      </c>
      <c r="AG45">
        <v>-1.7527476</v>
      </c>
      <c r="AI45" s="1">
        <v>0.88235480099999997</v>
      </c>
      <c r="AJ45" s="1">
        <v>5354.4358000000002</v>
      </c>
      <c r="AK45" s="32">
        <v>1.6351064799999999</v>
      </c>
      <c r="AL45" s="32">
        <v>-1.7973297699999999</v>
      </c>
      <c r="AN45" s="1">
        <v>0.88235480099999997</v>
      </c>
      <c r="AO45" s="28">
        <v>5640.1510099999996</v>
      </c>
      <c r="AP45" s="32">
        <v>1.88101136</v>
      </c>
      <c r="AQ45" s="32">
        <v>-1.67531846</v>
      </c>
    </row>
    <row r="46" spans="3:43" x14ac:dyDescent="0.3">
      <c r="J46" s="1">
        <v>0.94116884300000003</v>
      </c>
      <c r="K46" s="1">
        <v>2566.6062099999999</v>
      </c>
      <c r="N46" s="1"/>
      <c r="O46" s="1">
        <v>0.94116884300000003</v>
      </c>
      <c r="P46" s="1">
        <v>2928.4935099999998</v>
      </c>
      <c r="Q46">
        <v>0.45886349999999998</v>
      </c>
      <c r="R46">
        <v>-1.62394588</v>
      </c>
      <c r="T46" s="1">
        <v>0.94116884300000003</v>
      </c>
      <c r="U46" s="1">
        <v>3949.5321399999998</v>
      </c>
      <c r="V46">
        <v>0.64950817000000005</v>
      </c>
      <c r="W46">
        <v>-1.6004043299999999</v>
      </c>
      <c r="X46" s="1"/>
      <c r="Y46" s="1">
        <v>0.94116884300000003</v>
      </c>
      <c r="Z46" s="1">
        <v>4621.5236699999996</v>
      </c>
      <c r="AA46">
        <v>0.88592446000000002</v>
      </c>
      <c r="AB46">
        <v>-1.6064446999999999</v>
      </c>
      <c r="AD46" s="1">
        <v>0.94116884300000003</v>
      </c>
      <c r="AE46" s="1">
        <v>5014.2641000000003</v>
      </c>
      <c r="AF46" s="1">
        <v>1.2037803600000001</v>
      </c>
      <c r="AG46">
        <v>-1.67321692</v>
      </c>
      <c r="AI46" s="1">
        <v>0.94116884300000003</v>
      </c>
      <c r="AJ46" s="1">
        <v>5338.1331200000004</v>
      </c>
      <c r="AK46" s="32">
        <v>1.5617752899999999</v>
      </c>
      <c r="AL46" s="32">
        <v>-1.71652553</v>
      </c>
      <c r="AN46" s="1">
        <v>0.94116884300000003</v>
      </c>
      <c r="AO46" s="28">
        <v>5621.2156500000001</v>
      </c>
      <c r="AP46" s="32">
        <v>1.7940102</v>
      </c>
      <c r="AQ46" s="32">
        <v>-1.5976659499999999</v>
      </c>
    </row>
    <row r="47" spans="3:43" x14ac:dyDescent="0.3">
      <c r="J47" s="1">
        <v>1</v>
      </c>
      <c r="K47" s="1">
        <v>2553.7627900000002</v>
      </c>
      <c r="N47" s="1"/>
      <c r="O47" s="1">
        <v>1</v>
      </c>
      <c r="P47" s="1">
        <v>2912.5352899999998</v>
      </c>
      <c r="Q47">
        <v>0.43345789000000001</v>
      </c>
      <c r="R47">
        <v>-1.5332432199999999</v>
      </c>
      <c r="T47" s="1">
        <v>1</v>
      </c>
      <c r="U47" s="1">
        <v>3909.41741</v>
      </c>
      <c r="V47">
        <v>0.61039376999999995</v>
      </c>
      <c r="W47">
        <v>-1.50342825</v>
      </c>
      <c r="X47" s="1"/>
      <c r="Y47" s="1">
        <v>1</v>
      </c>
      <c r="Z47" s="1">
        <v>4599.0025299999998</v>
      </c>
      <c r="AA47">
        <v>0.83520401</v>
      </c>
      <c r="AB47">
        <v>-1.5140562900000001</v>
      </c>
      <c r="AD47" s="1">
        <v>1</v>
      </c>
      <c r="AE47" s="1">
        <v>4993.1314400000001</v>
      </c>
      <c r="AF47" s="1">
        <v>1.13414723</v>
      </c>
      <c r="AG47">
        <v>-1.57610637</v>
      </c>
      <c r="AI47" s="1">
        <v>1</v>
      </c>
      <c r="AJ47" s="1">
        <v>5315.4924099999998</v>
      </c>
      <c r="AK47" s="32">
        <v>1.46879</v>
      </c>
      <c r="AL47" s="32">
        <v>-1.6140642599999999</v>
      </c>
      <c r="AN47" s="1">
        <v>1</v>
      </c>
      <c r="AO47" s="28">
        <v>5594.5683900000004</v>
      </c>
      <c r="AP47" s="32">
        <v>1.68148491</v>
      </c>
      <c r="AQ47" s="32">
        <v>-1.49723198</v>
      </c>
    </row>
    <row r="48" spans="3:43" x14ac:dyDescent="0.3">
      <c r="J48" s="1">
        <v>1</v>
      </c>
      <c r="K48" s="1">
        <v>2445.9847500000001</v>
      </c>
      <c r="N48" s="1"/>
      <c r="O48" s="1">
        <v>1</v>
      </c>
      <c r="P48" s="1">
        <v>2788.0746300000001</v>
      </c>
      <c r="Q48">
        <v>0.23774126000000001</v>
      </c>
      <c r="R48">
        <v>-0.83449905999999996</v>
      </c>
      <c r="T48" s="1">
        <v>1</v>
      </c>
      <c r="U48" s="1">
        <v>3593.9619699999998</v>
      </c>
      <c r="V48">
        <v>0.32484458999999999</v>
      </c>
      <c r="W48">
        <v>-0.79546795999999997</v>
      </c>
      <c r="X48" s="1"/>
      <c r="Y48" s="1">
        <v>1</v>
      </c>
      <c r="Z48" s="1">
        <v>4417.78647</v>
      </c>
      <c r="AA48">
        <v>0.46476647999999998</v>
      </c>
      <c r="AB48">
        <v>-0.83929622000000004</v>
      </c>
      <c r="AD48" s="1">
        <v>1</v>
      </c>
      <c r="AE48" s="1">
        <v>4808.0177700000004</v>
      </c>
      <c r="AF48" s="1">
        <v>0.61408574000000005</v>
      </c>
      <c r="AG48">
        <v>-0.85082722</v>
      </c>
      <c r="AI48" s="1">
        <v>1</v>
      </c>
      <c r="AJ48" s="1">
        <v>5121.1957400000001</v>
      </c>
      <c r="AK48" s="32">
        <v>0.79006942999999996</v>
      </c>
      <c r="AL48" s="32">
        <v>-0.86617643</v>
      </c>
      <c r="AN48" s="1">
        <v>1</v>
      </c>
      <c r="AO48" s="28">
        <v>5397.0279600000003</v>
      </c>
      <c r="AP48" s="32">
        <v>0.95822960000000001</v>
      </c>
      <c r="AQ48" s="32">
        <v>-0.85169355000000002</v>
      </c>
    </row>
    <row r="49" spans="10:43" x14ac:dyDescent="0.3">
      <c r="AO49" s="28"/>
    </row>
    <row r="50" spans="10:43" ht="15.6" x14ac:dyDescent="0.35">
      <c r="J50" s="3" t="s">
        <v>221</v>
      </c>
      <c r="K50" s="28">
        <f>MAX(K8:K48)</f>
        <v>2599.0495700000001</v>
      </c>
      <c r="L50" s="32">
        <f>MAX(L8:L48)</f>
        <v>0</v>
      </c>
      <c r="M50" s="32">
        <f>MIN(M8:M48)</f>
        <v>0</v>
      </c>
      <c r="O50" s="3" t="s">
        <v>221</v>
      </c>
      <c r="P50" s="28">
        <f>MAX(P8:P48)</f>
        <v>2969.1779299999998</v>
      </c>
      <c r="Q50" s="32">
        <f>MAX(Q8:Q48)</f>
        <v>0.53285463</v>
      </c>
      <c r="R50" s="32">
        <f>MIN(R8:R48)</f>
        <v>-1.88810776</v>
      </c>
      <c r="T50" s="3" t="s">
        <v>221</v>
      </c>
      <c r="U50" s="28">
        <f>MAX(U8:U48)</f>
        <v>4040.2069299999998</v>
      </c>
      <c r="V50" s="32">
        <f>MAX(V8:V48)</f>
        <v>0.76046088999999994</v>
      </c>
      <c r="W50" s="32">
        <f>MIN(W8:W48)</f>
        <v>-1.8754887099999999</v>
      </c>
      <c r="Y50" s="3" t="s">
        <v>221</v>
      </c>
      <c r="Z50" s="28">
        <f>MAX(Z8:Z48)</f>
        <v>4675.7356200000004</v>
      </c>
      <c r="AA50" s="32">
        <f>MAX(AA8:AA48)</f>
        <v>1.0284394299999999</v>
      </c>
      <c r="AB50" s="32">
        <f>MIN(AB8:AB48)</f>
        <v>-1.86603885</v>
      </c>
      <c r="AD50" s="3" t="s">
        <v>221</v>
      </c>
      <c r="AE50" s="28">
        <f>MAX(AE8:AE48)</f>
        <v>5065.7645000000002</v>
      </c>
      <c r="AF50" s="32">
        <f>MAX(AF8:AF48)</f>
        <v>1.39988113</v>
      </c>
      <c r="AG50" s="32">
        <f>MIN(AG8:AG48)</f>
        <v>-1.94669958</v>
      </c>
      <c r="AI50" s="3" t="s">
        <v>221</v>
      </c>
      <c r="AJ50" s="28">
        <f>MAX(AJ8:AJ48)</f>
        <v>5390.8881799999999</v>
      </c>
      <c r="AK50" s="32">
        <f>MAX(AK8:AK48)</f>
        <v>1.80436365</v>
      </c>
      <c r="AL50" s="32">
        <f>MIN(AL8:AL48)</f>
        <v>-1.9838356500000001</v>
      </c>
      <c r="AN50" s="3" t="s">
        <v>221</v>
      </c>
      <c r="AO50" s="28">
        <f>MAX(AO8:AO48)</f>
        <v>5682.1491800000003</v>
      </c>
      <c r="AP50" s="32">
        <f>MAX(AP8:AP48)</f>
        <v>2.07848437</v>
      </c>
      <c r="AQ50" s="32">
        <f>MIN(AQ8:AQ48)</f>
        <v>-1.85157215</v>
      </c>
    </row>
    <row r="56" spans="10:43" x14ac:dyDescent="0.3">
      <c r="S56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E9C68-5FF2-4506-83BD-52B2ABE40716}">
  <dimension ref="B1:AO183"/>
  <sheetViews>
    <sheetView topLeftCell="C1" zoomScale="85" workbookViewId="0">
      <selection activeCell="X28" sqref="X28"/>
    </sheetView>
  </sheetViews>
  <sheetFormatPr defaultRowHeight="14.4" x14ac:dyDescent="0.3"/>
  <cols>
    <col min="1" max="1" width="72.77734375" customWidth="1"/>
    <col min="21" max="21" width="72.88671875" customWidth="1"/>
  </cols>
  <sheetData>
    <row r="1" spans="2:40" x14ac:dyDescent="0.3">
      <c r="B1" s="5" t="s">
        <v>12</v>
      </c>
      <c r="C1" t="s">
        <v>126</v>
      </c>
      <c r="D1" s="5" t="s">
        <v>15</v>
      </c>
      <c r="E1">
        <v>0.1</v>
      </c>
      <c r="L1" s="5" t="s">
        <v>12</v>
      </c>
      <c r="M1" t="s">
        <v>129</v>
      </c>
      <c r="N1" s="5" t="s">
        <v>15</v>
      </c>
      <c r="O1">
        <v>0.1</v>
      </c>
      <c r="V1" s="5" t="s">
        <v>12</v>
      </c>
      <c r="W1" t="s">
        <v>126</v>
      </c>
      <c r="X1" s="5" t="s">
        <v>15</v>
      </c>
      <c r="Y1">
        <v>0.1</v>
      </c>
      <c r="AA1" s="5" t="s">
        <v>12</v>
      </c>
      <c r="AB1" t="s">
        <v>129</v>
      </c>
      <c r="AC1" s="5" t="s">
        <v>15</v>
      </c>
      <c r="AD1">
        <v>0.4</v>
      </c>
      <c r="AF1" s="5" t="s">
        <v>12</v>
      </c>
      <c r="AG1" t="s">
        <v>132</v>
      </c>
      <c r="AH1" s="5" t="s">
        <v>15</v>
      </c>
      <c r="AI1">
        <v>0.4</v>
      </c>
    </row>
    <row r="2" spans="2:40" x14ac:dyDescent="0.3">
      <c r="B2" s="5" t="s">
        <v>5</v>
      </c>
      <c r="C2" t="s">
        <v>128</v>
      </c>
      <c r="D2" s="5" t="s">
        <v>8</v>
      </c>
      <c r="E2" t="s">
        <v>9</v>
      </c>
      <c r="L2" s="5" t="s">
        <v>5</v>
      </c>
      <c r="M2" t="s">
        <v>128</v>
      </c>
      <c r="N2" s="5" t="s">
        <v>8</v>
      </c>
      <c r="O2" t="s">
        <v>9</v>
      </c>
      <c r="V2" s="5" t="s">
        <v>5</v>
      </c>
      <c r="W2" t="s">
        <v>128</v>
      </c>
      <c r="X2" s="5" t="s">
        <v>8</v>
      </c>
      <c r="Y2" t="s">
        <v>9</v>
      </c>
      <c r="AA2" s="5" t="s">
        <v>5</v>
      </c>
      <c r="AB2" t="s">
        <v>128</v>
      </c>
      <c r="AC2" s="5" t="s">
        <v>8</v>
      </c>
      <c r="AD2" t="s">
        <v>9</v>
      </c>
      <c r="AF2" s="5" t="s">
        <v>5</v>
      </c>
      <c r="AG2" t="s">
        <v>128</v>
      </c>
      <c r="AH2" s="5" t="s">
        <v>8</v>
      </c>
      <c r="AI2" t="s">
        <v>9</v>
      </c>
    </row>
    <row r="3" spans="2:40" x14ac:dyDescent="0.3">
      <c r="B3" s="5" t="s">
        <v>61</v>
      </c>
      <c r="C3" t="s">
        <v>127</v>
      </c>
      <c r="E3" t="s">
        <v>125</v>
      </c>
      <c r="L3" s="5" t="s">
        <v>61</v>
      </c>
      <c r="M3" t="s">
        <v>127</v>
      </c>
      <c r="O3" t="s">
        <v>125</v>
      </c>
      <c r="V3" s="5" t="s">
        <v>61</v>
      </c>
      <c r="W3" t="s">
        <v>127</v>
      </c>
      <c r="Y3" t="s">
        <v>131</v>
      </c>
      <c r="AA3" s="5" t="s">
        <v>61</v>
      </c>
      <c r="AB3" t="s">
        <v>127</v>
      </c>
      <c r="AD3" t="s">
        <v>131</v>
      </c>
      <c r="AF3" s="5" t="s">
        <v>61</v>
      </c>
      <c r="AG3" t="s">
        <v>127</v>
      </c>
      <c r="AI3" t="s">
        <v>131</v>
      </c>
    </row>
    <row r="4" spans="2:40" x14ac:dyDescent="0.3">
      <c r="B4" s="2" t="s">
        <v>44</v>
      </c>
      <c r="C4" s="6" t="s">
        <v>63</v>
      </c>
      <c r="L4" s="2" t="s">
        <v>44</v>
      </c>
      <c r="M4" s="6" t="s">
        <v>63</v>
      </c>
      <c r="V4" s="2" t="s">
        <v>44</v>
      </c>
      <c r="W4" s="6" t="s">
        <v>63</v>
      </c>
      <c r="AA4" s="2" t="s">
        <v>44</v>
      </c>
      <c r="AB4" s="6" t="s">
        <v>63</v>
      </c>
      <c r="AF4" s="2" t="s">
        <v>44</v>
      </c>
      <c r="AG4" s="6" t="s">
        <v>63</v>
      </c>
    </row>
    <row r="5" spans="2:40" x14ac:dyDescent="0.3">
      <c r="B5" s="26" t="s">
        <v>123</v>
      </c>
      <c r="C5" s="26" t="s">
        <v>124</v>
      </c>
      <c r="D5" s="3" t="s">
        <v>130</v>
      </c>
      <c r="L5" s="26" t="s">
        <v>123</v>
      </c>
      <c r="M5" s="26" t="s">
        <v>124</v>
      </c>
      <c r="N5" s="3" t="s">
        <v>130</v>
      </c>
      <c r="V5" s="26" t="s">
        <v>123</v>
      </c>
      <c r="W5" s="26" t="s">
        <v>124</v>
      </c>
      <c r="X5" s="3" t="s">
        <v>130</v>
      </c>
      <c r="AA5" s="26" t="s">
        <v>123</v>
      </c>
      <c r="AB5" s="26" t="s">
        <v>124</v>
      </c>
      <c r="AC5" s="3" t="s">
        <v>130</v>
      </c>
      <c r="AF5" s="26" t="s">
        <v>123</v>
      </c>
      <c r="AG5" s="26" t="s">
        <v>124</v>
      </c>
      <c r="AH5" s="3" t="s">
        <v>130</v>
      </c>
    </row>
    <row r="6" spans="2:40" x14ac:dyDescent="0.3">
      <c r="B6" s="1">
        <v>0</v>
      </c>
      <c r="C6" s="1">
        <v>119.992043</v>
      </c>
      <c r="D6" s="1">
        <v>317.80921699999999</v>
      </c>
      <c r="L6" s="1">
        <v>0</v>
      </c>
      <c r="M6" s="1">
        <v>101.325</v>
      </c>
      <c r="N6" s="1">
        <v>328.284493</v>
      </c>
      <c r="V6" s="1">
        <v>0</v>
      </c>
      <c r="W6" s="1">
        <v>162.021545</v>
      </c>
      <c r="X6" s="1">
        <v>348.83717200000001</v>
      </c>
      <c r="AA6" s="1">
        <v>0</v>
      </c>
      <c r="AB6" s="1">
        <v>140.79196300000001</v>
      </c>
      <c r="AC6" s="1">
        <v>335.80473699999999</v>
      </c>
      <c r="AF6" s="1">
        <v>0</v>
      </c>
      <c r="AG6" s="1">
        <v>162.42603600000001</v>
      </c>
      <c r="AH6" s="1">
        <v>349.79653500000001</v>
      </c>
      <c r="AK6" t="s">
        <v>133</v>
      </c>
      <c r="AL6" s="1">
        <v>300</v>
      </c>
      <c r="AM6" s="1"/>
      <c r="AN6" s="1"/>
    </row>
    <row r="7" spans="2:40" x14ac:dyDescent="0.3">
      <c r="B7" s="1">
        <v>6.1352714700000002E-3</v>
      </c>
      <c r="C7" s="1">
        <v>147.932558</v>
      </c>
      <c r="D7" s="1">
        <v>338.79911600000003</v>
      </c>
      <c r="L7" s="1">
        <v>0</v>
      </c>
      <c r="M7" s="1">
        <v>132.31351900000001</v>
      </c>
      <c r="N7" s="1">
        <v>348.30298699999997</v>
      </c>
      <c r="V7" s="1">
        <v>1.40852593E-2</v>
      </c>
      <c r="W7" s="1">
        <v>193.951076</v>
      </c>
      <c r="X7" s="1">
        <v>366.913298</v>
      </c>
      <c r="AA7" s="1">
        <v>1.40852593E-2</v>
      </c>
      <c r="AB7" s="1">
        <v>174.774799</v>
      </c>
      <c r="AC7" s="1">
        <v>358.80350299999998</v>
      </c>
      <c r="AF7" s="1">
        <v>1.40852593E-2</v>
      </c>
      <c r="AG7" s="1">
        <v>194.21287100000001</v>
      </c>
      <c r="AH7" s="1">
        <v>369.30212599999999</v>
      </c>
      <c r="AL7" s="1" t="s">
        <v>134</v>
      </c>
      <c r="AM7" s="1">
        <v>325.262787</v>
      </c>
      <c r="AN7" s="1"/>
    </row>
    <row r="8" spans="2:40" x14ac:dyDescent="0.3">
      <c r="B8" s="1">
        <v>1.2270546199999999E-2</v>
      </c>
      <c r="C8" s="1">
        <v>175.009423</v>
      </c>
      <c r="D8" s="1">
        <v>355.29164200000002</v>
      </c>
      <c r="L8" s="1">
        <v>6.1352714700000002E-3</v>
      </c>
      <c r="M8" s="1">
        <v>160.62979000000001</v>
      </c>
      <c r="N8" s="1">
        <v>362.291425</v>
      </c>
      <c r="V8" s="1">
        <v>2.81705215E-2</v>
      </c>
      <c r="W8" s="1">
        <v>225.425715</v>
      </c>
      <c r="X8" s="1">
        <v>381.01298600000001</v>
      </c>
      <c r="AA8" s="1">
        <v>2.81705215E-2</v>
      </c>
      <c r="AB8" s="1">
        <v>200.37231299999999</v>
      </c>
      <c r="AC8" s="1">
        <v>373.03502700000001</v>
      </c>
      <c r="AF8" s="1">
        <v>2.81705215E-2</v>
      </c>
      <c r="AG8" s="1">
        <v>222.44169400000001</v>
      </c>
      <c r="AH8" s="1">
        <v>381.10576600000002</v>
      </c>
      <c r="AL8" s="1" t="s">
        <v>136</v>
      </c>
    </row>
    <row r="9" spans="2:40" x14ac:dyDescent="0.3">
      <c r="B9" s="1">
        <v>1.8405829299999999E-2</v>
      </c>
      <c r="C9" s="1">
        <v>204.388071</v>
      </c>
      <c r="D9" s="1">
        <v>369.83998800000001</v>
      </c>
      <c r="L9" s="1">
        <v>1.2270546199999999E-2</v>
      </c>
      <c r="M9" s="1">
        <v>184.74603400000001</v>
      </c>
      <c r="N9" s="1">
        <v>371.76065999999997</v>
      </c>
      <c r="V9" s="1">
        <v>4.2255761599999997E-2</v>
      </c>
      <c r="W9" s="1">
        <v>242.031215</v>
      </c>
      <c r="X9" s="1">
        <v>388.76089000000002</v>
      </c>
      <c r="AA9" s="1">
        <v>4.2255761599999997E-2</v>
      </c>
      <c r="AB9" s="1">
        <v>216.20460600000001</v>
      </c>
      <c r="AC9" s="1">
        <v>380.94282500000003</v>
      </c>
      <c r="AF9" s="1">
        <v>4.2255761599999997E-2</v>
      </c>
      <c r="AG9" s="1">
        <v>239.94775799999999</v>
      </c>
      <c r="AH9" s="1">
        <v>387.77483100000001</v>
      </c>
      <c r="AL9" s="1" t="s">
        <v>137</v>
      </c>
    </row>
    <row r="10" spans="2:40" x14ac:dyDescent="0.3">
      <c r="B10" s="1">
        <v>2.4541084500000001E-2</v>
      </c>
      <c r="C10" s="1">
        <v>220.21629899999999</v>
      </c>
      <c r="D10" s="1">
        <v>376.680294</v>
      </c>
      <c r="L10" s="1">
        <v>1.8405829299999999E-2</v>
      </c>
      <c r="M10" s="1">
        <v>203.60663099999999</v>
      </c>
      <c r="N10" s="1">
        <v>377.74233500000003</v>
      </c>
      <c r="V10" s="1">
        <v>5.6341011500000003E-2</v>
      </c>
      <c r="W10" s="1">
        <v>236.95249899999999</v>
      </c>
      <c r="X10" s="1">
        <v>387.70351099999999</v>
      </c>
      <c r="AA10" s="1">
        <v>5.6341011500000003E-2</v>
      </c>
      <c r="AB10" s="1">
        <v>222.66690399999999</v>
      </c>
      <c r="AC10" s="1">
        <v>384.11736500000001</v>
      </c>
      <c r="AF10" s="1">
        <v>5.6341011500000003E-2</v>
      </c>
      <c r="AG10" s="1">
        <v>234.138137</v>
      </c>
      <c r="AH10" s="1">
        <v>385.622544</v>
      </c>
      <c r="AL10" s="1" t="s">
        <v>138</v>
      </c>
    </row>
    <row r="11" spans="2:40" x14ac:dyDescent="0.3">
      <c r="B11" s="1">
        <v>3.0676373999999999E-2</v>
      </c>
      <c r="C11" s="1">
        <v>240.24904000000001</v>
      </c>
      <c r="D11" s="1">
        <v>385.93972200000002</v>
      </c>
      <c r="L11" s="1">
        <v>2.4541084500000001E-2</v>
      </c>
      <c r="M11" s="1">
        <v>216.67347599999999</v>
      </c>
      <c r="N11" s="1">
        <v>380.94500299999999</v>
      </c>
      <c r="V11" s="1">
        <v>7.0426280600000002E-2</v>
      </c>
      <c r="W11" s="1">
        <v>226.19069500000001</v>
      </c>
      <c r="X11" s="1">
        <v>383.34603700000002</v>
      </c>
      <c r="AA11" s="1">
        <v>7.0426280600000002E-2</v>
      </c>
      <c r="AB11" s="1">
        <v>221.031789</v>
      </c>
      <c r="AC11" s="1">
        <v>383.21819399999998</v>
      </c>
      <c r="AF11" s="1">
        <v>7.0426280600000002E-2</v>
      </c>
      <c r="AG11" s="1">
        <v>224.24889400000001</v>
      </c>
      <c r="AH11" s="1">
        <v>381.35036400000001</v>
      </c>
      <c r="AL11" s="1" t="s">
        <v>139</v>
      </c>
    </row>
    <row r="12" spans="2:40" x14ac:dyDescent="0.3">
      <c r="B12" s="1">
        <v>3.6811627700000002E-2</v>
      </c>
      <c r="C12" s="1">
        <v>238.127984</v>
      </c>
      <c r="D12" s="1">
        <v>384.00515200000001</v>
      </c>
      <c r="L12" s="1">
        <v>3.0676373999999999E-2</v>
      </c>
      <c r="M12" s="1">
        <v>223.968324</v>
      </c>
      <c r="N12" s="1">
        <v>381.86886199999998</v>
      </c>
      <c r="V12" s="1">
        <v>8.4511505299999998E-2</v>
      </c>
      <c r="W12" s="1">
        <v>213.68552800000001</v>
      </c>
      <c r="X12" s="1">
        <v>377.61958800000002</v>
      </c>
      <c r="AA12" s="1">
        <v>8.4511505299999998E-2</v>
      </c>
      <c r="AB12" s="1">
        <v>215.916822</v>
      </c>
      <c r="AC12" s="1">
        <v>380.623108</v>
      </c>
      <c r="AF12" s="1">
        <v>8.4511505299999998E-2</v>
      </c>
      <c r="AG12" s="1">
        <v>213.866444</v>
      </c>
      <c r="AH12" s="1">
        <v>375.25570499999998</v>
      </c>
      <c r="AL12" s="1" t="s">
        <v>140</v>
      </c>
    </row>
    <row r="13" spans="2:40" x14ac:dyDescent="0.3">
      <c r="B13" s="1">
        <v>4.2946920600000001E-2</v>
      </c>
      <c r="C13" s="1">
        <v>232.729364</v>
      </c>
      <c r="D13" s="1">
        <v>381.72595999999999</v>
      </c>
      <c r="L13" s="1">
        <v>3.6811627700000002E-2</v>
      </c>
      <c r="M13" s="1">
        <v>226.05329</v>
      </c>
      <c r="N13" s="1">
        <v>380.62204600000001</v>
      </c>
      <c r="V13" s="1">
        <v>9.8596711899999995E-2</v>
      </c>
      <c r="W13" s="1">
        <v>204.38457299999999</v>
      </c>
      <c r="X13" s="1">
        <v>373.22400099999999</v>
      </c>
      <c r="AA13" s="1">
        <v>9.8596711899999995E-2</v>
      </c>
      <c r="AB13" s="1">
        <v>210.69835499999999</v>
      </c>
      <c r="AC13" s="1">
        <v>377.97555899999998</v>
      </c>
      <c r="AF13" s="1">
        <v>9.8596711899999995E-2</v>
      </c>
      <c r="AG13" s="1">
        <v>204.40426099999999</v>
      </c>
      <c r="AH13" s="1">
        <v>372.348364</v>
      </c>
      <c r="AL13" s="1" t="s">
        <v>141</v>
      </c>
    </row>
    <row r="14" spans="2:40" x14ac:dyDescent="0.3">
      <c r="B14" s="1">
        <v>4.9082208000000002E-2</v>
      </c>
      <c r="C14" s="1">
        <v>222.939168</v>
      </c>
      <c r="D14" s="1">
        <v>377.26462099999998</v>
      </c>
      <c r="L14" s="1">
        <v>4.2946920600000001E-2</v>
      </c>
      <c r="M14" s="1">
        <v>223.50974099999999</v>
      </c>
      <c r="N14" s="1">
        <v>378.36944199999999</v>
      </c>
      <c r="V14" s="1">
        <v>0.112682106</v>
      </c>
      <c r="W14" s="1">
        <v>199.84060700000001</v>
      </c>
      <c r="X14" s="1">
        <v>370.892765</v>
      </c>
      <c r="AA14" s="1">
        <v>0.112682106</v>
      </c>
      <c r="AB14" s="1">
        <v>206.83291800000001</v>
      </c>
      <c r="AC14" s="1">
        <v>375.99389300000001</v>
      </c>
      <c r="AF14" s="1">
        <v>0.112682106</v>
      </c>
      <c r="AG14" s="1">
        <v>199.908029</v>
      </c>
      <c r="AH14" s="1">
        <v>370.08203500000002</v>
      </c>
      <c r="AL14" s="1" t="s">
        <v>142</v>
      </c>
    </row>
    <row r="15" spans="2:40" x14ac:dyDescent="0.3">
      <c r="B15" s="1">
        <v>5.5217464199999997E-2</v>
      </c>
      <c r="C15" s="1">
        <v>212.233216</v>
      </c>
      <c r="D15" s="1">
        <v>372.29462799999999</v>
      </c>
      <c r="L15" s="1">
        <v>4.9082208000000002E-2</v>
      </c>
      <c r="M15" s="1">
        <v>218.76975200000001</v>
      </c>
      <c r="N15" s="1">
        <v>375.92330700000002</v>
      </c>
      <c r="V15" s="1">
        <v>0.12676731499999999</v>
      </c>
      <c r="W15" s="1">
        <v>200.835036</v>
      </c>
      <c r="X15" s="1">
        <v>371.41438699999998</v>
      </c>
      <c r="AA15" s="1">
        <v>0.12676731499999999</v>
      </c>
      <c r="AB15" s="1">
        <v>204.61008100000001</v>
      </c>
      <c r="AC15" s="1">
        <v>374.84168299999999</v>
      </c>
      <c r="AF15" s="1">
        <v>0.12676731499999999</v>
      </c>
      <c r="AG15" s="1">
        <v>201.21300099999999</v>
      </c>
      <c r="AH15" s="1">
        <v>371.07085899999998</v>
      </c>
      <c r="AL15" s="1" t="s">
        <v>143</v>
      </c>
    </row>
    <row r="16" spans="2:40" x14ac:dyDescent="0.3">
      <c r="B16" s="1">
        <v>6.1352691000000001E-2</v>
      </c>
      <c r="C16" s="1">
        <v>204.61752100000001</v>
      </c>
      <c r="D16" s="1">
        <v>368.50080000000003</v>
      </c>
      <c r="L16" s="1">
        <v>5.5217464199999997E-2</v>
      </c>
      <c r="M16" s="1">
        <v>213.633737</v>
      </c>
      <c r="N16" s="1">
        <v>373.78279500000002</v>
      </c>
      <c r="V16" s="1">
        <v>0.14085213599999999</v>
      </c>
      <c r="W16" s="1">
        <v>202.52932000000001</v>
      </c>
      <c r="X16" s="1">
        <v>372.19111700000002</v>
      </c>
      <c r="AA16" s="1">
        <v>0.14085213599999999</v>
      </c>
      <c r="AB16" s="1">
        <v>203.77067099999999</v>
      </c>
      <c r="AC16" s="1">
        <v>374.40236900000002</v>
      </c>
      <c r="AF16" s="1">
        <v>0.14085213599999999</v>
      </c>
      <c r="AG16" s="1">
        <v>202.79049800000001</v>
      </c>
      <c r="AH16" s="1">
        <v>371.97886699999998</v>
      </c>
      <c r="AL16" s="1" t="s">
        <v>144</v>
      </c>
    </row>
    <row r="17" spans="2:38" x14ac:dyDescent="0.3">
      <c r="B17" s="1">
        <v>6.7487923500000005E-2</v>
      </c>
      <c r="C17" s="1">
        <v>197.53238300000001</v>
      </c>
      <c r="D17" s="1">
        <v>365.26992000000001</v>
      </c>
      <c r="L17" s="1">
        <v>6.1352691000000001E-2</v>
      </c>
      <c r="M17" s="1">
        <v>209.19018399999999</v>
      </c>
      <c r="N17" s="1">
        <v>372.18962900000002</v>
      </c>
      <c r="V17" s="1">
        <v>0.154937777</v>
      </c>
      <c r="W17" s="1">
        <v>204.43673200000001</v>
      </c>
      <c r="X17" s="1">
        <v>373.06924700000002</v>
      </c>
      <c r="AA17" s="1">
        <v>0.154937777</v>
      </c>
      <c r="AB17" s="1">
        <v>203.85814500000001</v>
      </c>
      <c r="AC17" s="1">
        <v>374.44608399999998</v>
      </c>
      <c r="AF17" s="1">
        <v>0.154937777</v>
      </c>
      <c r="AG17" s="1">
        <v>204.41618299999999</v>
      </c>
      <c r="AH17" s="1">
        <v>373.44655799999998</v>
      </c>
      <c r="AL17" s="1" t="s">
        <v>145</v>
      </c>
    </row>
    <row r="18" spans="2:38" x14ac:dyDescent="0.3">
      <c r="B18" s="1">
        <v>7.3623264600000002E-2</v>
      </c>
      <c r="C18" s="1">
        <v>196.73853</v>
      </c>
      <c r="D18" s="1">
        <v>364.74909600000001</v>
      </c>
      <c r="L18" s="1">
        <v>6.7487923500000005E-2</v>
      </c>
      <c r="M18" s="1">
        <v>205.92613299999999</v>
      </c>
      <c r="N18" s="1">
        <v>371.201008</v>
      </c>
      <c r="V18" s="1">
        <v>0.16902311</v>
      </c>
      <c r="W18" s="1">
        <v>206.587875</v>
      </c>
      <c r="X18" s="1">
        <v>374.33770600000003</v>
      </c>
      <c r="AA18" s="1">
        <v>0.16902311</v>
      </c>
      <c r="AB18" s="1">
        <v>204.413398</v>
      </c>
      <c r="AC18" s="1">
        <v>374.73367100000002</v>
      </c>
      <c r="AF18" s="1">
        <v>0.16902311</v>
      </c>
      <c r="AG18" s="1">
        <v>206.11505700000001</v>
      </c>
      <c r="AH18" s="1">
        <v>373.73417999999998</v>
      </c>
      <c r="AL18" s="1" t="s">
        <v>146</v>
      </c>
    </row>
    <row r="19" spans="2:38" x14ac:dyDescent="0.3">
      <c r="B19" s="1">
        <v>7.9758607400000001E-2</v>
      </c>
      <c r="C19" s="1">
        <v>198.57738499999999</v>
      </c>
      <c r="D19" s="1">
        <v>365.95677999999998</v>
      </c>
      <c r="L19" s="1">
        <v>7.3623264600000002E-2</v>
      </c>
      <c r="M19" s="1">
        <v>203.922991</v>
      </c>
      <c r="N19" s="1">
        <v>370.75608599999998</v>
      </c>
      <c r="V19" s="1">
        <v>0.183108094</v>
      </c>
      <c r="W19" s="1">
        <v>207.00221999999999</v>
      </c>
      <c r="X19" s="1">
        <v>374.35726399999999</v>
      </c>
      <c r="AA19" s="1">
        <v>0.183108094</v>
      </c>
      <c r="AB19" s="1">
        <v>205.07830000000001</v>
      </c>
      <c r="AC19" s="1">
        <v>375.07668899999999</v>
      </c>
      <c r="AF19" s="1">
        <v>0.183108094</v>
      </c>
      <c r="AG19" s="1">
        <v>207.08320800000001</v>
      </c>
      <c r="AH19" s="1">
        <v>373.72501799999998</v>
      </c>
      <c r="AL19" s="1" t="s">
        <v>147</v>
      </c>
    </row>
    <row r="20" spans="2:38" x14ac:dyDescent="0.3">
      <c r="B20" s="1">
        <v>8.5893835599999996E-2</v>
      </c>
      <c r="C20" s="1">
        <v>201.31729799999999</v>
      </c>
      <c r="D20" s="1">
        <v>367.32180299999999</v>
      </c>
      <c r="L20" s="1">
        <v>7.9758607400000001E-2</v>
      </c>
      <c r="M20" s="1">
        <v>203.02708100000001</v>
      </c>
      <c r="N20" s="1">
        <v>370.730346</v>
      </c>
      <c r="V20" s="1">
        <v>0.197193589</v>
      </c>
      <c r="W20" s="1">
        <v>206.72482400000001</v>
      </c>
      <c r="X20" s="1">
        <v>374.10635400000001</v>
      </c>
      <c r="AA20" s="1">
        <v>0.197193589</v>
      </c>
      <c r="AB20" s="1">
        <v>205.634164</v>
      </c>
      <c r="AC20" s="1">
        <v>375.36051800000001</v>
      </c>
      <c r="AF20" s="1">
        <v>0.197193589</v>
      </c>
      <c r="AG20" s="1">
        <v>206.720393</v>
      </c>
      <c r="AH20" s="1">
        <v>373.44258400000001</v>
      </c>
      <c r="AL20" s="1" t="s">
        <v>148</v>
      </c>
    </row>
    <row r="21" spans="2:38" x14ac:dyDescent="0.3">
      <c r="B21" s="1">
        <v>9.2029079099999994E-2</v>
      </c>
      <c r="C21" s="1">
        <v>204.075008</v>
      </c>
      <c r="D21" s="1">
        <v>368.69420000000002</v>
      </c>
      <c r="L21" s="1">
        <v>8.5893835599999996E-2</v>
      </c>
      <c r="M21" s="1">
        <v>202.972174</v>
      </c>
      <c r="N21" s="1">
        <v>370.97728599999999</v>
      </c>
      <c r="V21" s="1">
        <v>0.21127815599999999</v>
      </c>
      <c r="W21" s="1">
        <v>206.22175999999999</v>
      </c>
      <c r="X21" s="1">
        <v>373.72509600000001</v>
      </c>
      <c r="AA21" s="1">
        <v>0.21127815599999999</v>
      </c>
      <c r="AB21" s="1">
        <v>205.99243000000001</v>
      </c>
      <c r="AC21" s="1">
        <v>375.53956299999999</v>
      </c>
      <c r="AF21" s="1">
        <v>0.21127815599999999</v>
      </c>
      <c r="AG21" s="1">
        <v>206.29152999999999</v>
      </c>
      <c r="AH21" s="1">
        <v>373.06407899999999</v>
      </c>
      <c r="AL21" s="1" t="s">
        <v>149</v>
      </c>
    </row>
    <row r="22" spans="2:38" x14ac:dyDescent="0.3">
      <c r="B22" s="1">
        <v>9.8164555200000003E-2</v>
      </c>
      <c r="C22" s="1">
        <v>207.678462</v>
      </c>
      <c r="D22" s="1">
        <v>370.60603900000001</v>
      </c>
      <c r="L22" s="1">
        <v>9.2029079099999994E-2</v>
      </c>
      <c r="M22" s="1">
        <v>203.46110400000001</v>
      </c>
      <c r="N22" s="1">
        <v>371.35876999999999</v>
      </c>
      <c r="V22" s="1">
        <v>0.225363797</v>
      </c>
      <c r="W22" s="1">
        <v>205.57271299999999</v>
      </c>
      <c r="X22" s="1">
        <v>373.23769600000003</v>
      </c>
      <c r="AA22" s="1">
        <v>0.225363797</v>
      </c>
      <c r="AB22" s="1">
        <v>206.157702</v>
      </c>
      <c r="AC22" s="1">
        <v>375.61711300000002</v>
      </c>
      <c r="AF22" s="1">
        <v>0.225363797</v>
      </c>
      <c r="AG22" s="1">
        <v>205.89334400000001</v>
      </c>
      <c r="AH22" s="1">
        <v>372.712692</v>
      </c>
      <c r="AL22" s="1" t="s">
        <v>150</v>
      </c>
    </row>
    <row r="23" spans="2:38" x14ac:dyDescent="0.3">
      <c r="B23" s="1">
        <v>0.104299638</v>
      </c>
      <c r="C23" s="1">
        <v>208.968051</v>
      </c>
      <c r="D23" s="1">
        <v>371.09466500000002</v>
      </c>
      <c r="L23" s="1">
        <v>9.8164555200000003E-2</v>
      </c>
      <c r="M23" s="1">
        <v>204.21955</v>
      </c>
      <c r="N23" s="1">
        <v>371.76398599999999</v>
      </c>
      <c r="V23" s="1">
        <v>0.239449306</v>
      </c>
      <c r="W23" s="1">
        <v>205.21753200000001</v>
      </c>
      <c r="X23" s="1">
        <v>373.03248500000001</v>
      </c>
      <c r="AA23" s="1">
        <v>0.239449306</v>
      </c>
      <c r="AB23" s="1">
        <v>206.18360300000001</v>
      </c>
      <c r="AC23" s="1">
        <v>375.62175500000001</v>
      </c>
      <c r="AF23" s="1">
        <v>0.239449306</v>
      </c>
      <c r="AG23" s="1">
        <v>205.43065300000001</v>
      </c>
      <c r="AH23" s="1">
        <v>372.73441300000002</v>
      </c>
      <c r="AL23" s="1" t="s">
        <v>151</v>
      </c>
    </row>
    <row r="24" spans="2:38" x14ac:dyDescent="0.3">
      <c r="B24" s="1">
        <v>0.110434902</v>
      </c>
      <c r="C24" s="1">
        <v>210.24163999999999</v>
      </c>
      <c r="D24" s="1">
        <v>371.85539399999999</v>
      </c>
      <c r="L24" s="1">
        <v>0.104299638</v>
      </c>
      <c r="M24" s="1">
        <v>205.02833000000001</v>
      </c>
      <c r="N24" s="1">
        <v>372.11786799999999</v>
      </c>
      <c r="V24" s="1">
        <v>0.25353413800000002</v>
      </c>
      <c r="W24" s="1">
        <v>204.79810699999999</v>
      </c>
      <c r="X24" s="1">
        <v>372.81695100000002</v>
      </c>
      <c r="AA24" s="1">
        <v>0.25353413800000002</v>
      </c>
      <c r="AB24" s="1">
        <v>206.13609700000001</v>
      </c>
      <c r="AC24" s="1">
        <v>375.58818300000001</v>
      </c>
      <c r="AF24" s="1">
        <v>0.25353413800000002</v>
      </c>
      <c r="AG24" s="1">
        <v>205.491534</v>
      </c>
      <c r="AH24" s="1">
        <v>373.00734599999998</v>
      </c>
      <c r="AL24" s="1" t="s">
        <v>152</v>
      </c>
    </row>
    <row r="25" spans="2:38" x14ac:dyDescent="0.3">
      <c r="B25" s="1">
        <v>0.116569955</v>
      </c>
      <c r="C25" s="1">
        <v>209.82386099999999</v>
      </c>
      <c r="D25" s="1">
        <v>371.54284100000001</v>
      </c>
      <c r="L25" s="1">
        <v>0.110434902</v>
      </c>
      <c r="M25" s="1">
        <v>205.737954</v>
      </c>
      <c r="N25" s="1">
        <v>372.38082800000001</v>
      </c>
      <c r="V25" s="1">
        <v>0.26761886000000001</v>
      </c>
      <c r="W25" s="1">
        <v>204.84136599999999</v>
      </c>
      <c r="X25" s="1">
        <v>372.95718499999998</v>
      </c>
      <c r="AA25" s="1">
        <v>0.26761886000000001</v>
      </c>
      <c r="AB25" s="1">
        <v>206.070671</v>
      </c>
      <c r="AC25" s="1">
        <v>375.54541</v>
      </c>
      <c r="AF25" s="1">
        <v>0.26761886000000001</v>
      </c>
      <c r="AG25" s="1">
        <v>205.54760099999999</v>
      </c>
      <c r="AH25" s="1">
        <v>373.29233299999999</v>
      </c>
      <c r="AL25" s="1" t="s">
        <v>153</v>
      </c>
    </row>
    <row r="26" spans="2:38" x14ac:dyDescent="0.3">
      <c r="B26" s="1">
        <v>0.12270581999999999</v>
      </c>
      <c r="C26" s="1">
        <v>209.01754800000001</v>
      </c>
      <c r="D26" s="1">
        <v>371.15759300000002</v>
      </c>
      <c r="L26" s="1">
        <v>0.116569955</v>
      </c>
      <c r="M26" s="1">
        <v>206.26827900000001</v>
      </c>
      <c r="N26" s="1">
        <v>372.54263099999997</v>
      </c>
      <c r="V26" s="1">
        <v>0.28170545800000002</v>
      </c>
      <c r="W26" s="1">
        <v>205.01073199999999</v>
      </c>
      <c r="X26" s="1">
        <v>373.215463</v>
      </c>
      <c r="AA26" s="1">
        <v>0.28170545800000002</v>
      </c>
      <c r="AB26" s="1">
        <v>206.02302499999999</v>
      </c>
      <c r="AC26" s="1">
        <v>375.51203600000002</v>
      </c>
      <c r="AF26" s="1">
        <v>0.28170545800000002</v>
      </c>
      <c r="AG26" s="1">
        <v>205.54962399999999</v>
      </c>
      <c r="AH26" s="1">
        <v>373.49096100000003</v>
      </c>
      <c r="AL26" s="1" t="s">
        <v>154</v>
      </c>
    </row>
    <row r="27" spans="2:38" x14ac:dyDescent="0.3">
      <c r="B27" s="1">
        <v>0.128840911</v>
      </c>
      <c r="C27" s="1">
        <v>207.914458</v>
      </c>
      <c r="D27" s="1">
        <v>370.60305499999998</v>
      </c>
      <c r="L27" s="1">
        <v>0.12270581999999999</v>
      </c>
      <c r="M27" s="1">
        <v>206.59734</v>
      </c>
      <c r="N27" s="1">
        <v>372.61346600000002</v>
      </c>
      <c r="V27" s="1">
        <v>0.29578833599999999</v>
      </c>
      <c r="W27" s="1">
        <v>205.124403</v>
      </c>
      <c r="X27" s="1">
        <v>373.444163</v>
      </c>
      <c r="AA27" s="1">
        <v>0.29578833599999999</v>
      </c>
      <c r="AB27" s="1">
        <v>206.009444</v>
      </c>
      <c r="AC27" s="1">
        <v>375.49649799999997</v>
      </c>
      <c r="AF27" s="1">
        <v>0.29578833599999999</v>
      </c>
      <c r="AG27" s="1">
        <v>205.56301500000001</v>
      </c>
      <c r="AH27" s="1">
        <v>373.79863399999999</v>
      </c>
      <c r="AL27" s="1" t="s">
        <v>155</v>
      </c>
    </row>
    <row r="28" spans="2:38" x14ac:dyDescent="0.3">
      <c r="B28" s="1">
        <v>0.13497619999999999</v>
      </c>
      <c r="C28" s="1">
        <v>206.68951999999999</v>
      </c>
      <c r="D28" s="1">
        <v>370.00962500000003</v>
      </c>
      <c r="L28" s="1">
        <v>0.128840911</v>
      </c>
      <c r="M28" s="1">
        <v>206.744361</v>
      </c>
      <c r="N28" s="1">
        <v>372.61481099999997</v>
      </c>
      <c r="V28" s="1">
        <v>0.30987493799999999</v>
      </c>
      <c r="W28" s="1">
        <v>205.21288999999999</v>
      </c>
      <c r="X28" s="1">
        <v>373.69066900000001</v>
      </c>
      <c r="AA28" s="1">
        <v>0.30987493799999999</v>
      </c>
      <c r="AB28" s="1">
        <v>206.032262</v>
      </c>
      <c r="AC28" s="1">
        <v>375.49995100000001</v>
      </c>
      <c r="AF28" s="1">
        <v>0.30987493799999999</v>
      </c>
      <c r="AG28" s="1">
        <v>205.57412500000001</v>
      </c>
      <c r="AH28" s="1">
        <v>373.84855800000003</v>
      </c>
      <c r="AL28" s="1" t="s">
        <v>156</v>
      </c>
    </row>
    <row r="29" spans="2:38" x14ac:dyDescent="0.3">
      <c r="B29" s="1">
        <v>0.14111190100000001</v>
      </c>
      <c r="C29" s="1">
        <v>205.806849</v>
      </c>
      <c r="D29" s="1">
        <v>369.581639</v>
      </c>
      <c r="L29" s="1">
        <v>0.13497619999999999</v>
      </c>
      <c r="M29" s="1">
        <v>206.75175899999999</v>
      </c>
      <c r="N29" s="1">
        <v>372.57176399999997</v>
      </c>
      <c r="V29" s="1">
        <v>0.32396016799999999</v>
      </c>
      <c r="W29" s="1">
        <v>205.28395599999999</v>
      </c>
      <c r="X29" s="1">
        <v>373.96443799999997</v>
      </c>
      <c r="AA29" s="1">
        <v>0.32396016799999999</v>
      </c>
      <c r="AB29" s="1">
        <v>206.08659499999999</v>
      </c>
      <c r="AC29" s="1">
        <v>375.51979399999999</v>
      </c>
      <c r="AF29" s="1">
        <v>0.32396016799999999</v>
      </c>
      <c r="AG29" s="1">
        <v>205.61470600000001</v>
      </c>
      <c r="AH29" s="1">
        <v>373.83436799999998</v>
      </c>
      <c r="AL29" s="1" t="s">
        <v>157</v>
      </c>
    </row>
    <row r="30" spans="2:38" x14ac:dyDescent="0.3">
      <c r="B30" s="1">
        <v>0.147246232</v>
      </c>
      <c r="C30" s="1">
        <v>205.01203100000001</v>
      </c>
      <c r="D30" s="1">
        <v>369.186644</v>
      </c>
      <c r="L30" s="1">
        <v>0.14111190100000001</v>
      </c>
      <c r="M30" s="1">
        <v>206.66968800000001</v>
      </c>
      <c r="N30" s="1">
        <v>372.507609</v>
      </c>
      <c r="V30" s="1">
        <v>0.33804328</v>
      </c>
      <c r="W30" s="1">
        <v>205.244755</v>
      </c>
      <c r="X30" s="1">
        <v>374.14289100000002</v>
      </c>
      <c r="AA30" s="1">
        <v>0.33804328</v>
      </c>
      <c r="AB30" s="1">
        <v>206.16596200000001</v>
      </c>
      <c r="AC30" s="1">
        <v>375.55260800000002</v>
      </c>
      <c r="AF30" s="1">
        <v>0.33804328</v>
      </c>
      <c r="AG30" s="1">
        <v>205.686362</v>
      </c>
      <c r="AH30" s="1">
        <v>373.76719400000002</v>
      </c>
      <c r="AL30" s="1" t="s">
        <v>158</v>
      </c>
    </row>
    <row r="31" spans="2:38" x14ac:dyDescent="0.3">
      <c r="B31" s="1">
        <v>0.153382342</v>
      </c>
      <c r="C31" s="1">
        <v>204.83000999999999</v>
      </c>
      <c r="D31" s="1">
        <v>369.05518999999998</v>
      </c>
      <c r="L31" s="1">
        <v>0.147246232</v>
      </c>
      <c r="M31" s="1">
        <v>206.54490200000001</v>
      </c>
      <c r="N31" s="1">
        <v>372.440673</v>
      </c>
      <c r="V31" s="1">
        <v>0.35212969900000002</v>
      </c>
      <c r="W31" s="1">
        <v>205.37564699999999</v>
      </c>
      <c r="X31" s="1">
        <v>374.53910000000002</v>
      </c>
      <c r="AA31" s="1">
        <v>0.35212969900000002</v>
      </c>
      <c r="AB31" s="1">
        <v>206.265747</v>
      </c>
      <c r="AC31" s="1">
        <v>375.59597100000002</v>
      </c>
      <c r="AF31" s="1">
        <v>0.35212969900000002</v>
      </c>
      <c r="AG31" s="1">
        <v>205.778369</v>
      </c>
      <c r="AH31" s="1">
        <v>373.64681899999999</v>
      </c>
      <c r="AL31" s="1" t="s">
        <v>159</v>
      </c>
    </row>
    <row r="32" spans="2:38" x14ac:dyDescent="0.3">
      <c r="B32" s="1">
        <v>0.15951822600000001</v>
      </c>
      <c r="C32" s="1">
        <v>204.992029</v>
      </c>
      <c r="D32" s="1">
        <v>369.17001099999999</v>
      </c>
      <c r="L32" s="1">
        <v>0.153382342</v>
      </c>
      <c r="M32" s="1">
        <v>206.41429099999999</v>
      </c>
      <c r="N32" s="1">
        <v>372.38314800000001</v>
      </c>
      <c r="V32" s="1">
        <v>0.36621456099999999</v>
      </c>
      <c r="W32" s="1">
        <v>205.47392600000001</v>
      </c>
      <c r="X32" s="1">
        <v>374.85521399999999</v>
      </c>
      <c r="AA32" s="1">
        <v>0.36621456099999999</v>
      </c>
      <c r="AB32" s="1">
        <v>206.38451599999999</v>
      </c>
      <c r="AC32" s="1">
        <v>375.64912800000002</v>
      </c>
      <c r="AF32" s="1">
        <v>0.36621456099999999</v>
      </c>
      <c r="AG32" s="1">
        <v>205.90790100000001</v>
      </c>
      <c r="AH32" s="1">
        <v>373.52409899999998</v>
      </c>
      <c r="AL32" s="1" t="s">
        <v>160</v>
      </c>
    </row>
    <row r="33" spans="2:38" x14ac:dyDescent="0.3">
      <c r="B33" s="1">
        <v>0.16565137699999999</v>
      </c>
      <c r="C33" s="1">
        <v>205.26374799999999</v>
      </c>
      <c r="D33" s="1">
        <v>369.301489</v>
      </c>
      <c r="L33" s="1">
        <v>0.15951822600000001</v>
      </c>
      <c r="M33" s="1">
        <v>206.30240599999999</v>
      </c>
      <c r="N33" s="1">
        <v>372.34131400000001</v>
      </c>
      <c r="V33" s="1">
        <v>0.38030115599999997</v>
      </c>
      <c r="W33" s="1">
        <v>205.630088</v>
      </c>
      <c r="X33" s="1">
        <v>375.23429199999998</v>
      </c>
      <c r="AA33" s="1">
        <v>0.38030115599999997</v>
      </c>
      <c r="AB33" s="1">
        <v>206.52374900000001</v>
      </c>
      <c r="AC33" s="1">
        <v>375.712852</v>
      </c>
      <c r="AF33" s="1">
        <v>0.38030115599999997</v>
      </c>
      <c r="AG33" s="1">
        <v>206.10147799999999</v>
      </c>
      <c r="AH33" s="1">
        <v>373.43166300000001</v>
      </c>
      <c r="AL33" s="1" t="s">
        <v>161</v>
      </c>
    </row>
    <row r="34" spans="2:38" x14ac:dyDescent="0.3">
      <c r="B34" s="1">
        <v>0.17178890599999999</v>
      </c>
      <c r="C34" s="1">
        <v>205.634096</v>
      </c>
      <c r="D34" s="1">
        <v>369.45190700000001</v>
      </c>
      <c r="L34" s="1">
        <v>0.16565137699999999</v>
      </c>
      <c r="M34" s="1">
        <v>206.22190900000001</v>
      </c>
      <c r="N34" s="1">
        <v>372.31663500000002</v>
      </c>
      <c r="V34" s="1">
        <v>0.39438528299999998</v>
      </c>
      <c r="W34" s="1">
        <v>205.72626199999999</v>
      </c>
      <c r="X34" s="1">
        <v>375.47141099999999</v>
      </c>
      <c r="AA34" s="1">
        <v>0.39438528299999998</v>
      </c>
      <c r="AB34" s="1">
        <v>206.68673200000001</v>
      </c>
      <c r="AC34" s="1">
        <v>375.78884699999998</v>
      </c>
      <c r="AF34" s="1">
        <v>0.39438528299999998</v>
      </c>
      <c r="AG34" s="1">
        <v>206.40821299999999</v>
      </c>
      <c r="AH34" s="1">
        <v>373.376329</v>
      </c>
      <c r="AL34" s="1" t="s">
        <v>162</v>
      </c>
    </row>
    <row r="35" spans="2:38" x14ac:dyDescent="0.3">
      <c r="B35" s="1">
        <v>0.177922579</v>
      </c>
      <c r="C35" s="1">
        <v>205.930712</v>
      </c>
      <c r="D35" s="1">
        <v>369.61597499999999</v>
      </c>
      <c r="L35" s="1">
        <v>0.17178890599999999</v>
      </c>
      <c r="M35" s="1">
        <v>206.17578399999999</v>
      </c>
      <c r="N35" s="1">
        <v>372.30723699999999</v>
      </c>
      <c r="V35" s="1">
        <v>0.40847035900000001</v>
      </c>
      <c r="W35" s="1">
        <v>205.77514400000001</v>
      </c>
      <c r="X35" s="1">
        <v>375.52971000000002</v>
      </c>
      <c r="AA35" s="1">
        <v>0.40847035900000001</v>
      </c>
      <c r="AB35" s="1">
        <v>206.87723500000001</v>
      </c>
      <c r="AC35" s="1">
        <v>375.87906400000003</v>
      </c>
      <c r="AF35" s="1">
        <v>0.40847035900000001</v>
      </c>
      <c r="AG35" s="1">
        <v>206.61673300000001</v>
      </c>
      <c r="AH35" s="1">
        <v>373.37089099999997</v>
      </c>
      <c r="AL35" s="1" t="s">
        <v>163</v>
      </c>
    </row>
    <row r="36" spans="2:38" x14ac:dyDescent="0.3">
      <c r="B36" s="1">
        <v>0.18405827299999999</v>
      </c>
      <c r="C36" s="1">
        <v>206.28977399999999</v>
      </c>
      <c r="D36" s="1">
        <v>369.83239099999997</v>
      </c>
      <c r="L36" s="1">
        <v>0.177922579</v>
      </c>
      <c r="M36" s="1">
        <v>206.16030799999999</v>
      </c>
      <c r="N36" s="1">
        <v>372.30939999999998</v>
      </c>
      <c r="V36" s="1">
        <v>0.42256033399999998</v>
      </c>
      <c r="W36" s="1">
        <v>205.91655900000001</v>
      </c>
      <c r="X36" s="1">
        <v>375.649315</v>
      </c>
      <c r="AA36" s="1">
        <v>0.42256033399999998</v>
      </c>
      <c r="AB36" s="1">
        <v>207.09837999999999</v>
      </c>
      <c r="AC36" s="1">
        <v>375.98509899999999</v>
      </c>
      <c r="AF36" s="1">
        <v>0.42256033399999998</v>
      </c>
      <c r="AG36" s="1">
        <v>206.83154300000001</v>
      </c>
      <c r="AH36" s="1">
        <v>373.42750899999999</v>
      </c>
      <c r="AL36" s="1" t="s">
        <v>164</v>
      </c>
    </row>
    <row r="37" spans="2:38" x14ac:dyDescent="0.3">
      <c r="B37" s="1">
        <v>0.190193109</v>
      </c>
      <c r="C37" s="1">
        <v>206.388935</v>
      </c>
      <c r="D37" s="1">
        <v>369.85055499999999</v>
      </c>
      <c r="L37" s="1">
        <v>0.18405827299999999</v>
      </c>
      <c r="M37" s="1">
        <v>206.168047</v>
      </c>
      <c r="N37" s="1">
        <v>372.31882100000001</v>
      </c>
      <c r="V37" s="1">
        <v>0.43663627300000002</v>
      </c>
      <c r="W37" s="1">
        <v>206.12331499999999</v>
      </c>
      <c r="X37" s="1">
        <v>375.78020800000002</v>
      </c>
      <c r="AA37" s="1">
        <v>0.43663627300000002</v>
      </c>
      <c r="AB37" s="1">
        <v>207.35186300000001</v>
      </c>
      <c r="AC37" s="1">
        <v>376.10779300000002</v>
      </c>
      <c r="AF37" s="1">
        <v>0.43663627300000002</v>
      </c>
      <c r="AG37" s="1">
        <v>207.06606600000001</v>
      </c>
      <c r="AH37" s="1">
        <v>373.54546199999999</v>
      </c>
      <c r="AL37" s="1" t="s">
        <v>165</v>
      </c>
    </row>
    <row r="38" spans="2:38" x14ac:dyDescent="0.3">
      <c r="B38" s="1">
        <v>0.196328486</v>
      </c>
      <c r="C38" s="1">
        <v>206.48749699999999</v>
      </c>
      <c r="D38" s="1">
        <v>369.900779</v>
      </c>
      <c r="L38" s="1">
        <v>0.190193109</v>
      </c>
      <c r="M38" s="1">
        <v>206.190393</v>
      </c>
      <c r="N38" s="1">
        <v>372.33152999999999</v>
      </c>
      <c r="V38" s="1">
        <v>0.45071987499999999</v>
      </c>
      <c r="W38" s="1">
        <v>206.38053600000001</v>
      </c>
      <c r="X38" s="1">
        <v>375.87855999999999</v>
      </c>
      <c r="AA38" s="1">
        <v>0.45071987499999999</v>
      </c>
      <c r="AB38" s="1">
        <v>207.63754900000001</v>
      </c>
      <c r="AC38" s="1">
        <v>376.24702400000001</v>
      </c>
      <c r="AF38" s="1">
        <v>0.45071987499999999</v>
      </c>
      <c r="AG38" s="1">
        <v>207.345147</v>
      </c>
      <c r="AH38" s="1">
        <v>373.71611000000001</v>
      </c>
      <c r="AL38" s="1" t="s">
        <v>166</v>
      </c>
    </row>
    <row r="39" spans="2:38" x14ac:dyDescent="0.3">
      <c r="B39" s="1">
        <v>0.20246243999999999</v>
      </c>
      <c r="C39" s="1">
        <v>206.44838899999999</v>
      </c>
      <c r="D39" s="1">
        <v>369.86860899999999</v>
      </c>
      <c r="L39" s="1">
        <v>0.196328486</v>
      </c>
      <c r="M39" s="1">
        <v>206.219392</v>
      </c>
      <c r="N39" s="1">
        <v>372.344427</v>
      </c>
      <c r="V39" s="1">
        <v>0.46481065100000002</v>
      </c>
      <c r="W39" s="1">
        <v>206.69614200000001</v>
      </c>
      <c r="X39" s="1">
        <v>375.93460900000002</v>
      </c>
      <c r="AA39" s="1">
        <v>0.46481065100000002</v>
      </c>
      <c r="AB39" s="1">
        <v>207.95334800000001</v>
      </c>
      <c r="AC39" s="1">
        <v>376.40164299999998</v>
      </c>
      <c r="AF39" s="1">
        <v>0.46481065100000002</v>
      </c>
      <c r="AG39" s="1">
        <v>207.674385</v>
      </c>
      <c r="AH39" s="1">
        <v>373.94455099999999</v>
      </c>
      <c r="AL39" s="1" t="s">
        <v>167</v>
      </c>
    </row>
    <row r="40" spans="2:38" x14ac:dyDescent="0.3">
      <c r="B40" s="1">
        <v>0.20860118499999999</v>
      </c>
      <c r="C40" s="1">
        <v>206.391953</v>
      </c>
      <c r="D40" s="1">
        <v>369.83740499999999</v>
      </c>
      <c r="L40" s="1">
        <v>0.20246243999999999</v>
      </c>
      <c r="M40" s="1">
        <v>206.24882500000001</v>
      </c>
      <c r="N40" s="1">
        <v>372.35548699999998</v>
      </c>
      <c r="V40" s="1">
        <v>0.47889449299999998</v>
      </c>
      <c r="W40" s="1">
        <v>207.103297</v>
      </c>
      <c r="X40" s="1">
        <v>375.97089899999997</v>
      </c>
      <c r="AA40" s="1">
        <v>0.47889449299999998</v>
      </c>
      <c r="AB40" s="1">
        <v>208.29530600000001</v>
      </c>
      <c r="AC40" s="1">
        <v>376.56953499999997</v>
      </c>
      <c r="AF40" s="1">
        <v>0.47889449299999998</v>
      </c>
      <c r="AG40" s="1">
        <v>208.044758</v>
      </c>
      <c r="AH40" s="1">
        <v>374.26059099999998</v>
      </c>
      <c r="AL40" s="1" t="s">
        <v>168</v>
      </c>
    </row>
    <row r="41" spans="2:38" x14ac:dyDescent="0.3">
      <c r="B41" s="1">
        <v>0.21473569200000001</v>
      </c>
      <c r="C41" s="1">
        <v>206.31872999999999</v>
      </c>
      <c r="D41" s="1">
        <v>369.79083900000001</v>
      </c>
      <c r="L41" s="1">
        <v>0.20860118499999999</v>
      </c>
      <c r="M41" s="1">
        <v>206.27462299999999</v>
      </c>
      <c r="N41" s="1">
        <v>372.36371500000001</v>
      </c>
      <c r="V41" s="1">
        <v>0.49297896000000002</v>
      </c>
      <c r="W41" s="1">
        <v>207.57881499999999</v>
      </c>
      <c r="X41" s="1">
        <v>376.03156100000001</v>
      </c>
      <c r="AA41" s="1">
        <v>0.49297896000000002</v>
      </c>
      <c r="AB41" s="1">
        <v>208.657848</v>
      </c>
      <c r="AC41" s="1">
        <v>376.747747</v>
      </c>
      <c r="AF41" s="1">
        <v>0.49297896000000002</v>
      </c>
      <c r="AG41" s="1">
        <v>208.45648499999999</v>
      </c>
      <c r="AH41" s="1">
        <v>374.75223499999998</v>
      </c>
      <c r="AL41" s="1" t="s">
        <v>169</v>
      </c>
    </row>
    <row r="42" spans="2:38" x14ac:dyDescent="0.3">
      <c r="B42" s="1">
        <v>0.22086839699999999</v>
      </c>
      <c r="C42" s="1">
        <v>206.27046899999999</v>
      </c>
      <c r="D42" s="1">
        <v>369.78268300000002</v>
      </c>
      <c r="L42" s="1">
        <v>0.21473569200000001</v>
      </c>
      <c r="M42" s="1">
        <v>206.29477700000001</v>
      </c>
      <c r="N42" s="1">
        <v>372.368944</v>
      </c>
      <c r="V42" s="1">
        <v>0.50707013599999995</v>
      </c>
      <c r="W42" s="1">
        <v>208.11965000000001</v>
      </c>
      <c r="X42" s="1">
        <v>376.14714500000002</v>
      </c>
      <c r="AA42" s="1">
        <v>0.50707013599999995</v>
      </c>
      <c r="AB42" s="1">
        <v>209.03417300000001</v>
      </c>
      <c r="AC42" s="1">
        <v>376.93270200000001</v>
      </c>
      <c r="AF42" s="1">
        <v>0.50707013599999995</v>
      </c>
      <c r="AG42" s="1">
        <v>208.918935</v>
      </c>
      <c r="AH42" s="1">
        <v>375.11638799999997</v>
      </c>
      <c r="AL42" s="1" t="s">
        <v>170</v>
      </c>
    </row>
    <row r="43" spans="2:38" x14ac:dyDescent="0.3">
      <c r="B43" s="1">
        <v>0.22700635299999999</v>
      </c>
      <c r="C43" s="1">
        <v>206.21282199999999</v>
      </c>
      <c r="D43" s="1">
        <v>369.774564</v>
      </c>
      <c r="L43" s="1">
        <v>0.22086839699999999</v>
      </c>
      <c r="M43" s="1">
        <v>206.30893900000001</v>
      </c>
      <c r="N43" s="1">
        <v>372.37156499999998</v>
      </c>
      <c r="V43" s="1">
        <v>0.52115401800000005</v>
      </c>
      <c r="W43" s="1">
        <v>208.76877099999999</v>
      </c>
      <c r="X43" s="1">
        <v>376.33668599999999</v>
      </c>
      <c r="AA43" s="1">
        <v>0.52115401800000005</v>
      </c>
      <c r="AB43" s="1">
        <v>209.416798</v>
      </c>
      <c r="AC43" s="1">
        <v>377.12048800000002</v>
      </c>
      <c r="AF43" s="1">
        <v>0.52115401800000005</v>
      </c>
      <c r="AG43" s="1">
        <v>209.440889</v>
      </c>
      <c r="AH43" s="1">
        <v>375.370904</v>
      </c>
      <c r="AL43" s="1" t="s">
        <v>171</v>
      </c>
    </row>
    <row r="44" spans="2:38" x14ac:dyDescent="0.3">
      <c r="B44" s="1">
        <v>0.233139766</v>
      </c>
      <c r="C44" s="1">
        <v>206.212616</v>
      </c>
      <c r="D44" s="1">
        <v>369.751126</v>
      </c>
      <c r="L44" s="1">
        <v>0.22700635299999999</v>
      </c>
      <c r="M44" s="1">
        <v>206.31788700000001</v>
      </c>
      <c r="N44" s="1">
        <v>372.37226099999998</v>
      </c>
      <c r="V44" s="1">
        <v>0.53523839600000001</v>
      </c>
      <c r="W44" s="1">
        <v>210.00262599999999</v>
      </c>
      <c r="X44" s="1">
        <v>377.14031499999999</v>
      </c>
      <c r="AA44" s="1">
        <v>0.53523839600000001</v>
      </c>
      <c r="AB44" s="1">
        <v>209.79833600000001</v>
      </c>
      <c r="AC44" s="1">
        <v>377.30726399999998</v>
      </c>
      <c r="AF44" s="1">
        <v>0.53523839600000001</v>
      </c>
      <c r="AG44" s="1">
        <v>209.985817</v>
      </c>
      <c r="AH44" s="1">
        <v>375.57959</v>
      </c>
      <c r="AL44" s="1" t="s">
        <v>172</v>
      </c>
    </row>
    <row r="45" spans="2:38" x14ac:dyDescent="0.3">
      <c r="B45" s="1">
        <v>0.239277778</v>
      </c>
      <c r="C45" s="1">
        <v>206.21877000000001</v>
      </c>
      <c r="D45" s="1">
        <v>369.74905200000001</v>
      </c>
      <c r="L45" s="1">
        <v>0.233139766</v>
      </c>
      <c r="M45" s="1">
        <v>206.32298700000001</v>
      </c>
      <c r="N45" s="1">
        <v>372.37178799999998</v>
      </c>
      <c r="V45" s="1">
        <v>0.54932245899999999</v>
      </c>
      <c r="W45" s="1">
        <v>210.78856400000001</v>
      </c>
      <c r="X45" s="1">
        <v>377.88049699999999</v>
      </c>
      <c r="AA45" s="1">
        <v>0.54932245899999999</v>
      </c>
      <c r="AB45" s="1">
        <v>210.172619</v>
      </c>
      <c r="AC45" s="1">
        <v>377.48984000000002</v>
      </c>
      <c r="AF45" s="1">
        <v>0.54932245899999999</v>
      </c>
      <c r="AG45" s="1">
        <v>210.53550799999999</v>
      </c>
      <c r="AH45" s="1">
        <v>375.88586199999997</v>
      </c>
      <c r="AL45" s="1" t="s">
        <v>173</v>
      </c>
    </row>
    <row r="46" spans="2:38" x14ac:dyDescent="0.3">
      <c r="B46" s="1">
        <v>0.245411291</v>
      </c>
      <c r="C46" s="1">
        <v>206.23663999999999</v>
      </c>
      <c r="D46" s="1">
        <v>369.74275299999999</v>
      </c>
      <c r="L46" s="1">
        <v>0.239277778</v>
      </c>
      <c r="M46" s="1">
        <v>206.325748</v>
      </c>
      <c r="N46" s="1">
        <v>372.37081499999999</v>
      </c>
      <c r="V46" s="1">
        <v>0.56341470100000002</v>
      </c>
      <c r="W46" s="1">
        <v>211.054507</v>
      </c>
      <c r="X46" s="1">
        <v>378.270354</v>
      </c>
      <c r="AA46" s="1">
        <v>0.56341470100000002</v>
      </c>
      <c r="AB46" s="1">
        <v>210.536404</v>
      </c>
      <c r="AC46" s="1">
        <v>377.66655700000001</v>
      </c>
      <c r="AF46" s="1">
        <v>0.56341470100000002</v>
      </c>
      <c r="AG46" s="1">
        <v>211.31841800000001</v>
      </c>
      <c r="AH46" s="1">
        <v>376.07340299999998</v>
      </c>
      <c r="AL46" s="1" t="s">
        <v>174</v>
      </c>
    </row>
    <row r="47" spans="2:38" x14ac:dyDescent="0.3">
      <c r="B47" s="1">
        <v>0.25154688600000003</v>
      </c>
      <c r="C47" s="1">
        <v>206.26175599999999</v>
      </c>
      <c r="D47" s="1">
        <v>369.73225600000001</v>
      </c>
      <c r="L47" s="1">
        <v>0.245411291</v>
      </c>
      <c r="M47" s="1">
        <v>206.327516</v>
      </c>
      <c r="N47" s="1">
        <v>372.36984699999999</v>
      </c>
      <c r="V47" s="1">
        <v>0.57749079000000003</v>
      </c>
      <c r="W47" s="1">
        <v>211.230536</v>
      </c>
      <c r="X47" s="1">
        <v>378.59507100000002</v>
      </c>
      <c r="AA47" s="1">
        <v>0.57749079000000003</v>
      </c>
      <c r="AB47" s="1">
        <v>210.892156</v>
      </c>
      <c r="AC47" s="1">
        <v>377.83871199999999</v>
      </c>
      <c r="AF47" s="1">
        <v>0.57749079000000003</v>
      </c>
      <c r="AG47" s="1">
        <v>212.457379</v>
      </c>
      <c r="AH47" s="1">
        <v>376.33400399999999</v>
      </c>
      <c r="AL47" s="1" t="s">
        <v>175</v>
      </c>
    </row>
    <row r="48" spans="2:38" x14ac:dyDescent="0.3">
      <c r="B48" s="1">
        <v>0.25767773399999999</v>
      </c>
      <c r="C48" s="1">
        <v>206.28978599999999</v>
      </c>
      <c r="D48" s="1">
        <v>369.76147600000002</v>
      </c>
      <c r="L48" s="1">
        <v>0.25154688600000003</v>
      </c>
      <c r="M48" s="1">
        <v>206.32930300000001</v>
      </c>
      <c r="N48" s="1">
        <v>372.369191</v>
      </c>
      <c r="V48" s="1">
        <v>0.59157445799999997</v>
      </c>
      <c r="W48" s="1">
        <v>211.345707</v>
      </c>
      <c r="X48" s="1">
        <v>378.917889</v>
      </c>
      <c r="AA48" s="1">
        <v>0.59157445799999997</v>
      </c>
      <c r="AB48" s="1">
        <v>211.25289799999999</v>
      </c>
      <c r="AC48" s="1">
        <v>378.01303799999999</v>
      </c>
      <c r="AF48" s="1">
        <v>0.59157445799999997</v>
      </c>
      <c r="AG48" s="1">
        <v>212.775204</v>
      </c>
      <c r="AH48" s="1">
        <v>376.42572799999999</v>
      </c>
      <c r="AL48" s="1" t="s">
        <v>176</v>
      </c>
    </row>
    <row r="49" spans="2:38" x14ac:dyDescent="0.3">
      <c r="B49" s="1">
        <v>0.26381868600000002</v>
      </c>
      <c r="C49" s="1">
        <v>206.315507</v>
      </c>
      <c r="D49" s="1">
        <v>369.83893799999998</v>
      </c>
      <c r="L49" s="1">
        <v>0.25767773399999999</v>
      </c>
      <c r="M49" s="1">
        <v>206.331729</v>
      </c>
      <c r="N49" s="1">
        <v>372.36898200000002</v>
      </c>
      <c r="V49" s="1">
        <v>0.60564826199999999</v>
      </c>
      <c r="W49" s="1">
        <v>211.30918600000001</v>
      </c>
      <c r="X49" s="1">
        <v>379.05812300000002</v>
      </c>
      <c r="AA49" s="1">
        <v>0.60564826199999999</v>
      </c>
      <c r="AB49" s="1">
        <v>211.65101799999999</v>
      </c>
      <c r="AC49" s="1">
        <v>378.206211</v>
      </c>
      <c r="AF49" s="1">
        <v>0.60564826199999999</v>
      </c>
      <c r="AG49" s="1">
        <v>212.737594</v>
      </c>
      <c r="AH49" s="1">
        <v>376.57664599999998</v>
      </c>
      <c r="AL49" s="1" t="s">
        <v>177</v>
      </c>
    </row>
    <row r="50" spans="2:38" x14ac:dyDescent="0.3">
      <c r="B50" s="1">
        <v>0.26995174199999999</v>
      </c>
      <c r="C50" s="1">
        <v>206.34977799999999</v>
      </c>
      <c r="D50" s="1">
        <v>369.82617099999999</v>
      </c>
      <c r="L50" s="1">
        <v>0.26381868600000002</v>
      </c>
      <c r="M50" s="1">
        <v>206.33506499999999</v>
      </c>
      <c r="N50" s="1">
        <v>372.36921699999999</v>
      </c>
      <c r="V50" s="1">
        <v>0.61976109999999995</v>
      </c>
      <c r="W50" s="1">
        <v>211.24817200000001</v>
      </c>
      <c r="X50" s="1">
        <v>379.20520299999998</v>
      </c>
      <c r="AA50" s="1">
        <v>0.61976109999999995</v>
      </c>
      <c r="AB50" s="1">
        <v>212.15466900000001</v>
      </c>
      <c r="AC50" s="1">
        <v>378.45320900000002</v>
      </c>
      <c r="AF50" s="1">
        <v>0.61976109999999995</v>
      </c>
      <c r="AG50" s="1">
        <v>212.65416999999999</v>
      </c>
      <c r="AH50" s="1">
        <v>376.67790400000001</v>
      </c>
      <c r="AL50" s="1" t="s">
        <v>178</v>
      </c>
    </row>
    <row r="51" spans="2:38" x14ac:dyDescent="0.3">
      <c r="B51" s="1">
        <v>0.27608756000000001</v>
      </c>
      <c r="C51" s="1">
        <v>206.354454</v>
      </c>
      <c r="D51" s="1">
        <v>369.81971700000003</v>
      </c>
      <c r="L51" s="1">
        <v>0.26995174199999999</v>
      </c>
      <c r="M51" s="1">
        <v>206.33931000000001</v>
      </c>
      <c r="N51" s="1">
        <v>372.36981300000002</v>
      </c>
      <c r="V51" s="1">
        <v>0.63383626999999998</v>
      </c>
      <c r="W51" s="1">
        <v>211.084642</v>
      </c>
      <c r="X51" s="1">
        <v>379.30114600000002</v>
      </c>
      <c r="AA51" s="1">
        <v>0.63383626999999998</v>
      </c>
      <c r="AB51" s="1">
        <v>212.89856599999999</v>
      </c>
      <c r="AC51" s="1">
        <v>378.82291900000001</v>
      </c>
      <c r="AF51" s="1">
        <v>0.63383626999999998</v>
      </c>
      <c r="AG51" s="1">
        <v>212.62166199999999</v>
      </c>
      <c r="AH51" s="1">
        <v>376.84211499999998</v>
      </c>
      <c r="AL51" s="1" t="s">
        <v>179</v>
      </c>
    </row>
    <row r="52" spans="2:38" x14ac:dyDescent="0.3">
      <c r="B52" s="1">
        <v>0.28222046699999997</v>
      </c>
      <c r="C52" s="1">
        <v>206.36462399999999</v>
      </c>
      <c r="D52" s="1">
        <v>369.80892</v>
      </c>
      <c r="L52" s="1">
        <v>0.27608756000000001</v>
      </c>
      <c r="M52" s="1">
        <v>206.34429600000001</v>
      </c>
      <c r="N52" s="1">
        <v>372.37064800000002</v>
      </c>
      <c r="V52" s="1">
        <v>0.64788686799999995</v>
      </c>
      <c r="W52" s="1">
        <v>211.01475500000001</v>
      </c>
      <c r="X52" s="1">
        <v>379.50684000000001</v>
      </c>
      <c r="AA52" s="1">
        <v>0.64788686799999995</v>
      </c>
      <c r="AB52" s="1">
        <v>214.141854</v>
      </c>
      <c r="AC52" s="1">
        <v>379.44710900000001</v>
      </c>
      <c r="AF52" s="1">
        <v>0.64788686799999995</v>
      </c>
      <c r="AG52" s="1">
        <v>212.54691700000001</v>
      </c>
      <c r="AH52" s="1">
        <v>377.26819499999999</v>
      </c>
      <c r="AL52" s="1" t="s">
        <v>180</v>
      </c>
    </row>
    <row r="53" spans="2:38" x14ac:dyDescent="0.3">
      <c r="B53" s="1">
        <v>0.28835990099999997</v>
      </c>
      <c r="C53" s="1">
        <v>206.358554</v>
      </c>
      <c r="D53" s="1">
        <v>369.76610699999998</v>
      </c>
      <c r="L53" s="1">
        <v>0.28222046699999997</v>
      </c>
      <c r="M53" s="1">
        <v>206.34978100000001</v>
      </c>
      <c r="N53" s="1">
        <v>372.371602</v>
      </c>
      <c r="V53" s="1">
        <v>0.66202455599999999</v>
      </c>
      <c r="W53" s="1">
        <v>210.75071199999999</v>
      </c>
      <c r="X53" s="1">
        <v>379.46583900000002</v>
      </c>
      <c r="AA53" s="1">
        <v>0.66202455599999999</v>
      </c>
      <c r="AB53" s="1">
        <v>216.37670600000001</v>
      </c>
      <c r="AC53" s="1">
        <v>380.57351299999999</v>
      </c>
      <c r="AF53" s="1">
        <v>0.66202455599999999</v>
      </c>
      <c r="AG53" s="1">
        <v>212.51331099999999</v>
      </c>
      <c r="AH53" s="1">
        <v>377.55167999999998</v>
      </c>
      <c r="AL53" s="1" t="s">
        <v>181</v>
      </c>
    </row>
    <row r="54" spans="2:38" x14ac:dyDescent="0.3">
      <c r="B54" s="1">
        <v>0.294492225</v>
      </c>
      <c r="C54" s="1">
        <v>206.35129900000001</v>
      </c>
      <c r="D54" s="1">
        <v>369.75338599999998</v>
      </c>
      <c r="L54" s="1">
        <v>0.28835990099999997</v>
      </c>
      <c r="M54" s="1">
        <v>206.355525</v>
      </c>
      <c r="N54" s="1">
        <v>372.37258100000003</v>
      </c>
      <c r="V54" s="1">
        <v>0.67605036500000004</v>
      </c>
      <c r="W54" s="1">
        <v>211.31366199999999</v>
      </c>
      <c r="X54" s="1">
        <v>380.24862899999999</v>
      </c>
      <c r="AA54" s="1">
        <v>0.67605036500000004</v>
      </c>
      <c r="AB54" s="1">
        <v>220.53229400000001</v>
      </c>
      <c r="AC54" s="1">
        <v>382.66104799999999</v>
      </c>
      <c r="AF54" s="1">
        <v>0.67605036500000004</v>
      </c>
      <c r="AG54" s="1">
        <v>212.757003</v>
      </c>
      <c r="AH54" s="1">
        <v>377.80269099999998</v>
      </c>
      <c r="AL54" s="1" t="s">
        <v>182</v>
      </c>
    </row>
    <row r="55" spans="2:38" x14ac:dyDescent="0.3">
      <c r="B55" s="1">
        <v>0.30063182900000002</v>
      </c>
      <c r="C55" s="1">
        <v>206.341791</v>
      </c>
      <c r="D55" s="1">
        <v>369.72721300000001</v>
      </c>
      <c r="L55" s="1">
        <v>0.294492225</v>
      </c>
      <c r="M55" s="1">
        <v>206.36134000000001</v>
      </c>
      <c r="N55" s="1">
        <v>372.37352700000002</v>
      </c>
      <c r="V55" s="1">
        <v>0.69016995299999995</v>
      </c>
      <c r="W55" s="1">
        <v>212.52078499999999</v>
      </c>
      <c r="X55" s="1">
        <v>381.44045899999998</v>
      </c>
      <c r="AA55" s="1">
        <v>0.69016995299999995</v>
      </c>
      <c r="AB55" s="1">
        <v>228.38452699999999</v>
      </c>
      <c r="AC55" s="1">
        <v>386.55922099999998</v>
      </c>
      <c r="AF55" s="1">
        <v>0.69016995299999995</v>
      </c>
      <c r="AG55" s="1">
        <v>213.77108899999999</v>
      </c>
      <c r="AH55" s="1">
        <v>378.30588799999998</v>
      </c>
      <c r="AL55" s="1" t="s">
        <v>183</v>
      </c>
    </row>
    <row r="56" spans="2:38" x14ac:dyDescent="0.3">
      <c r="B56" s="1">
        <v>0.30675704599999998</v>
      </c>
      <c r="C56" s="1">
        <v>206.33014299999999</v>
      </c>
      <c r="D56" s="1">
        <v>369.77338900000001</v>
      </c>
      <c r="L56" s="1">
        <v>0.30063182900000002</v>
      </c>
      <c r="M56" s="1">
        <v>206.367109</v>
      </c>
      <c r="N56" s="1">
        <v>372.37442099999998</v>
      </c>
      <c r="V56" s="1">
        <v>0.70429001400000002</v>
      </c>
      <c r="W56" s="1">
        <v>216.34151800000001</v>
      </c>
      <c r="X56" s="1">
        <v>383.88851199999999</v>
      </c>
      <c r="AA56" s="1">
        <v>0.70429001400000002</v>
      </c>
      <c r="AB56" s="1">
        <v>243.07502299999999</v>
      </c>
      <c r="AC56" s="1">
        <v>393.71944200000002</v>
      </c>
      <c r="AF56" s="1">
        <v>0.70429001400000002</v>
      </c>
      <c r="AG56" s="1">
        <v>217.33891499999999</v>
      </c>
      <c r="AH56" s="1">
        <v>380.04872499999999</v>
      </c>
      <c r="AL56" s="1" t="s">
        <v>184</v>
      </c>
    </row>
    <row r="57" spans="2:38" x14ac:dyDescent="0.3">
      <c r="B57" s="1">
        <v>0.312903765</v>
      </c>
      <c r="C57" s="1">
        <v>206.31609</v>
      </c>
      <c r="D57" s="1">
        <v>369.78269699999998</v>
      </c>
      <c r="L57" s="1">
        <v>0.30675704599999998</v>
      </c>
      <c r="M57" s="1">
        <v>206.372795</v>
      </c>
      <c r="N57" s="1">
        <v>372.37527799999998</v>
      </c>
      <c r="V57" s="1">
        <v>0.71833654999999996</v>
      </c>
      <c r="W57" s="1">
        <v>229.30551700000001</v>
      </c>
      <c r="X57" s="1">
        <v>390.44309399999997</v>
      </c>
      <c r="AA57" s="1">
        <v>0.71833654999999996</v>
      </c>
      <c r="AB57" s="1">
        <v>268.664154</v>
      </c>
      <c r="AC57" s="1">
        <v>405.68112500000001</v>
      </c>
      <c r="AF57" s="1">
        <v>0.71833654999999996</v>
      </c>
      <c r="AG57" s="1">
        <v>229.285899</v>
      </c>
      <c r="AH57" s="1">
        <v>386.08582200000001</v>
      </c>
      <c r="AL57" s="1" t="s">
        <v>185</v>
      </c>
    </row>
    <row r="58" spans="2:38" x14ac:dyDescent="0.3">
      <c r="B58" s="1">
        <v>0.31904405200000002</v>
      </c>
      <c r="C58" s="1">
        <v>206.30021199999999</v>
      </c>
      <c r="D58" s="1">
        <v>369.78557699999999</v>
      </c>
      <c r="L58" s="1">
        <v>0.312903765</v>
      </c>
      <c r="M58" s="1">
        <v>206.37842599999999</v>
      </c>
      <c r="N58" s="1">
        <v>372.37613800000003</v>
      </c>
      <c r="V58" s="1">
        <v>0.73237812300000005</v>
      </c>
      <c r="W58" s="1">
        <v>269.77484399999997</v>
      </c>
      <c r="X58" s="1">
        <v>409.10047400000002</v>
      </c>
      <c r="AA58" s="1">
        <v>0.73237812300000005</v>
      </c>
      <c r="AB58" s="1">
        <v>308.31536599999998</v>
      </c>
      <c r="AC58" s="1">
        <v>422.90948600000002</v>
      </c>
      <c r="AF58" s="1">
        <v>0.73237812300000005</v>
      </c>
      <c r="AG58" s="1">
        <v>268.431265</v>
      </c>
      <c r="AH58" s="1">
        <v>404.439457</v>
      </c>
      <c r="AL58" s="1" t="s">
        <v>186</v>
      </c>
    </row>
    <row r="59" spans="2:38" x14ac:dyDescent="0.3">
      <c r="B59" s="1">
        <v>0.325160956</v>
      </c>
      <c r="C59" s="1">
        <v>206.28071800000001</v>
      </c>
      <c r="D59" s="1">
        <v>369.81469600000003</v>
      </c>
      <c r="L59" s="1">
        <v>0.31904405200000002</v>
      </c>
      <c r="M59" s="1">
        <v>206.38408200000001</v>
      </c>
      <c r="N59" s="1">
        <v>372.37705699999998</v>
      </c>
      <c r="V59" s="1">
        <v>0.74652946899999995</v>
      </c>
      <c r="W59" s="1">
        <v>354.196755</v>
      </c>
      <c r="X59" s="1">
        <v>443.22595100000001</v>
      </c>
      <c r="AA59" s="1">
        <v>0.74652946899999995</v>
      </c>
      <c r="AB59" s="1">
        <v>361.52815299999997</v>
      </c>
      <c r="AC59" s="1">
        <v>443.78366599999998</v>
      </c>
      <c r="AF59" s="1">
        <v>0.74652946899999995</v>
      </c>
      <c r="AG59" s="1">
        <v>352.87556499999999</v>
      </c>
      <c r="AH59" s="1">
        <v>438.432818</v>
      </c>
      <c r="AL59" s="1" t="s">
        <v>187</v>
      </c>
    </row>
    <row r="60" spans="2:38" x14ac:dyDescent="0.3">
      <c r="B60" s="1">
        <v>0.33131586099999999</v>
      </c>
      <c r="C60" s="1">
        <v>206.26897399999999</v>
      </c>
      <c r="D60" s="1">
        <v>369.75836299999997</v>
      </c>
      <c r="L60" s="1">
        <v>0.325160956</v>
      </c>
      <c r="M60" s="1">
        <v>206.38987800000001</v>
      </c>
      <c r="N60" s="1">
        <v>372.37810200000001</v>
      </c>
      <c r="V60" s="1">
        <v>0.76065834499999996</v>
      </c>
      <c r="W60" s="1">
        <v>472.92934300000002</v>
      </c>
      <c r="X60" s="1">
        <v>481.352754</v>
      </c>
      <c r="AA60" s="1">
        <v>0.76065834499999996</v>
      </c>
      <c r="AB60" s="1">
        <v>422.942408</v>
      </c>
      <c r="AC60" s="1">
        <v>465.22980100000001</v>
      </c>
      <c r="AF60" s="1">
        <v>0.76065834499999996</v>
      </c>
      <c r="AG60" s="1">
        <v>471.50647700000002</v>
      </c>
      <c r="AH60" s="1">
        <v>476.93001400000003</v>
      </c>
      <c r="AL60" s="1" t="s">
        <v>188</v>
      </c>
    </row>
    <row r="61" spans="2:38" x14ac:dyDescent="0.3">
      <c r="B61" s="1">
        <v>0.33744122300000001</v>
      </c>
      <c r="C61" s="1">
        <v>206.24911900000001</v>
      </c>
      <c r="D61" s="1">
        <v>369.71845400000001</v>
      </c>
      <c r="L61" s="1">
        <v>0.33131586099999999</v>
      </c>
      <c r="M61" s="1">
        <v>206.395948</v>
      </c>
      <c r="N61" s="1">
        <v>372.37934799999999</v>
      </c>
      <c r="V61" s="1">
        <v>0.774666403</v>
      </c>
      <c r="W61" s="1">
        <v>620.20027700000003</v>
      </c>
      <c r="X61" s="1">
        <v>517.183987</v>
      </c>
      <c r="AA61" s="1">
        <v>0.774666403</v>
      </c>
      <c r="AB61" s="1">
        <v>484.43255699999997</v>
      </c>
      <c r="AC61" s="1">
        <v>484.43027999999998</v>
      </c>
      <c r="AF61" s="1">
        <v>0.774666403</v>
      </c>
      <c r="AG61" s="1">
        <v>603.05625299999997</v>
      </c>
      <c r="AH61" s="1">
        <v>512.17211799999995</v>
      </c>
      <c r="AL61" s="1" t="s">
        <v>189</v>
      </c>
    </row>
    <row r="62" spans="2:38" x14ac:dyDescent="0.3">
      <c r="B62" s="1">
        <v>0.34357226699999999</v>
      </c>
      <c r="C62" s="1">
        <v>206.24467000000001</v>
      </c>
      <c r="D62" s="1">
        <v>369.70604600000001</v>
      </c>
      <c r="L62" s="1">
        <v>0.33744122300000001</v>
      </c>
      <c r="M62" s="1">
        <v>206.40243899999999</v>
      </c>
      <c r="N62" s="1">
        <v>372.38087100000001</v>
      </c>
      <c r="V62" s="1">
        <v>0.78876441399999997</v>
      </c>
      <c r="W62" s="1">
        <v>646.88773800000001</v>
      </c>
      <c r="X62" s="1">
        <v>523.07396100000005</v>
      </c>
      <c r="AA62" s="1">
        <v>0.78876441399999997</v>
      </c>
      <c r="AB62" s="1">
        <v>538.84047999999996</v>
      </c>
      <c r="AC62" s="1">
        <v>499.88119699999999</v>
      </c>
      <c r="AF62" s="1">
        <v>0.78876441399999997</v>
      </c>
      <c r="AG62" s="1">
        <v>684.81658900000002</v>
      </c>
      <c r="AH62" s="1">
        <v>525.02761699999996</v>
      </c>
      <c r="AL62" s="1" t="s">
        <v>190</v>
      </c>
    </row>
    <row r="63" spans="2:38" x14ac:dyDescent="0.3">
      <c r="B63" s="1">
        <v>0.34971413899999998</v>
      </c>
      <c r="C63" s="1">
        <v>206.24414200000001</v>
      </c>
      <c r="D63" s="1">
        <v>369.676401</v>
      </c>
      <c r="L63" s="1">
        <v>0.34357226699999999</v>
      </c>
      <c r="M63" s="1">
        <v>206.40950799999999</v>
      </c>
      <c r="N63" s="1">
        <v>372.38275599999997</v>
      </c>
      <c r="V63" s="1">
        <v>0.80279612499999997</v>
      </c>
      <c r="W63" s="1">
        <v>681.45346199999994</v>
      </c>
      <c r="X63" s="1">
        <v>531.240364</v>
      </c>
      <c r="AA63" s="1">
        <v>0.80279612499999997</v>
      </c>
      <c r="AB63" s="1">
        <v>582.32211400000006</v>
      </c>
      <c r="AC63" s="1">
        <v>511.351493</v>
      </c>
      <c r="AF63" s="1">
        <v>0.80279612499999997</v>
      </c>
      <c r="AG63" s="1">
        <v>673.25558100000001</v>
      </c>
      <c r="AH63" s="1">
        <v>529.25630100000001</v>
      </c>
      <c r="AL63" s="1" t="s">
        <v>191</v>
      </c>
    </row>
    <row r="64" spans="2:38" x14ac:dyDescent="0.3">
      <c r="B64" s="1">
        <v>0.35584458800000002</v>
      </c>
      <c r="C64" s="1">
        <v>206.24409800000001</v>
      </c>
      <c r="D64" s="1">
        <v>369.65298799999999</v>
      </c>
      <c r="L64" s="1">
        <v>0.34971413899999998</v>
      </c>
      <c r="M64" s="1">
        <v>206.41732200000001</v>
      </c>
      <c r="N64" s="1">
        <v>372.38509199999999</v>
      </c>
      <c r="V64" s="1">
        <v>0.81696316000000002</v>
      </c>
      <c r="W64" s="1">
        <v>677.37413100000003</v>
      </c>
      <c r="X64" s="1">
        <v>530.38351</v>
      </c>
      <c r="AA64" s="1">
        <v>0.81696316000000002</v>
      </c>
      <c r="AB64" s="1">
        <v>614.35189700000001</v>
      </c>
      <c r="AC64" s="1">
        <v>519.35616900000002</v>
      </c>
      <c r="AF64" s="1">
        <v>0.81696316000000002</v>
      </c>
      <c r="AG64" s="1">
        <v>664.14478299999996</v>
      </c>
      <c r="AH64" s="1">
        <v>528.12737000000004</v>
      </c>
      <c r="AL64" s="1" t="s">
        <v>192</v>
      </c>
    </row>
    <row r="65" spans="2:39" x14ac:dyDescent="0.3">
      <c r="B65" s="1">
        <v>0.36196792</v>
      </c>
      <c r="C65" s="1">
        <v>206.25060300000001</v>
      </c>
      <c r="D65" s="1">
        <v>369.75525099999999</v>
      </c>
      <c r="L65" s="1">
        <v>0.35584458800000002</v>
      </c>
      <c r="M65" s="1">
        <v>206.42606499999999</v>
      </c>
      <c r="N65" s="1">
        <v>372.38798500000001</v>
      </c>
      <c r="V65" s="1">
        <v>0.83099297299999997</v>
      </c>
      <c r="W65" s="1">
        <v>667.88960499999996</v>
      </c>
      <c r="X65" s="1">
        <v>528.31687899999997</v>
      </c>
      <c r="AA65" s="1">
        <v>0.83099297299999997</v>
      </c>
      <c r="AB65" s="1">
        <v>636.47033899999997</v>
      </c>
      <c r="AC65" s="1">
        <v>524.68119000000002</v>
      </c>
      <c r="AF65" s="1">
        <v>0.83099297299999997</v>
      </c>
      <c r="AG65" s="1">
        <v>666.87925600000005</v>
      </c>
      <c r="AH65" s="1">
        <v>525.32157400000006</v>
      </c>
      <c r="AL65" s="1" t="s">
        <v>193</v>
      </c>
    </row>
    <row r="66" spans="2:39" x14ac:dyDescent="0.3">
      <c r="B66" s="1">
        <v>0.36812602100000003</v>
      </c>
      <c r="C66" s="1">
        <v>206.26708500000001</v>
      </c>
      <c r="D66" s="1">
        <v>369.79653100000002</v>
      </c>
      <c r="L66" s="1">
        <v>0.36196792</v>
      </c>
      <c r="M66" s="1">
        <v>206.43594400000001</v>
      </c>
      <c r="N66" s="1">
        <v>372.39155299999999</v>
      </c>
      <c r="V66" s="1">
        <v>0.84513110999999996</v>
      </c>
      <c r="W66" s="1">
        <v>668.19802700000002</v>
      </c>
      <c r="X66" s="1">
        <v>528.33225000000004</v>
      </c>
      <c r="AA66" s="1">
        <v>0.84513110999999996</v>
      </c>
      <c r="AB66" s="1">
        <v>650.97315700000001</v>
      </c>
      <c r="AC66" s="1">
        <v>528.08379400000001</v>
      </c>
      <c r="AF66" s="1">
        <v>0.84513110999999996</v>
      </c>
      <c r="AG66" s="1">
        <v>671.81804899999997</v>
      </c>
      <c r="AH66" s="1">
        <v>525.53325800000005</v>
      </c>
      <c r="AL66" s="1" t="s">
        <v>194</v>
      </c>
    </row>
    <row r="67" spans="2:39" x14ac:dyDescent="0.3">
      <c r="B67" s="1">
        <v>0.37424930000000001</v>
      </c>
      <c r="C67" s="1">
        <v>206.29627500000001</v>
      </c>
      <c r="D67" s="1">
        <v>369.80729300000002</v>
      </c>
      <c r="L67" s="1">
        <v>0.36812602100000003</v>
      </c>
      <c r="M67" s="1">
        <v>206.44719900000001</v>
      </c>
      <c r="N67" s="1">
        <v>372.39593400000001</v>
      </c>
      <c r="V67" s="1">
        <v>0.85923325500000003</v>
      </c>
      <c r="W67" s="1">
        <v>669.90762400000006</v>
      </c>
      <c r="X67" s="1">
        <v>528.56377599999996</v>
      </c>
      <c r="AA67" s="1">
        <v>0.85923325500000003</v>
      </c>
      <c r="AB67" s="1">
        <v>660.17479300000002</v>
      </c>
      <c r="AC67" s="1">
        <v>530.20268399999998</v>
      </c>
      <c r="AF67" s="1">
        <v>0.85923325500000003</v>
      </c>
      <c r="AG67" s="1">
        <v>671.15901699999995</v>
      </c>
      <c r="AH67" s="1">
        <v>526.56752700000004</v>
      </c>
      <c r="AL67" s="1" t="s">
        <v>195</v>
      </c>
    </row>
    <row r="68" spans="2:39" x14ac:dyDescent="0.3">
      <c r="B68" s="1">
        <v>0.38038953599999997</v>
      </c>
      <c r="C68" s="1">
        <v>206.32606799999999</v>
      </c>
      <c r="D68" s="1">
        <v>369.83273500000001</v>
      </c>
      <c r="L68" s="1">
        <v>0.37424930000000001</v>
      </c>
      <c r="M68" s="1">
        <v>206.460106</v>
      </c>
      <c r="N68" s="1">
        <v>372.40128600000003</v>
      </c>
      <c r="V68" s="1">
        <v>0.87333700599999997</v>
      </c>
      <c r="W68" s="1">
        <v>669.984689</v>
      </c>
      <c r="X68" s="1">
        <v>528.42955800000004</v>
      </c>
      <c r="AA68" s="1">
        <v>0.87333700599999997</v>
      </c>
      <c r="AB68" s="1">
        <v>666.01827100000003</v>
      </c>
      <c r="AC68" s="1">
        <v>531.52789600000006</v>
      </c>
      <c r="AF68" s="1">
        <v>0.87333700599999997</v>
      </c>
      <c r="AG68" s="1">
        <v>671.33919300000002</v>
      </c>
      <c r="AH68" s="1">
        <v>526.58174699999995</v>
      </c>
      <c r="AL68" s="1" t="s">
        <v>196</v>
      </c>
    </row>
    <row r="69" spans="2:39" x14ac:dyDescent="0.3">
      <c r="B69" s="1">
        <v>0.3865131</v>
      </c>
      <c r="C69" s="1">
        <v>206.34886700000001</v>
      </c>
      <c r="D69" s="1">
        <v>369.77790900000002</v>
      </c>
      <c r="L69" s="1">
        <v>0.38038953599999997</v>
      </c>
      <c r="M69" s="1">
        <v>206.47498300000001</v>
      </c>
      <c r="N69" s="1">
        <v>372.40778899999998</v>
      </c>
      <c r="V69" s="1">
        <v>0.88719057700000004</v>
      </c>
      <c r="W69" s="1">
        <v>669.59045300000002</v>
      </c>
      <c r="X69" s="1">
        <v>528.27785900000003</v>
      </c>
      <c r="AA69" s="1">
        <v>0.88719057700000004</v>
      </c>
      <c r="AB69" s="1">
        <v>670.01347899999996</v>
      </c>
      <c r="AC69" s="1">
        <v>532.42162199999996</v>
      </c>
      <c r="AF69" s="1">
        <v>0.88719057700000004</v>
      </c>
      <c r="AG69" s="1">
        <v>672.971048</v>
      </c>
      <c r="AH69" s="1">
        <v>526.52157799999998</v>
      </c>
      <c r="AL69" s="1" t="s">
        <v>197</v>
      </c>
    </row>
    <row r="70" spans="2:39" x14ac:dyDescent="0.3">
      <c r="B70" s="1">
        <v>0.39266221800000001</v>
      </c>
      <c r="C70" s="1">
        <v>206.36786799999999</v>
      </c>
      <c r="D70" s="1">
        <v>369.73921200000001</v>
      </c>
      <c r="L70" s="1">
        <v>0.3865131</v>
      </c>
      <c r="M70" s="1">
        <v>206.49219199999999</v>
      </c>
      <c r="N70" s="1">
        <v>372.41564599999998</v>
      </c>
      <c r="V70" s="1">
        <v>0.90137319900000001</v>
      </c>
      <c r="W70" s="1">
        <v>670.32060200000001</v>
      </c>
      <c r="X70" s="1">
        <v>528.43354199999999</v>
      </c>
      <c r="AA70" s="1">
        <v>0.90137319900000001</v>
      </c>
      <c r="AB70" s="1">
        <v>673.41949499999998</v>
      </c>
      <c r="AC70" s="1">
        <v>533.17682300000001</v>
      </c>
      <c r="AF70" s="1">
        <v>0.90137319900000001</v>
      </c>
      <c r="AG70" s="1">
        <v>675.62446799999998</v>
      </c>
      <c r="AH70" s="1">
        <v>526.62344299999995</v>
      </c>
      <c r="AL70" s="1" t="s">
        <v>198</v>
      </c>
    </row>
    <row r="71" spans="2:39" x14ac:dyDescent="0.3">
      <c r="B71" s="1">
        <v>0.39879379300000001</v>
      </c>
      <c r="C71" s="1">
        <v>206.381632</v>
      </c>
      <c r="D71" s="1">
        <v>369.72771899999998</v>
      </c>
      <c r="L71" s="1">
        <v>0.39266221800000001</v>
      </c>
      <c r="M71" s="1">
        <v>206.51213799999999</v>
      </c>
      <c r="N71" s="1">
        <v>372.42507499999999</v>
      </c>
      <c r="V71" s="1">
        <v>0.91556827699999999</v>
      </c>
      <c r="W71" s="1">
        <v>672.01285600000006</v>
      </c>
      <c r="X71" s="1">
        <v>528.83970099999999</v>
      </c>
      <c r="AA71" s="1">
        <v>0.91556827699999999</v>
      </c>
      <c r="AB71" s="1">
        <v>677.64056200000005</v>
      </c>
      <c r="AC71" s="1">
        <v>534.113831</v>
      </c>
      <c r="AF71" s="1">
        <v>0.91556827699999999</v>
      </c>
      <c r="AG71" s="1">
        <v>677.23767799999996</v>
      </c>
      <c r="AH71" s="1">
        <v>526.99456199999997</v>
      </c>
      <c r="AL71" s="1" t="s">
        <v>199</v>
      </c>
    </row>
    <row r="72" spans="2:39" x14ac:dyDescent="0.3">
      <c r="B72" s="1">
        <v>0.404924648</v>
      </c>
      <c r="C72" s="1">
        <v>206.396219</v>
      </c>
      <c r="D72" s="1">
        <v>369.65598699999998</v>
      </c>
      <c r="L72" s="1">
        <v>0.39879379300000001</v>
      </c>
      <c r="M72" s="1">
        <v>206.53526099999999</v>
      </c>
      <c r="N72" s="1">
        <v>372.43631199999999</v>
      </c>
      <c r="V72" s="1">
        <v>0.92967484899999997</v>
      </c>
      <c r="W72" s="1">
        <v>674.66933800000004</v>
      </c>
      <c r="X72" s="1">
        <v>529.76200400000005</v>
      </c>
      <c r="AA72" s="1">
        <v>0.92967484899999997</v>
      </c>
      <c r="AB72" s="1">
        <v>684.94606499999998</v>
      </c>
      <c r="AC72" s="1">
        <v>535.74270999999999</v>
      </c>
      <c r="AF72" s="1">
        <v>0.92967484899999997</v>
      </c>
      <c r="AG72" s="1">
        <v>679.06577300000004</v>
      </c>
      <c r="AH72" s="1">
        <v>528.01195199999995</v>
      </c>
      <c r="AL72" s="1" t="s">
        <v>200</v>
      </c>
    </row>
    <row r="73" spans="2:39" x14ac:dyDescent="0.3">
      <c r="B73" s="1">
        <v>0.41106717500000001</v>
      </c>
      <c r="C73" s="1">
        <v>206.41904600000001</v>
      </c>
      <c r="D73" s="1">
        <v>369.68125500000002</v>
      </c>
      <c r="L73" s="1">
        <v>0.404924648</v>
      </c>
      <c r="M73" s="1">
        <v>206.56203500000001</v>
      </c>
      <c r="N73" s="1">
        <v>372.44960200000003</v>
      </c>
      <c r="V73" s="1">
        <v>0.94358279</v>
      </c>
      <c r="W73" s="1">
        <v>677.93973900000003</v>
      </c>
      <c r="X73" s="1">
        <v>531.06944199999998</v>
      </c>
      <c r="AA73" s="1">
        <v>0.94358279</v>
      </c>
      <c r="AB73" s="1">
        <v>699.77862900000002</v>
      </c>
      <c r="AC73" s="1">
        <v>539.041922</v>
      </c>
      <c r="AF73" s="1">
        <v>0.94358279</v>
      </c>
      <c r="AG73" s="1">
        <v>681.55362200000002</v>
      </c>
      <c r="AH73" s="1">
        <v>528.55124499999999</v>
      </c>
      <c r="AL73" s="1" t="s">
        <v>201</v>
      </c>
    </row>
    <row r="74" spans="2:39" x14ac:dyDescent="0.3">
      <c r="B74" s="1">
        <v>0.41717759999999998</v>
      </c>
      <c r="C74" s="1">
        <v>206.484058</v>
      </c>
      <c r="D74" s="1">
        <v>369.86999300000002</v>
      </c>
      <c r="L74" s="1">
        <v>0.41106717500000001</v>
      </c>
      <c r="M74" s="1">
        <v>206.592952</v>
      </c>
      <c r="N74" s="1">
        <v>372.46519499999999</v>
      </c>
      <c r="V74" s="1">
        <v>0.95778967999999998</v>
      </c>
      <c r="W74" s="1">
        <v>685.76803199999995</v>
      </c>
      <c r="X74" s="1">
        <v>533.50251400000002</v>
      </c>
      <c r="AA74" s="1">
        <v>0.95778967999999998</v>
      </c>
      <c r="AB74" s="1">
        <v>716.712763</v>
      </c>
      <c r="AC74" s="1">
        <v>545.85954100000004</v>
      </c>
      <c r="AF74" s="1">
        <v>0.95778967999999998</v>
      </c>
      <c r="AG74" s="1">
        <v>689.69389799999999</v>
      </c>
      <c r="AH74" s="1">
        <v>529.97999500000003</v>
      </c>
      <c r="AL74" s="1" t="s">
        <v>202</v>
      </c>
    </row>
    <row r="75" spans="2:39" x14ac:dyDescent="0.3">
      <c r="B75" s="1">
        <v>0.42333978900000002</v>
      </c>
      <c r="C75" s="1">
        <v>206.526467</v>
      </c>
      <c r="D75" s="1">
        <v>369.90371800000003</v>
      </c>
      <c r="L75" s="1">
        <v>0.41717759999999998</v>
      </c>
      <c r="M75" s="1">
        <v>206.62851699999999</v>
      </c>
      <c r="N75" s="1">
        <v>372.483339</v>
      </c>
      <c r="V75" s="1">
        <v>0.97189984399999996</v>
      </c>
      <c r="W75" s="1">
        <v>702.94392900000003</v>
      </c>
      <c r="X75" s="1">
        <v>535.68738299999995</v>
      </c>
      <c r="AA75" s="1">
        <v>0.97189984399999996</v>
      </c>
      <c r="AB75" s="1">
        <v>730.89276299999995</v>
      </c>
      <c r="AC75" s="1">
        <v>559.20279300000004</v>
      </c>
      <c r="AF75" s="1">
        <v>0.97189984399999996</v>
      </c>
      <c r="AG75" s="1">
        <v>719.45935899999995</v>
      </c>
      <c r="AH75" s="1">
        <v>530.55314599999997</v>
      </c>
      <c r="AL75" s="1" t="s">
        <v>203</v>
      </c>
    </row>
    <row r="76" spans="2:39" x14ac:dyDescent="0.3">
      <c r="B76" s="1">
        <v>0.42947013899999997</v>
      </c>
      <c r="C76" s="1">
        <v>206.535415</v>
      </c>
      <c r="D76" s="1">
        <v>369.92498599999999</v>
      </c>
      <c r="L76" s="1">
        <v>0.42333978900000002</v>
      </c>
      <c r="M76" s="1">
        <v>206.669228</v>
      </c>
      <c r="N76" s="1">
        <v>372.50427100000002</v>
      </c>
      <c r="V76" s="1">
        <v>0.985894665</v>
      </c>
      <c r="W76" s="1">
        <v>714.80292399999996</v>
      </c>
      <c r="X76" s="1">
        <v>535.68738299999995</v>
      </c>
      <c r="AA76" s="1">
        <v>0.985894665</v>
      </c>
      <c r="AB76" s="1">
        <v>730.89276299999995</v>
      </c>
      <c r="AC76" s="1">
        <v>559.20279300000004</v>
      </c>
      <c r="AF76" s="1">
        <v>0.985894665</v>
      </c>
      <c r="AG76" s="1">
        <v>719.45935899999995</v>
      </c>
      <c r="AH76" s="1">
        <v>530.55314599999997</v>
      </c>
      <c r="AL76" s="1" t="s">
        <v>204</v>
      </c>
    </row>
    <row r="77" spans="2:39" x14ac:dyDescent="0.3">
      <c r="B77" s="1">
        <v>0.43557916499999999</v>
      </c>
      <c r="C77" s="1">
        <v>206.54273699999999</v>
      </c>
      <c r="D77" s="1">
        <v>369.96414099999998</v>
      </c>
      <c r="L77" s="1">
        <v>0.42947013899999997</v>
      </c>
      <c r="M77" s="1">
        <v>206.715564</v>
      </c>
      <c r="N77" s="1">
        <v>372.528212</v>
      </c>
      <c r="V77" s="1">
        <v>1</v>
      </c>
      <c r="W77" s="1">
        <v>714.80292399999996</v>
      </c>
      <c r="X77" s="1">
        <v>535.68738299999995</v>
      </c>
      <c r="AA77" s="1">
        <v>1</v>
      </c>
      <c r="AB77" s="1">
        <v>730.89276299999995</v>
      </c>
      <c r="AC77" s="1">
        <v>559.20279300000004</v>
      </c>
      <c r="AF77" s="1">
        <v>1</v>
      </c>
      <c r="AG77" s="1">
        <v>719.45935899999995</v>
      </c>
      <c r="AH77" s="1">
        <v>530.55314599999997</v>
      </c>
      <c r="AL77" s="1" t="s">
        <v>205</v>
      </c>
    </row>
    <row r="78" spans="2:39" x14ac:dyDescent="0.3">
      <c r="B78" s="1">
        <v>0.44175526599999998</v>
      </c>
      <c r="C78" s="1">
        <v>206.54992300000001</v>
      </c>
      <c r="D78" s="1">
        <v>369.84427199999999</v>
      </c>
      <c r="L78" s="1">
        <v>0.43557916499999999</v>
      </c>
      <c r="M78" s="1">
        <v>206.76796999999999</v>
      </c>
      <c r="N78" s="1">
        <v>372.55535400000002</v>
      </c>
      <c r="V78" s="1"/>
      <c r="W78" s="1"/>
      <c r="X78" s="1"/>
      <c r="AA78" s="1"/>
      <c r="AB78" s="1"/>
      <c r="AC78" s="1"/>
      <c r="AF78" s="1"/>
      <c r="AG78" s="1"/>
      <c r="AH78" s="1"/>
      <c r="AL78" s="1" t="s">
        <v>135</v>
      </c>
    </row>
    <row r="79" spans="2:39" x14ac:dyDescent="0.3">
      <c r="B79" s="1">
        <v>0.4478859</v>
      </c>
      <c r="C79" s="1">
        <v>206.558166</v>
      </c>
      <c r="D79" s="1">
        <v>369.82124099999999</v>
      </c>
      <c r="L79" s="1">
        <v>0.44175526599999998</v>
      </c>
      <c r="M79" s="1">
        <v>206.82683800000001</v>
      </c>
      <c r="N79" s="1">
        <v>372.58585599999998</v>
      </c>
      <c r="V79" s="1"/>
      <c r="W79" s="1"/>
      <c r="X79" s="1"/>
      <c r="AA79" s="1"/>
      <c r="AB79" s="1"/>
      <c r="AC79" s="1"/>
      <c r="AF79" s="1"/>
      <c r="AG79" s="1"/>
      <c r="AH79" s="1"/>
      <c r="AL79" s="1" t="s">
        <v>135</v>
      </c>
      <c r="AM79" s="1">
        <v>300</v>
      </c>
    </row>
    <row r="80" spans="2:39" x14ac:dyDescent="0.3">
      <c r="B80" s="1">
        <v>0.45399297799999999</v>
      </c>
      <c r="C80" s="1">
        <v>206.56916799999999</v>
      </c>
      <c r="D80" s="1">
        <v>369.785053</v>
      </c>
      <c r="L80" s="1">
        <v>0.4478859</v>
      </c>
      <c r="M80" s="1">
        <v>206.892493</v>
      </c>
      <c r="N80" s="1">
        <v>372.61983500000002</v>
      </c>
      <c r="V80" s="1"/>
      <c r="W80" s="1"/>
      <c r="X80" s="1"/>
      <c r="AA80" s="1"/>
      <c r="AB80" s="1"/>
      <c r="AC80" s="1"/>
      <c r="AF80" s="1"/>
      <c r="AG80" s="1"/>
      <c r="AH80" s="1"/>
      <c r="AM80" s="1"/>
    </row>
    <row r="81" spans="2:39" x14ac:dyDescent="0.3">
      <c r="B81" s="1">
        <v>0.460147853</v>
      </c>
      <c r="C81" s="1">
        <v>206.592152</v>
      </c>
      <c r="D81" s="1">
        <v>369.67394999999999</v>
      </c>
      <c r="L81" s="1">
        <v>0.45399297799999999</v>
      </c>
      <c r="M81" s="1">
        <v>206.96517299999999</v>
      </c>
      <c r="N81" s="1">
        <v>372.65735799999999</v>
      </c>
      <c r="V81" s="1"/>
      <c r="W81" s="1"/>
      <c r="X81" s="1"/>
      <c r="AA81" s="1"/>
      <c r="AB81" s="1"/>
      <c r="AC81" s="1"/>
      <c r="AF81" s="1"/>
      <c r="AG81" s="1"/>
      <c r="AH81" s="1"/>
      <c r="AM81" s="1"/>
    </row>
    <row r="82" spans="2:39" x14ac:dyDescent="0.3">
      <c r="B82" s="1">
        <v>0.46630191399999998</v>
      </c>
      <c r="C82" s="1">
        <v>206.646838</v>
      </c>
      <c r="D82" s="1">
        <v>369.88781799999998</v>
      </c>
      <c r="L82" s="1">
        <v>0.460147853</v>
      </c>
      <c r="M82" s="1">
        <v>207.045018</v>
      </c>
      <c r="N82" s="1">
        <v>372.69843300000002</v>
      </c>
      <c r="V82" s="1"/>
      <c r="W82" s="1"/>
      <c r="X82" s="1"/>
      <c r="AA82" s="1"/>
      <c r="AB82" s="1"/>
      <c r="AC82" s="1"/>
      <c r="AF82" s="1"/>
      <c r="AG82" s="1"/>
      <c r="AH82" s="1"/>
      <c r="AM82" s="1"/>
    </row>
    <row r="83" spans="2:39" x14ac:dyDescent="0.3">
      <c r="B83" s="1">
        <v>0.47240756</v>
      </c>
      <c r="C83" s="1">
        <v>206.73589999999999</v>
      </c>
      <c r="D83" s="1">
        <v>370.09243900000001</v>
      </c>
      <c r="L83" s="1">
        <v>0.46630191399999998</v>
      </c>
      <c r="M83" s="1">
        <v>207.13205500000001</v>
      </c>
      <c r="N83" s="1">
        <v>372.74300699999998</v>
      </c>
      <c r="V83" s="1"/>
      <c r="W83" s="1"/>
      <c r="X83" s="1"/>
      <c r="AA83" s="1"/>
      <c r="AB83" s="1"/>
      <c r="AC83" s="1"/>
      <c r="AF83" s="1"/>
      <c r="AG83" s="1"/>
      <c r="AH83" s="1"/>
      <c r="AM83" s="1"/>
    </row>
    <row r="84" spans="2:39" x14ac:dyDescent="0.3">
      <c r="B84" s="1">
        <v>0.47856447099999999</v>
      </c>
      <c r="C84" s="1">
        <v>206.83753999999999</v>
      </c>
      <c r="D84" s="1">
        <v>370.13954999999999</v>
      </c>
      <c r="L84" s="1">
        <v>0.47240756</v>
      </c>
      <c r="M84" s="1">
        <v>207.22618299999999</v>
      </c>
      <c r="N84" s="1">
        <v>372.79096099999998</v>
      </c>
      <c r="V84" s="1"/>
      <c r="W84" s="1"/>
      <c r="X84" s="1"/>
      <c r="AA84" s="1"/>
      <c r="AB84" s="1"/>
      <c r="AC84" s="1"/>
      <c r="AF84" s="1"/>
      <c r="AG84" s="1"/>
      <c r="AH84" s="1"/>
      <c r="AM84" s="1"/>
    </row>
    <row r="85" spans="2:39" x14ac:dyDescent="0.3">
      <c r="B85" s="1">
        <v>0.48469369200000001</v>
      </c>
      <c r="C85" s="1">
        <v>206.94999200000001</v>
      </c>
      <c r="D85" s="1">
        <v>370.17662899999999</v>
      </c>
      <c r="L85" s="1">
        <v>0.47856447099999999</v>
      </c>
      <c r="M85" s="1">
        <v>207.32717099999999</v>
      </c>
      <c r="N85" s="1">
        <v>372.842105</v>
      </c>
      <c r="V85" s="1"/>
      <c r="W85" s="1"/>
      <c r="X85" s="1"/>
      <c r="AA85" s="1"/>
      <c r="AB85" s="1"/>
      <c r="AC85" s="1"/>
      <c r="AF85" s="1"/>
      <c r="AG85" s="1"/>
      <c r="AH85" s="1"/>
      <c r="AM85" s="1"/>
    </row>
    <row r="86" spans="2:39" x14ac:dyDescent="0.3">
      <c r="B86" s="1">
        <v>0.49082379799999998</v>
      </c>
      <c r="C86" s="1">
        <v>207.083428</v>
      </c>
      <c r="D86" s="1">
        <v>370.20954399999999</v>
      </c>
      <c r="L86" s="1">
        <v>0.48469369200000001</v>
      </c>
      <c r="M86" s="1">
        <v>207.43464499999999</v>
      </c>
      <c r="N86" s="1">
        <v>372.89618000000002</v>
      </c>
      <c r="V86" s="1"/>
      <c r="W86" s="1"/>
      <c r="X86" s="1"/>
      <c r="AA86" s="1"/>
      <c r="AB86" s="1"/>
      <c r="AC86" s="1"/>
      <c r="AF86" s="1"/>
      <c r="AG86" s="1"/>
      <c r="AH86" s="1"/>
      <c r="AM86" s="1"/>
    </row>
    <row r="87" spans="2:39" x14ac:dyDescent="0.3">
      <c r="B87" s="1">
        <v>0.49695373700000001</v>
      </c>
      <c r="C87" s="1">
        <v>207.228532</v>
      </c>
      <c r="D87" s="1">
        <v>370.22602899999998</v>
      </c>
      <c r="L87" s="1">
        <v>0.49082379799999998</v>
      </c>
      <c r="M87" s="1">
        <v>207.54809499999999</v>
      </c>
      <c r="N87" s="1">
        <v>372.95285999999999</v>
      </c>
      <c r="V87" s="1"/>
      <c r="W87" s="1"/>
      <c r="X87" s="1"/>
      <c r="AA87" s="1"/>
      <c r="AB87" s="1"/>
      <c r="AC87" s="1"/>
      <c r="AF87" s="1"/>
      <c r="AG87" s="1"/>
      <c r="AH87" s="1"/>
      <c r="AM87" s="1"/>
    </row>
    <row r="88" spans="2:39" x14ac:dyDescent="0.3">
      <c r="B88" s="1">
        <v>0.50308321099999997</v>
      </c>
      <c r="C88" s="1">
        <v>207.36843200000001</v>
      </c>
      <c r="D88" s="1">
        <v>370.19684799999999</v>
      </c>
      <c r="L88" s="1">
        <v>0.49695373700000001</v>
      </c>
      <c r="M88" s="1">
        <v>207.66686999999999</v>
      </c>
      <c r="N88" s="1">
        <v>373.01175499999999</v>
      </c>
      <c r="V88" s="1"/>
      <c r="W88" s="1"/>
      <c r="X88" s="1"/>
      <c r="AA88" s="1"/>
      <c r="AB88" s="1"/>
      <c r="AC88" s="1"/>
      <c r="AF88" s="1"/>
      <c r="AG88" s="1"/>
      <c r="AH88" s="1"/>
      <c r="AM88" s="1"/>
    </row>
    <row r="89" spans="2:39" x14ac:dyDescent="0.3">
      <c r="B89" s="1">
        <v>0.50921419700000004</v>
      </c>
      <c r="C89" s="1">
        <v>207.51130900000001</v>
      </c>
      <c r="D89" s="1">
        <v>370.02593200000001</v>
      </c>
      <c r="L89" s="1">
        <v>0.50308321099999997</v>
      </c>
      <c r="M89" s="1">
        <v>207.79019299999999</v>
      </c>
      <c r="N89" s="1">
        <v>373.07241800000003</v>
      </c>
      <c r="V89" s="1"/>
      <c r="W89" s="1"/>
      <c r="X89" s="1"/>
      <c r="AA89" s="1"/>
      <c r="AB89" s="1"/>
      <c r="AC89" s="1"/>
      <c r="AF89" s="1"/>
      <c r="AG89" s="1"/>
      <c r="AH89" s="1"/>
      <c r="AM89" s="1"/>
    </row>
    <row r="90" spans="2:39" x14ac:dyDescent="0.3">
      <c r="B90" s="1">
        <v>0.51537076500000001</v>
      </c>
      <c r="C90" s="1">
        <v>207.69441900000001</v>
      </c>
      <c r="D90" s="1">
        <v>370.24721199999999</v>
      </c>
      <c r="L90" s="1">
        <v>0.50921419700000004</v>
      </c>
      <c r="M90" s="1">
        <v>207.917169</v>
      </c>
      <c r="N90" s="1">
        <v>373.13435399999997</v>
      </c>
      <c r="V90" s="1"/>
      <c r="W90" s="1"/>
      <c r="X90" s="1"/>
      <c r="AA90" s="1"/>
      <c r="AB90" s="1"/>
      <c r="AC90" s="1"/>
      <c r="AF90" s="1"/>
      <c r="AG90" s="1"/>
      <c r="AH90" s="1"/>
      <c r="AM90" s="1"/>
    </row>
    <row r="91" spans="2:39" x14ac:dyDescent="0.3">
      <c r="B91" s="1">
        <v>0.52152942999999996</v>
      </c>
      <c r="C91" s="1">
        <v>208.01148900000001</v>
      </c>
      <c r="D91" s="1">
        <v>370.96447599999999</v>
      </c>
      <c r="L91" s="1">
        <v>0.51537076500000001</v>
      </c>
      <c r="M91" s="1">
        <v>208.046808</v>
      </c>
      <c r="N91" s="1">
        <v>373.19702899999999</v>
      </c>
      <c r="V91" s="1"/>
      <c r="W91" s="1"/>
      <c r="X91" s="1"/>
      <c r="AA91" s="1"/>
      <c r="AB91" s="1"/>
      <c r="AC91" s="1"/>
      <c r="AF91" s="1"/>
      <c r="AG91" s="1"/>
      <c r="AH91" s="1"/>
      <c r="AM91" s="1"/>
    </row>
    <row r="92" spans="2:39" x14ac:dyDescent="0.3">
      <c r="B92" s="1">
        <v>0.52760223500000003</v>
      </c>
      <c r="C92" s="1">
        <v>208.63895199999999</v>
      </c>
      <c r="D92" s="1">
        <v>371.11929099999998</v>
      </c>
      <c r="L92" s="1">
        <v>0.52152942999999996</v>
      </c>
      <c r="M92" s="1">
        <v>208.17803799999999</v>
      </c>
      <c r="N92" s="1">
        <v>373.25988899999999</v>
      </c>
      <c r="V92" s="1"/>
      <c r="W92" s="1"/>
      <c r="X92" s="1"/>
      <c r="AA92" s="1"/>
      <c r="AB92" s="1"/>
      <c r="AC92" s="1"/>
      <c r="AF92" s="1"/>
      <c r="AG92" s="1"/>
      <c r="AH92" s="1"/>
      <c r="AM92" s="1"/>
    </row>
    <row r="93" spans="2:39" x14ac:dyDescent="0.3">
      <c r="B93" s="1">
        <v>0.53378896799999997</v>
      </c>
      <c r="C93" s="1">
        <v>208.942588</v>
      </c>
      <c r="D93" s="1">
        <v>371.141819</v>
      </c>
      <c r="L93" s="1">
        <v>0.52760223500000003</v>
      </c>
      <c r="M93" s="1">
        <v>208.309742</v>
      </c>
      <c r="N93" s="1">
        <v>373.32236699999999</v>
      </c>
      <c r="V93" s="1"/>
      <c r="W93" s="1"/>
      <c r="X93" s="1"/>
      <c r="AA93" s="1"/>
      <c r="AB93" s="1"/>
      <c r="AC93" s="1"/>
      <c r="AF93" s="1"/>
      <c r="AG93" s="1"/>
      <c r="AH93" s="1"/>
      <c r="AM93" s="1"/>
    </row>
    <row r="94" spans="2:39" x14ac:dyDescent="0.3">
      <c r="B94" s="1">
        <v>0.53991873800000001</v>
      </c>
      <c r="C94" s="1">
        <v>209.028032</v>
      </c>
      <c r="D94" s="1">
        <v>371.14190300000001</v>
      </c>
      <c r="L94" s="1">
        <v>0.53378896799999997</v>
      </c>
      <c r="M94" s="1">
        <v>208.440775</v>
      </c>
      <c r="N94" s="1">
        <v>373.38389999999998</v>
      </c>
      <c r="V94" s="1"/>
      <c r="W94" s="1"/>
      <c r="X94" s="1"/>
      <c r="AA94" s="1"/>
      <c r="AB94" s="1"/>
      <c r="AC94" s="1"/>
      <c r="AF94" s="1"/>
      <c r="AG94" s="1"/>
      <c r="AH94" s="1"/>
      <c r="AM94" s="1"/>
    </row>
    <row r="95" spans="2:39" x14ac:dyDescent="0.3">
      <c r="B95" s="1">
        <v>0.54601745099999999</v>
      </c>
      <c r="C95" s="1">
        <v>209.05608100000001</v>
      </c>
      <c r="D95" s="1">
        <v>371.092399</v>
      </c>
      <c r="L95" s="1">
        <v>0.53991873800000001</v>
      </c>
      <c r="M95" s="1">
        <v>208.57000199999999</v>
      </c>
      <c r="N95" s="1">
        <v>373.44394599999998</v>
      </c>
      <c r="V95" s="1"/>
      <c r="W95" s="1"/>
      <c r="X95" s="1"/>
      <c r="AA95" s="1"/>
      <c r="AB95" s="1"/>
      <c r="AC95" s="1"/>
      <c r="AF95" s="1"/>
      <c r="AG95" s="1"/>
      <c r="AH95" s="1"/>
      <c r="AM95" s="1"/>
    </row>
    <row r="96" spans="2:39" x14ac:dyDescent="0.3">
      <c r="B96" s="1">
        <v>0.55217838699999999</v>
      </c>
      <c r="C96" s="1">
        <v>209.07351</v>
      </c>
      <c r="D96" s="1">
        <v>371.02410500000002</v>
      </c>
      <c r="L96" s="1">
        <v>0.54601745099999999</v>
      </c>
      <c r="M96" s="1">
        <v>208.696324</v>
      </c>
      <c r="N96" s="1">
        <v>373.50199600000002</v>
      </c>
      <c r="V96" s="1"/>
      <c r="W96" s="1"/>
      <c r="X96" s="1"/>
      <c r="AA96" s="1"/>
      <c r="AB96" s="1"/>
      <c r="AC96" s="1"/>
      <c r="AF96" s="1"/>
      <c r="AG96" s="1"/>
      <c r="AH96" s="1"/>
      <c r="AM96" s="1"/>
    </row>
    <row r="97" spans="2:41" x14ac:dyDescent="0.3">
      <c r="B97" s="1">
        <v>0.55830642699999999</v>
      </c>
      <c r="C97" s="1">
        <v>209.132666</v>
      </c>
      <c r="D97" s="1">
        <v>370.80880200000001</v>
      </c>
      <c r="L97" s="1">
        <v>0.55217838699999999</v>
      </c>
      <c r="M97" s="1">
        <v>208.81870900000001</v>
      </c>
      <c r="N97" s="1">
        <v>373.55759</v>
      </c>
      <c r="V97" s="1"/>
      <c r="W97" s="1"/>
      <c r="X97" s="1"/>
      <c r="AA97" s="1"/>
      <c r="AB97" s="1"/>
      <c r="AC97" s="1"/>
      <c r="AF97" s="1"/>
      <c r="AG97" s="1"/>
      <c r="AH97" s="1"/>
      <c r="AM97" s="1"/>
    </row>
    <row r="98" spans="2:41" x14ac:dyDescent="0.3">
      <c r="B98" s="1">
        <v>0.56443448900000004</v>
      </c>
      <c r="C98" s="1">
        <v>209.68709899999999</v>
      </c>
      <c r="D98" s="1">
        <v>370.46128099999999</v>
      </c>
      <c r="L98" s="1">
        <v>0.55830642699999999</v>
      </c>
      <c r="M98" s="1">
        <v>208.93621899999999</v>
      </c>
      <c r="N98" s="1">
        <v>373.61032399999999</v>
      </c>
      <c r="V98" s="1"/>
      <c r="W98" s="1"/>
      <c r="X98" s="1"/>
      <c r="AA98" s="1"/>
      <c r="AB98" s="1"/>
      <c r="AC98" s="1"/>
      <c r="AF98" s="1"/>
      <c r="AG98" s="1"/>
      <c r="AH98" s="1"/>
      <c r="AM98" s="1"/>
    </row>
    <row r="99" spans="2:41" x14ac:dyDescent="0.3">
      <c r="B99" s="1">
        <v>0.57059695099999996</v>
      </c>
      <c r="C99" s="1">
        <v>209.927761</v>
      </c>
      <c r="D99" s="1">
        <v>371.258104</v>
      </c>
      <c r="L99" s="1">
        <v>0.56443448900000004</v>
      </c>
      <c r="M99" s="1">
        <v>209.04803000000001</v>
      </c>
      <c r="N99" s="1">
        <v>373.65985999999998</v>
      </c>
      <c r="V99" s="1"/>
      <c r="W99" s="1"/>
      <c r="X99" s="1"/>
      <c r="AA99" s="1"/>
      <c r="AB99" s="1"/>
      <c r="AC99" s="1"/>
      <c r="AF99" s="1"/>
      <c r="AG99" s="1"/>
      <c r="AH99" s="1"/>
      <c r="AM99" s="1"/>
    </row>
    <row r="100" spans="2:41" x14ac:dyDescent="0.3">
      <c r="B100" s="1">
        <v>0.576692392</v>
      </c>
      <c r="C100" s="1">
        <v>209.944953</v>
      </c>
      <c r="D100" s="1">
        <v>371.63989900000001</v>
      </c>
      <c r="L100" s="1">
        <v>0.57059695099999996</v>
      </c>
      <c r="M100" s="1">
        <v>209.15345300000001</v>
      </c>
      <c r="N100" s="1">
        <v>373.705938</v>
      </c>
      <c r="V100" s="1"/>
      <c r="W100" s="1"/>
      <c r="X100" s="1"/>
      <c r="AA100" s="1"/>
      <c r="AB100" s="1"/>
      <c r="AC100" s="1"/>
      <c r="AF100" s="1"/>
      <c r="AG100" s="1"/>
      <c r="AH100" s="1"/>
      <c r="AM100" s="1"/>
    </row>
    <row r="101" spans="2:41" x14ac:dyDescent="0.3">
      <c r="B101" s="1">
        <v>0.58285352199999996</v>
      </c>
      <c r="C101" s="1">
        <v>209.95231999999999</v>
      </c>
      <c r="D101" s="1">
        <v>371.67187899999999</v>
      </c>
      <c r="L101" s="1">
        <v>0.576692392</v>
      </c>
      <c r="M101" s="1">
        <v>209.25195099999999</v>
      </c>
      <c r="N101" s="1">
        <v>373.74837100000002</v>
      </c>
      <c r="V101" s="1"/>
      <c r="W101" s="1"/>
      <c r="X101" s="1"/>
      <c r="AA101" s="1"/>
      <c r="AB101" s="1"/>
      <c r="AC101" s="1"/>
      <c r="AF101" s="1"/>
      <c r="AG101" s="1"/>
      <c r="AH101" s="1"/>
      <c r="AM101" s="1"/>
    </row>
    <row r="102" spans="2:41" x14ac:dyDescent="0.3">
      <c r="B102" s="1">
        <v>0.58902072299999997</v>
      </c>
      <c r="C102" s="1">
        <v>209.81686099999999</v>
      </c>
      <c r="D102" s="1">
        <v>371.7543</v>
      </c>
      <c r="L102" s="1">
        <v>0.58285352199999996</v>
      </c>
      <c r="M102" s="1">
        <v>209.34313900000001</v>
      </c>
      <c r="N102" s="1">
        <v>373.78705200000002</v>
      </c>
      <c r="V102" s="1"/>
      <c r="W102" s="1"/>
      <c r="X102" s="1"/>
      <c r="AA102" s="1"/>
      <c r="AB102" s="1"/>
      <c r="AC102" s="1"/>
      <c r="AF102" s="1"/>
      <c r="AG102" s="1"/>
      <c r="AH102" s="1"/>
      <c r="AM102" s="1"/>
    </row>
    <row r="103" spans="2:41" x14ac:dyDescent="0.3">
      <c r="B103" s="1">
        <v>0.59511014200000001</v>
      </c>
      <c r="C103" s="1">
        <v>209.742672</v>
      </c>
      <c r="D103" s="1">
        <v>371.91112199999998</v>
      </c>
      <c r="L103" s="1">
        <v>0.58902072299999997</v>
      </c>
      <c r="M103" s="1">
        <v>209.42679200000001</v>
      </c>
      <c r="N103" s="1">
        <v>373.82194900000002</v>
      </c>
      <c r="V103" s="1"/>
      <c r="W103" s="1"/>
      <c r="X103" s="1"/>
      <c r="AA103" s="1"/>
      <c r="AB103" s="1"/>
      <c r="AC103" s="1"/>
      <c r="AF103" s="1"/>
      <c r="AG103" s="1"/>
      <c r="AH103" s="1"/>
      <c r="AM103" s="1"/>
    </row>
    <row r="104" spans="2:41" x14ac:dyDescent="0.3">
      <c r="B104" s="1">
        <v>0.601239521</v>
      </c>
      <c r="C104" s="1">
        <v>209.71804</v>
      </c>
      <c r="D104" s="1">
        <v>371.30596600000001</v>
      </c>
      <c r="L104" s="1">
        <v>0.59511014200000001</v>
      </c>
      <c r="M104" s="1">
        <v>209.50283899999999</v>
      </c>
      <c r="N104" s="1">
        <v>373.85310399999997</v>
      </c>
      <c r="V104" s="1"/>
      <c r="W104" s="1"/>
      <c r="X104" s="1"/>
      <c r="AA104" s="1"/>
      <c r="AB104" s="1"/>
      <c r="AC104" s="1"/>
      <c r="AF104" s="1"/>
      <c r="AG104" s="1"/>
      <c r="AH104" s="1"/>
      <c r="AM104" s="1"/>
    </row>
    <row r="105" spans="2:41" x14ac:dyDescent="0.3">
      <c r="B105" s="1">
        <v>0.60732953999999995</v>
      </c>
      <c r="C105" s="1">
        <v>209.80664300000001</v>
      </c>
      <c r="D105" s="1">
        <v>371.021792</v>
      </c>
      <c r="L105" s="1">
        <v>0.601239521</v>
      </c>
      <c r="M105" s="1">
        <v>209.57135600000001</v>
      </c>
      <c r="N105" s="1">
        <v>373.88062300000001</v>
      </c>
      <c r="V105" s="1"/>
      <c r="W105" s="1"/>
      <c r="X105" s="1"/>
      <c r="AA105" s="1"/>
      <c r="AB105" s="1"/>
      <c r="AC105" s="1"/>
      <c r="AF105" s="1"/>
      <c r="AG105" s="1"/>
      <c r="AH105" s="1"/>
      <c r="AM105" s="1"/>
    </row>
    <row r="106" spans="2:41" x14ac:dyDescent="0.3">
      <c r="B106" s="1">
        <v>0.61353161300000003</v>
      </c>
      <c r="C106" s="1">
        <v>210.01678200000001</v>
      </c>
      <c r="D106" s="1">
        <v>370.884951</v>
      </c>
      <c r="L106" s="1">
        <v>0.60732953999999995</v>
      </c>
      <c r="M106" s="1">
        <v>209.632555</v>
      </c>
      <c r="N106" s="1">
        <v>373.90467200000001</v>
      </c>
      <c r="V106" s="1"/>
      <c r="W106" s="1"/>
      <c r="X106" s="1"/>
      <c r="AA106" s="1"/>
      <c r="AB106" s="1"/>
      <c r="AC106" s="1"/>
      <c r="AF106" s="1"/>
      <c r="AG106" s="1"/>
      <c r="AH106" s="1"/>
      <c r="AM106" s="1"/>
    </row>
    <row r="107" spans="2:41" x14ac:dyDescent="0.3">
      <c r="B107" s="1">
        <v>0.61965978700000002</v>
      </c>
      <c r="C107" s="1">
        <v>210.03295499999999</v>
      </c>
      <c r="D107" s="1">
        <v>370.467444</v>
      </c>
      <c r="L107" s="1">
        <v>0.61353161300000003</v>
      </c>
      <c r="M107" s="1">
        <v>209.686767</v>
      </c>
      <c r="N107" s="1">
        <v>373.92547100000002</v>
      </c>
      <c r="V107" s="1"/>
      <c r="W107" s="1"/>
      <c r="X107" s="1"/>
      <c r="AA107" s="1"/>
      <c r="AB107" s="1"/>
      <c r="AC107" s="1"/>
      <c r="AF107" s="1"/>
      <c r="AG107" s="1"/>
      <c r="AH107" s="1"/>
      <c r="AM107" s="1"/>
    </row>
    <row r="108" spans="2:41" x14ac:dyDescent="0.3">
      <c r="B108" s="1">
        <v>0.62570653099999995</v>
      </c>
      <c r="C108" s="1">
        <v>210.03427300000001</v>
      </c>
      <c r="D108" s="1">
        <v>371.18381199999999</v>
      </c>
      <c r="L108" s="1">
        <v>0.61965978700000002</v>
      </c>
      <c r="M108" s="1">
        <v>209.734433</v>
      </c>
      <c r="N108" s="1">
        <v>373.943287</v>
      </c>
      <c r="AA108" s="1"/>
      <c r="AF108" s="1"/>
      <c r="AG108" s="1"/>
      <c r="AM108" s="1"/>
    </row>
    <row r="109" spans="2:41" x14ac:dyDescent="0.3">
      <c r="B109" s="1">
        <v>0.63207396199999999</v>
      </c>
      <c r="C109" s="1">
        <v>209.947213</v>
      </c>
      <c r="D109" s="1">
        <v>371.883329</v>
      </c>
      <c r="L109" s="1">
        <v>0.62570653099999995</v>
      </c>
      <c r="M109" s="1">
        <v>209.776094</v>
      </c>
      <c r="N109" s="1">
        <v>373.95843400000001</v>
      </c>
      <c r="V109" s="1"/>
      <c r="W109" s="1"/>
      <c r="X109" s="1"/>
      <c r="AA109" s="1"/>
      <c r="AC109" s="1"/>
      <c r="AF109" s="1"/>
    </row>
    <row r="110" spans="2:41" x14ac:dyDescent="0.3">
      <c r="B110" s="1">
        <v>0.63795960699999998</v>
      </c>
      <c r="C110" s="1">
        <v>209.89340300000001</v>
      </c>
      <c r="D110" s="1">
        <v>372.07473900000002</v>
      </c>
      <c r="L110" s="1">
        <v>0.63207396199999999</v>
      </c>
      <c r="M110" s="1">
        <v>209.81238400000001</v>
      </c>
      <c r="N110" s="1">
        <v>373.97128300000003</v>
      </c>
      <c r="AF110" s="1"/>
      <c r="AO110" s="1"/>
    </row>
    <row r="111" spans="2:41" x14ac:dyDescent="0.3">
      <c r="B111" s="1">
        <v>0.64424985400000001</v>
      </c>
      <c r="C111" s="1">
        <v>209.88452000000001</v>
      </c>
      <c r="D111" s="1">
        <v>372.49410599999999</v>
      </c>
      <c r="L111" s="1">
        <v>0.63795960699999998</v>
      </c>
      <c r="M111" s="1">
        <v>209.844054</v>
      </c>
      <c r="N111" s="1">
        <v>373.98227700000001</v>
      </c>
      <c r="AF111" s="1"/>
    </row>
    <row r="112" spans="2:41" x14ac:dyDescent="0.3">
      <c r="B112" s="1">
        <v>0.65037852699999998</v>
      </c>
      <c r="C112" s="1">
        <v>209.90227400000001</v>
      </c>
      <c r="D112" s="1">
        <v>372.42460199999999</v>
      </c>
      <c r="L112" s="1">
        <v>0.64424985400000001</v>
      </c>
      <c r="M112" s="1">
        <v>209.87200200000001</v>
      </c>
      <c r="N112" s="1">
        <v>373.99197800000002</v>
      </c>
      <c r="AF112" s="1"/>
    </row>
    <row r="113" spans="2:32" x14ac:dyDescent="0.3">
      <c r="B113" s="1">
        <v>0.65642073700000003</v>
      </c>
      <c r="C113" s="1">
        <v>209.98294300000001</v>
      </c>
      <c r="D113" s="1">
        <v>370.95150000000001</v>
      </c>
      <c r="L113" s="1">
        <v>0.65037852699999998</v>
      </c>
      <c r="M113" s="1">
        <v>209.897367</v>
      </c>
      <c r="N113" s="1">
        <v>374.00114500000001</v>
      </c>
      <c r="AF113" s="1"/>
    </row>
    <row r="114" spans="2:32" x14ac:dyDescent="0.3">
      <c r="B114" s="1">
        <v>0.66263163899999999</v>
      </c>
      <c r="C114" s="1">
        <v>209.992651</v>
      </c>
      <c r="D114" s="1">
        <v>370.590149</v>
      </c>
      <c r="L114" s="1">
        <v>0.65642073700000003</v>
      </c>
      <c r="M114" s="1">
        <v>209.921693</v>
      </c>
      <c r="N114" s="1">
        <v>374.01088299999998</v>
      </c>
      <c r="AF114" s="1"/>
    </row>
    <row r="115" spans="2:32" x14ac:dyDescent="0.3">
      <c r="B115" s="1">
        <v>0.66884728800000004</v>
      </c>
      <c r="C115" s="1">
        <v>209.989633</v>
      </c>
      <c r="D115" s="1">
        <v>370.323238</v>
      </c>
      <c r="L115" s="1">
        <v>0.66263163899999999</v>
      </c>
      <c r="M115" s="1">
        <v>209.94721999999999</v>
      </c>
      <c r="N115" s="1">
        <v>374.022898</v>
      </c>
      <c r="AF115" s="1"/>
    </row>
    <row r="116" spans="2:32" x14ac:dyDescent="0.3">
      <c r="B116" s="1">
        <v>0.67470674600000002</v>
      </c>
      <c r="C116" s="1">
        <v>209.98031399999999</v>
      </c>
      <c r="D116" s="1">
        <v>369.527491</v>
      </c>
      <c r="L116" s="1">
        <v>0.66884728800000004</v>
      </c>
      <c r="M116" s="1">
        <v>209.97741400000001</v>
      </c>
      <c r="N116" s="1">
        <v>374.03994999999998</v>
      </c>
      <c r="AF116" s="1"/>
    </row>
    <row r="117" spans="2:32" x14ac:dyDescent="0.3">
      <c r="B117" s="1">
        <v>0.68110371000000003</v>
      </c>
      <c r="C117" s="1">
        <v>209.96415300000001</v>
      </c>
      <c r="D117" s="1">
        <v>370.92249700000002</v>
      </c>
      <c r="L117" s="1">
        <v>0.67470674600000002</v>
      </c>
      <c r="M117" s="1">
        <v>210.01787999999999</v>
      </c>
      <c r="N117" s="1">
        <v>374.06663500000002</v>
      </c>
      <c r="AF117" s="1"/>
    </row>
    <row r="118" spans="2:32" x14ac:dyDescent="0.3">
      <c r="B118" s="1">
        <v>0.68722981299999997</v>
      </c>
      <c r="C118" s="1">
        <v>209.98377099999999</v>
      </c>
      <c r="D118" s="1">
        <v>372.28691500000002</v>
      </c>
      <c r="L118" s="1">
        <v>0.68110371000000003</v>
      </c>
      <c r="M118" s="1">
        <v>210.077955</v>
      </c>
      <c r="N118" s="1">
        <v>374.11075599999998</v>
      </c>
      <c r="AF118" s="1"/>
    </row>
    <row r="119" spans="2:32" x14ac:dyDescent="0.3">
      <c r="B119" s="1">
        <v>0.69326474000000005</v>
      </c>
      <c r="C119" s="1">
        <v>210.122186</v>
      </c>
      <c r="D119" s="1">
        <v>372.63557800000001</v>
      </c>
      <c r="L119" s="1">
        <v>0.68722981299999997</v>
      </c>
      <c r="M119" s="1">
        <v>210.17349899999999</v>
      </c>
      <c r="N119" s="1">
        <v>374.18571700000001</v>
      </c>
      <c r="AF119" s="1"/>
    </row>
    <row r="120" spans="2:32" x14ac:dyDescent="0.3">
      <c r="B120" s="1">
        <v>0.69938767899999998</v>
      </c>
      <c r="C120" s="1">
        <v>210.140052</v>
      </c>
      <c r="D120" s="1">
        <v>372.94764500000002</v>
      </c>
      <c r="L120" s="1">
        <v>0.69326474000000005</v>
      </c>
      <c r="M120" s="1">
        <v>210.33178000000001</v>
      </c>
      <c r="N120" s="1">
        <v>374.31473399999999</v>
      </c>
      <c r="AF120" s="1"/>
    </row>
    <row r="121" spans="2:32" x14ac:dyDescent="0.3">
      <c r="B121" s="1">
        <v>0.70551301600000005</v>
      </c>
      <c r="C121" s="1">
        <v>210.140365</v>
      </c>
      <c r="D121" s="1">
        <v>373.76664799999998</v>
      </c>
      <c r="L121" s="1">
        <v>0.69938767899999998</v>
      </c>
      <c r="M121" s="1">
        <v>210.60010700000001</v>
      </c>
      <c r="N121" s="1">
        <v>374.53826600000002</v>
      </c>
      <c r="AF121" s="1"/>
    </row>
    <row r="122" spans="2:32" x14ac:dyDescent="0.3">
      <c r="B122" s="1">
        <v>0.71174039499999997</v>
      </c>
      <c r="C122" s="1">
        <v>210.12743699999999</v>
      </c>
      <c r="D122" s="1">
        <v>372.06939</v>
      </c>
      <c r="L122" s="1">
        <v>0.70551301600000005</v>
      </c>
      <c r="M122" s="1">
        <v>211.06114299999999</v>
      </c>
      <c r="N122" s="1">
        <v>374.927166</v>
      </c>
      <c r="AF122" s="1"/>
    </row>
    <row r="123" spans="2:32" x14ac:dyDescent="0.3">
      <c r="B123" s="1">
        <v>0.71786413100000002</v>
      </c>
      <c r="C123" s="1">
        <v>210.02025699999999</v>
      </c>
      <c r="D123" s="1">
        <v>370.73730699999999</v>
      </c>
      <c r="L123" s="1">
        <v>0.71174039499999997</v>
      </c>
      <c r="M123" s="1">
        <v>211.86033699999999</v>
      </c>
      <c r="N123" s="1">
        <v>375.60607599999997</v>
      </c>
      <c r="AF123" s="1"/>
    </row>
    <row r="124" spans="2:32" x14ac:dyDescent="0.3">
      <c r="B124" s="1">
        <v>0.72409182500000002</v>
      </c>
      <c r="C124" s="1">
        <v>210.01209900000001</v>
      </c>
      <c r="D124" s="1">
        <v>370.54658899999998</v>
      </c>
      <c r="L124" s="1">
        <v>0.71786413100000002</v>
      </c>
      <c r="M124" s="1">
        <v>213.25563</v>
      </c>
      <c r="N124" s="1">
        <v>376.7955</v>
      </c>
      <c r="AF124" s="1"/>
    </row>
    <row r="125" spans="2:32" x14ac:dyDescent="0.3">
      <c r="B125" s="1">
        <v>0.72990369200000005</v>
      </c>
      <c r="C125" s="1">
        <v>210.019902</v>
      </c>
      <c r="D125" s="1">
        <v>370.47915</v>
      </c>
      <c r="L125" s="1">
        <v>0.72409182500000002</v>
      </c>
      <c r="M125" s="1">
        <v>215.70973599999999</v>
      </c>
      <c r="N125" s="1">
        <v>378.89664800000003</v>
      </c>
      <c r="AF125" s="1"/>
    </row>
    <row r="126" spans="2:32" x14ac:dyDescent="0.3">
      <c r="B126" s="1">
        <v>0.73623848400000003</v>
      </c>
      <c r="C126" s="1">
        <v>210.102236</v>
      </c>
      <c r="D126" s="1">
        <v>370.10950500000001</v>
      </c>
      <c r="L126" s="1">
        <v>0.72990369200000005</v>
      </c>
      <c r="M126" s="1">
        <v>220.06771800000001</v>
      </c>
      <c r="N126" s="1">
        <v>382.55481600000002</v>
      </c>
      <c r="AF126" s="1"/>
    </row>
    <row r="127" spans="2:32" x14ac:dyDescent="0.3">
      <c r="B127" s="1">
        <v>0.74236375600000004</v>
      </c>
      <c r="C127" s="1">
        <v>210.476133</v>
      </c>
      <c r="D127" s="1">
        <v>369.45982099999998</v>
      </c>
      <c r="L127" s="1">
        <v>0.73623848400000003</v>
      </c>
      <c r="M127" s="1">
        <v>227.73435900000001</v>
      </c>
      <c r="N127" s="1">
        <v>388.60906299999999</v>
      </c>
      <c r="AF127" s="1"/>
    </row>
    <row r="128" spans="2:32" x14ac:dyDescent="0.3">
      <c r="B128" s="1">
        <v>0.74848807399999995</v>
      </c>
      <c r="C128" s="1">
        <v>211.865962</v>
      </c>
      <c r="D128" s="1">
        <v>369.801941</v>
      </c>
      <c r="L128" s="1">
        <v>0.74236375600000004</v>
      </c>
      <c r="M128" s="1">
        <v>240.72188800000001</v>
      </c>
      <c r="N128" s="1">
        <v>397.82991600000003</v>
      </c>
      <c r="AF128" s="1"/>
    </row>
    <row r="129" spans="2:32" x14ac:dyDescent="0.3">
      <c r="B129" s="1">
        <v>0.75472760900000002</v>
      </c>
      <c r="C129" s="1">
        <v>216.41421500000001</v>
      </c>
      <c r="D129" s="1">
        <v>373.19448199999999</v>
      </c>
      <c r="L129" s="1">
        <v>0.74848807399999995</v>
      </c>
      <c r="M129" s="1">
        <v>261.36134199999998</v>
      </c>
      <c r="N129" s="1">
        <v>410.40193599999998</v>
      </c>
      <c r="AF129" s="1"/>
    </row>
    <row r="130" spans="2:32" x14ac:dyDescent="0.3">
      <c r="B130" s="1">
        <v>0.76073501700000001</v>
      </c>
      <c r="C130" s="1">
        <v>230.54639399999999</v>
      </c>
      <c r="D130" s="1">
        <v>382.23387200000002</v>
      </c>
      <c r="L130" s="1">
        <v>0.75472760900000002</v>
      </c>
      <c r="M130" s="1">
        <v>291.455918</v>
      </c>
      <c r="N130" s="1">
        <v>425.527986</v>
      </c>
      <c r="AF130" s="1"/>
    </row>
    <row r="131" spans="2:32" x14ac:dyDescent="0.3">
      <c r="B131" s="1">
        <v>0.76685958200000004</v>
      </c>
      <c r="C131" s="1">
        <v>275.24431299999998</v>
      </c>
      <c r="D131" s="1">
        <v>404.54279300000002</v>
      </c>
      <c r="L131" s="1">
        <v>0.76073501700000001</v>
      </c>
      <c r="M131" s="1">
        <v>331.123895</v>
      </c>
      <c r="N131" s="1">
        <v>441.629166</v>
      </c>
      <c r="AF131" s="1"/>
    </row>
    <row r="132" spans="2:32" x14ac:dyDescent="0.3">
      <c r="B132" s="1">
        <v>0.773100185</v>
      </c>
      <c r="C132" s="1">
        <v>361.56497000000002</v>
      </c>
      <c r="D132" s="1">
        <v>436.50077199999998</v>
      </c>
      <c r="L132" s="1">
        <v>0.76685958200000004</v>
      </c>
      <c r="M132" s="1">
        <v>378.11291499999999</v>
      </c>
      <c r="N132" s="1">
        <v>457.02699799999999</v>
      </c>
      <c r="AF132" s="1"/>
    </row>
    <row r="133" spans="2:32" x14ac:dyDescent="0.3">
      <c r="B133" s="1">
        <v>0.77922659400000005</v>
      </c>
      <c r="C133" s="1">
        <v>468.91260199999999</v>
      </c>
      <c r="D133" s="1">
        <v>466.485523</v>
      </c>
      <c r="L133" s="1">
        <v>0.773100185</v>
      </c>
      <c r="M133" s="1">
        <v>428.26314300000001</v>
      </c>
      <c r="N133" s="1">
        <v>470.53140999999999</v>
      </c>
      <c r="AF133" s="1"/>
    </row>
    <row r="134" spans="2:32" x14ac:dyDescent="0.3">
      <c r="B134" s="1">
        <v>0.785348194</v>
      </c>
      <c r="C134" s="1">
        <v>634.92933000000005</v>
      </c>
      <c r="D134" s="1">
        <v>501.32606399999997</v>
      </c>
      <c r="L134" s="1">
        <v>0.77922659400000005</v>
      </c>
      <c r="M134" s="1">
        <v>476.93883199999999</v>
      </c>
      <c r="N134" s="1">
        <v>481.61461200000002</v>
      </c>
      <c r="AF134" s="1"/>
    </row>
    <row r="135" spans="2:32" x14ac:dyDescent="0.3">
      <c r="B135" s="1">
        <v>0.79146978700000004</v>
      </c>
      <c r="C135" s="1">
        <v>638.205285</v>
      </c>
      <c r="D135" s="1">
        <v>501.803044</v>
      </c>
      <c r="L135" s="1">
        <v>0.785348194</v>
      </c>
      <c r="M135" s="1">
        <v>520.49260100000004</v>
      </c>
      <c r="N135" s="1">
        <v>490.27034700000002</v>
      </c>
      <c r="AF135" s="1"/>
    </row>
    <row r="136" spans="2:32" x14ac:dyDescent="0.3">
      <c r="B136" s="1">
        <v>0.79759581099999999</v>
      </c>
      <c r="C136" s="1">
        <v>651.77259100000003</v>
      </c>
      <c r="D136" s="1">
        <v>506.20907</v>
      </c>
      <c r="L136" s="1">
        <v>0.79146978700000004</v>
      </c>
      <c r="M136" s="1">
        <v>556.95647399999996</v>
      </c>
      <c r="N136" s="1">
        <v>496.78215799999998</v>
      </c>
      <c r="AF136" s="1"/>
    </row>
    <row r="137" spans="2:32" x14ac:dyDescent="0.3">
      <c r="B137" s="1">
        <v>0.80384452200000001</v>
      </c>
      <c r="C137" s="1">
        <v>669.17127800000003</v>
      </c>
      <c r="D137" s="1">
        <v>508.99419399999999</v>
      </c>
      <c r="L137" s="1">
        <v>0.79759581099999999</v>
      </c>
      <c r="M137" s="1">
        <v>585.90349700000002</v>
      </c>
      <c r="N137" s="1">
        <v>501.53920199999999</v>
      </c>
      <c r="AF137" s="1"/>
    </row>
    <row r="138" spans="2:32" x14ac:dyDescent="0.3">
      <c r="B138" s="1">
        <v>0.809840526</v>
      </c>
      <c r="C138" s="1">
        <v>664.88178300000004</v>
      </c>
      <c r="D138" s="1">
        <v>507.95582100000001</v>
      </c>
      <c r="L138" s="1">
        <v>0.80384452200000001</v>
      </c>
      <c r="M138" s="1">
        <v>607.92225099999996</v>
      </c>
      <c r="N138" s="1">
        <v>504.93059899999997</v>
      </c>
      <c r="AF138" s="1"/>
    </row>
    <row r="139" spans="2:32" x14ac:dyDescent="0.3">
      <c r="B139" s="1">
        <v>0.81609411899999995</v>
      </c>
      <c r="C139" s="1">
        <v>657.389321</v>
      </c>
      <c r="D139" s="1">
        <v>506.05774700000001</v>
      </c>
      <c r="L139" s="1">
        <v>0.809840526</v>
      </c>
      <c r="M139" s="1">
        <v>624.09655299999997</v>
      </c>
      <c r="N139" s="1">
        <v>507.29917899999998</v>
      </c>
      <c r="AF139" s="1"/>
    </row>
    <row r="140" spans="2:32" x14ac:dyDescent="0.3">
      <c r="B140" s="1">
        <v>0.82208248299999997</v>
      </c>
      <c r="C140" s="1">
        <v>658.66533500000003</v>
      </c>
      <c r="D140" s="1">
        <v>506.26310699999999</v>
      </c>
      <c r="L140" s="1">
        <v>0.81609411899999995</v>
      </c>
      <c r="M140" s="1">
        <v>635.64106400000003</v>
      </c>
      <c r="N140" s="1">
        <v>508.92429499999997</v>
      </c>
      <c r="AF140" s="1"/>
    </row>
    <row r="141" spans="2:32" x14ac:dyDescent="0.3">
      <c r="B141" s="1">
        <v>0.82806398000000003</v>
      </c>
      <c r="C141" s="1">
        <v>660.55015000000003</v>
      </c>
      <c r="D141" s="1">
        <v>506.81475799999998</v>
      </c>
      <c r="L141" s="1">
        <v>0.82208248299999997</v>
      </c>
      <c r="M141" s="1">
        <v>643.68212200000005</v>
      </c>
      <c r="N141" s="1">
        <v>510.02003000000002</v>
      </c>
      <c r="AF141" s="1"/>
    </row>
    <row r="142" spans="2:32" x14ac:dyDescent="0.3">
      <c r="B142" s="1">
        <v>0.83460308999999999</v>
      </c>
      <c r="C142" s="1">
        <v>660.03911800000003</v>
      </c>
      <c r="D142" s="1">
        <v>506.72786600000001</v>
      </c>
      <c r="L142" s="1">
        <v>0.82806398000000003</v>
      </c>
      <c r="M142" s="1">
        <v>649.16373399999998</v>
      </c>
      <c r="N142" s="1">
        <v>510.747792</v>
      </c>
      <c r="AF142" s="1"/>
    </row>
    <row r="143" spans="2:32" x14ac:dyDescent="0.3">
      <c r="B143" s="1">
        <v>0.84059242899999997</v>
      </c>
      <c r="C143" s="1">
        <v>658.79512999999997</v>
      </c>
      <c r="D143" s="1">
        <v>506.72976899999998</v>
      </c>
      <c r="L143" s="1">
        <v>0.83460308999999999</v>
      </c>
      <c r="M143" s="1">
        <v>652.83552699999996</v>
      </c>
      <c r="N143" s="1">
        <v>511.22561999999999</v>
      </c>
      <c r="AF143" s="1"/>
    </row>
    <row r="144" spans="2:32" x14ac:dyDescent="0.3">
      <c r="B144" s="1">
        <v>0.84656085299999995</v>
      </c>
      <c r="C144" s="1">
        <v>658.27044100000001</v>
      </c>
      <c r="D144" s="1">
        <v>506.74035800000001</v>
      </c>
      <c r="L144" s="1">
        <v>0.84059242899999997</v>
      </c>
      <c r="M144" s="1">
        <v>655.26413500000001</v>
      </c>
      <c r="N144" s="1">
        <v>511.537237</v>
      </c>
      <c r="AF144" s="1"/>
    </row>
    <row r="145" spans="2:32" x14ac:dyDescent="0.3">
      <c r="B145" s="1">
        <v>0.85252937600000001</v>
      </c>
      <c r="C145" s="1">
        <v>658.38209900000004</v>
      </c>
      <c r="D145" s="1">
        <v>506.69963000000001</v>
      </c>
      <c r="L145" s="1">
        <v>0.84656085299999995</v>
      </c>
      <c r="M145" s="1">
        <v>656.85996399999999</v>
      </c>
      <c r="N145" s="1">
        <v>511.74045599999999</v>
      </c>
      <c r="AF145" s="1"/>
    </row>
    <row r="146" spans="2:32" x14ac:dyDescent="0.3">
      <c r="B146" s="1">
        <v>0.85925381300000003</v>
      </c>
      <c r="C146" s="1">
        <v>658.61109199999999</v>
      </c>
      <c r="D146" s="1">
        <v>506.42847799999998</v>
      </c>
      <c r="L146" s="1">
        <v>0.85252937600000001</v>
      </c>
      <c r="M146" s="1">
        <v>657.91018499999996</v>
      </c>
      <c r="N146" s="1">
        <v>511.87431600000002</v>
      </c>
      <c r="AF146" s="1"/>
    </row>
    <row r="147" spans="2:32" x14ac:dyDescent="0.3">
      <c r="B147" s="1">
        <v>0.86506984600000003</v>
      </c>
      <c r="C147" s="1">
        <v>659.06665299999997</v>
      </c>
      <c r="D147" s="1">
        <v>506.371082</v>
      </c>
      <c r="L147" s="1">
        <v>0.85925381300000003</v>
      </c>
      <c r="M147" s="1">
        <v>658.61034199999995</v>
      </c>
      <c r="N147" s="1">
        <v>511.96467999999999</v>
      </c>
      <c r="AF147" s="1"/>
    </row>
    <row r="148" spans="2:32" x14ac:dyDescent="0.3">
      <c r="B148" s="1">
        <v>0.87150554800000002</v>
      </c>
      <c r="C148" s="1">
        <v>660.08490700000004</v>
      </c>
      <c r="D148" s="1">
        <v>506.38936000000001</v>
      </c>
      <c r="L148" s="1">
        <v>0.86506984600000003</v>
      </c>
      <c r="M148" s="1">
        <v>659.09065999999996</v>
      </c>
      <c r="N148" s="1">
        <v>512.02837799999998</v>
      </c>
      <c r="AF148" s="1"/>
    </row>
    <row r="149" spans="2:32" x14ac:dyDescent="0.3">
      <c r="B149" s="1">
        <v>0.87698770500000001</v>
      </c>
      <c r="C149" s="1">
        <v>660.07209799999998</v>
      </c>
      <c r="D149" s="1">
        <v>506.40451300000001</v>
      </c>
      <c r="L149" s="1">
        <v>0.87150554800000002</v>
      </c>
      <c r="M149" s="1">
        <v>659.43616499999996</v>
      </c>
      <c r="N149" s="1">
        <v>512.07618500000001</v>
      </c>
      <c r="AF149" s="1"/>
    </row>
    <row r="150" spans="2:32" x14ac:dyDescent="0.3">
      <c r="B150" s="1">
        <v>0.88375417000000001</v>
      </c>
      <c r="C150" s="1">
        <v>659.994597</v>
      </c>
      <c r="D150" s="1">
        <v>506.42049900000001</v>
      </c>
      <c r="L150" s="1">
        <v>0.87698770500000001</v>
      </c>
      <c r="M150" s="1">
        <v>659.70141999999998</v>
      </c>
      <c r="N150" s="1">
        <v>512.11499900000001</v>
      </c>
      <c r="AF150" s="1"/>
    </row>
    <row r="151" spans="2:32" x14ac:dyDescent="0.3">
      <c r="B151" s="1">
        <v>0.88954397799999996</v>
      </c>
      <c r="C151" s="1">
        <v>659.573038</v>
      </c>
      <c r="D151" s="1">
        <v>506.44093500000002</v>
      </c>
      <c r="L151" s="1">
        <v>0.88375417000000001</v>
      </c>
      <c r="M151" s="1">
        <v>659.92139599999996</v>
      </c>
      <c r="N151" s="1">
        <v>512.14917100000002</v>
      </c>
      <c r="AF151" s="1"/>
    </row>
    <row r="152" spans="2:32" x14ac:dyDescent="0.3">
      <c r="B152" s="1">
        <v>0.89599945999999997</v>
      </c>
      <c r="C152" s="1">
        <v>658.30384400000003</v>
      </c>
      <c r="D152" s="1">
        <v>506.44533000000001</v>
      </c>
      <c r="L152" s="1">
        <v>0.88954397799999996</v>
      </c>
      <c r="M152" s="1">
        <v>660.11818000000005</v>
      </c>
      <c r="N152" s="1">
        <v>512.18142899999998</v>
      </c>
      <c r="AF152" s="1"/>
    </row>
    <row r="153" spans="2:32" x14ac:dyDescent="0.3">
      <c r="B153" s="1">
        <v>0.90212639800000005</v>
      </c>
      <c r="C153" s="1">
        <v>658.25358300000005</v>
      </c>
      <c r="D153" s="1">
        <v>506.46889499999997</v>
      </c>
      <c r="L153" s="1">
        <v>0.89599945999999997</v>
      </c>
      <c r="M153" s="1">
        <v>660.30563400000005</v>
      </c>
      <c r="N153" s="1">
        <v>512.21347300000002</v>
      </c>
      <c r="AF153" s="1"/>
    </row>
    <row r="154" spans="2:32" x14ac:dyDescent="0.3">
      <c r="B154" s="1">
        <v>0.90789478300000004</v>
      </c>
      <c r="C154" s="1">
        <v>658.32117200000005</v>
      </c>
      <c r="D154" s="1">
        <v>506.51933200000002</v>
      </c>
      <c r="L154" s="1">
        <v>0.90212639800000005</v>
      </c>
      <c r="M154" s="1">
        <v>660.49242000000004</v>
      </c>
      <c r="N154" s="1">
        <v>512.24636199999998</v>
      </c>
      <c r="AF154" s="1"/>
    </row>
    <row r="155" spans="2:32" x14ac:dyDescent="0.3">
      <c r="B155" s="1">
        <v>0.91400804300000005</v>
      </c>
      <c r="C155" s="1">
        <v>660.52534600000001</v>
      </c>
      <c r="D155" s="1">
        <v>506.773505</v>
      </c>
      <c r="L155" s="1">
        <v>0.90789478300000004</v>
      </c>
      <c r="M155" s="1">
        <v>660.68393600000002</v>
      </c>
      <c r="N155" s="1">
        <v>512.28075699999999</v>
      </c>
      <c r="AF155" s="1"/>
    </row>
    <row r="156" spans="2:32" x14ac:dyDescent="0.3">
      <c r="B156" s="1">
        <v>0.92048766199999998</v>
      </c>
      <c r="C156" s="1">
        <v>664.07994799999994</v>
      </c>
      <c r="D156" s="1">
        <v>506.80608799999999</v>
      </c>
      <c r="L156" s="1">
        <v>0.91400804300000005</v>
      </c>
      <c r="M156" s="1">
        <v>660.88356199999998</v>
      </c>
      <c r="N156" s="1">
        <v>512.31708400000002</v>
      </c>
      <c r="AF156" s="1"/>
    </row>
    <row r="157" spans="2:32" x14ac:dyDescent="0.3">
      <c r="B157" s="1">
        <v>0.92661175500000004</v>
      </c>
      <c r="C157" s="1">
        <v>664.24956999999995</v>
      </c>
      <c r="D157" s="1">
        <v>506.77537000000001</v>
      </c>
      <c r="L157" s="1">
        <v>0.92048766199999998</v>
      </c>
      <c r="M157" s="1">
        <v>661.09349199999997</v>
      </c>
      <c r="N157" s="1">
        <v>512.35565999999994</v>
      </c>
      <c r="AF157" s="1"/>
    </row>
    <row r="158" spans="2:32" x14ac:dyDescent="0.3">
      <c r="B158" s="1">
        <v>0.93272873300000003</v>
      </c>
      <c r="C158" s="1">
        <v>664.28142700000001</v>
      </c>
      <c r="D158" s="1">
        <v>506.76441299999999</v>
      </c>
      <c r="L158" s="1">
        <v>0.92661175500000004</v>
      </c>
      <c r="M158" s="1">
        <v>661.31536700000004</v>
      </c>
      <c r="N158" s="1">
        <v>512.39681900000005</v>
      </c>
      <c r="AF158" s="1"/>
    </row>
    <row r="159" spans="2:32" x14ac:dyDescent="0.3">
      <c r="B159" s="1">
        <v>0.93885172900000002</v>
      </c>
      <c r="C159" s="1">
        <v>660.39772000000005</v>
      </c>
      <c r="D159" s="1">
        <v>506.79557599999998</v>
      </c>
      <c r="L159" s="1">
        <v>0.93272873300000003</v>
      </c>
      <c r="M159" s="1">
        <v>661.55091800000002</v>
      </c>
      <c r="N159" s="1">
        <v>512.44109800000001</v>
      </c>
      <c r="AF159" s="1"/>
    </row>
    <row r="160" spans="2:32" x14ac:dyDescent="0.3">
      <c r="B160" s="1">
        <v>0.94496818900000001</v>
      </c>
      <c r="C160" s="1">
        <v>657.42078800000002</v>
      </c>
      <c r="D160" s="1">
        <v>506.98250400000001</v>
      </c>
      <c r="L160" s="1">
        <v>0.93885172900000002</v>
      </c>
      <c r="M160" s="1">
        <v>661.80291399999999</v>
      </c>
      <c r="N160" s="1">
        <v>512.48959100000002</v>
      </c>
      <c r="AF160" s="1"/>
    </row>
    <row r="161" spans="2:32" x14ac:dyDescent="0.3">
      <c r="B161" s="1">
        <v>0.95068609699999995</v>
      </c>
      <c r="C161" s="1">
        <v>657.308536</v>
      </c>
      <c r="D161" s="1">
        <v>507.138103</v>
      </c>
      <c r="L161" s="1">
        <v>0.94496818900000001</v>
      </c>
      <c r="M161" s="1">
        <v>662.07695999999999</v>
      </c>
      <c r="N161" s="1">
        <v>512.54467099999999</v>
      </c>
      <c r="AF161" s="1"/>
    </row>
    <row r="162" spans="2:32" x14ac:dyDescent="0.3">
      <c r="B162" s="1">
        <v>0.95720004599999997</v>
      </c>
      <c r="C162" s="1">
        <v>660.00713299999995</v>
      </c>
      <c r="D162" s="1">
        <v>507.16006599999997</v>
      </c>
      <c r="L162" s="1">
        <v>0.95068609699999995</v>
      </c>
      <c r="M162" s="1">
        <v>662.38518399999998</v>
      </c>
      <c r="N162" s="1">
        <v>512.61149499999999</v>
      </c>
      <c r="AF162" s="1"/>
    </row>
    <row r="163" spans="2:32" x14ac:dyDescent="0.3">
      <c r="B163" s="1">
        <v>0.96332224</v>
      </c>
      <c r="C163" s="1">
        <v>671.20709599999998</v>
      </c>
      <c r="D163" s="1">
        <v>507.17836399999999</v>
      </c>
      <c r="L163" s="1">
        <v>0.95720004599999997</v>
      </c>
      <c r="M163" s="1">
        <v>662.75392699999998</v>
      </c>
      <c r="N163" s="1">
        <v>512.70111099999997</v>
      </c>
      <c r="AF163" s="1"/>
    </row>
    <row r="164" spans="2:32" x14ac:dyDescent="0.3">
      <c r="B164" s="1">
        <v>0.96943406300000001</v>
      </c>
      <c r="C164" s="1">
        <v>672.76099199999999</v>
      </c>
      <c r="D164" s="1">
        <v>507.19185800000002</v>
      </c>
      <c r="L164" s="1">
        <v>0.96332224</v>
      </c>
      <c r="M164" s="1">
        <v>663.23962500000005</v>
      </c>
      <c r="N164" s="1">
        <v>512.83678299999997</v>
      </c>
      <c r="AF164" s="1"/>
    </row>
    <row r="165" spans="2:32" x14ac:dyDescent="0.3">
      <c r="B165" s="1">
        <v>0.97555135500000001</v>
      </c>
      <c r="C165" s="1">
        <v>672.97514200000001</v>
      </c>
      <c r="D165" s="1">
        <v>507.74184200000002</v>
      </c>
      <c r="L165" s="1">
        <v>0.96943406300000001</v>
      </c>
      <c r="M165" s="1">
        <v>663.96119599999997</v>
      </c>
      <c r="N165" s="1">
        <v>513.06662700000004</v>
      </c>
      <c r="AF165" s="1"/>
    </row>
    <row r="166" spans="2:32" x14ac:dyDescent="0.3">
      <c r="B166" s="1">
        <v>0.98166315900000001</v>
      </c>
      <c r="C166" s="1">
        <v>670.21143400000005</v>
      </c>
      <c r="D166" s="1">
        <v>507.82324199999999</v>
      </c>
      <c r="L166" s="1">
        <v>0.97555135500000001</v>
      </c>
      <c r="M166" s="1">
        <v>665.16504899999995</v>
      </c>
      <c r="N166" s="1">
        <v>513.488292</v>
      </c>
      <c r="AF166" s="1"/>
    </row>
    <row r="167" spans="2:32" x14ac:dyDescent="0.3">
      <c r="B167" s="1">
        <v>0.98732761400000002</v>
      </c>
      <c r="C167" s="1">
        <v>656.03460299999995</v>
      </c>
      <c r="D167" s="1">
        <v>507.79422399999999</v>
      </c>
      <c r="L167" s="1">
        <v>0.98166315900000001</v>
      </c>
      <c r="M167" s="1">
        <v>667.35300400000006</v>
      </c>
      <c r="N167" s="1">
        <v>514.29542000000004</v>
      </c>
      <c r="AF167" s="1"/>
    </row>
    <row r="168" spans="2:32" x14ac:dyDescent="0.3">
      <c r="B168" s="1">
        <v>0.99388701800000001</v>
      </c>
      <c r="C168" s="1">
        <v>665.46772299999998</v>
      </c>
      <c r="D168" s="1">
        <v>507.64372600000002</v>
      </c>
      <c r="L168" s="1">
        <v>0.98732761400000002</v>
      </c>
      <c r="M168" s="1">
        <v>671.52718000000004</v>
      </c>
      <c r="N168" s="1">
        <v>514.28670199999999</v>
      </c>
      <c r="AF168" s="1"/>
    </row>
    <row r="169" spans="2:32" x14ac:dyDescent="0.3">
      <c r="B169" s="1">
        <v>1</v>
      </c>
      <c r="C169" s="1">
        <v>665.46772299999998</v>
      </c>
      <c r="D169" s="1">
        <v>507.64372600000002</v>
      </c>
      <c r="L169" s="1">
        <v>0.99388701800000001</v>
      </c>
      <c r="M169" s="1">
        <v>681.28572799999995</v>
      </c>
      <c r="N169" s="1">
        <v>514.28670199999999</v>
      </c>
      <c r="AF169" s="1"/>
    </row>
    <row r="170" spans="2:32" x14ac:dyDescent="0.3">
      <c r="B170" s="1"/>
      <c r="C170" s="1"/>
      <c r="L170" s="1">
        <v>1</v>
      </c>
      <c r="M170" s="1">
        <v>681.28572799999995</v>
      </c>
      <c r="N170" s="1">
        <v>514.28670199999999</v>
      </c>
      <c r="AF170" s="1"/>
    </row>
    <row r="171" spans="2:32" x14ac:dyDescent="0.3">
      <c r="D171" s="1"/>
      <c r="L171" s="1">
        <v>1</v>
      </c>
      <c r="M171" s="1">
        <v>681.28572799999995</v>
      </c>
      <c r="N171" s="1">
        <v>514.28670199999999</v>
      </c>
      <c r="AF171" s="1"/>
    </row>
    <row r="172" spans="2:32" x14ac:dyDescent="0.3">
      <c r="AF172" s="1"/>
    </row>
    <row r="173" spans="2:32" x14ac:dyDescent="0.3">
      <c r="AF173" s="1"/>
    </row>
    <row r="174" spans="2:32" x14ac:dyDescent="0.3">
      <c r="AF174" s="1"/>
    </row>
    <row r="175" spans="2:32" x14ac:dyDescent="0.3">
      <c r="AF175" s="1"/>
    </row>
    <row r="176" spans="2:32" x14ac:dyDescent="0.3">
      <c r="AF176" s="1"/>
    </row>
    <row r="177" spans="32:32" x14ac:dyDescent="0.3">
      <c r="AF177" s="1"/>
    </row>
    <row r="178" spans="32:32" x14ac:dyDescent="0.3">
      <c r="AF178" s="1"/>
    </row>
    <row r="179" spans="32:32" x14ac:dyDescent="0.3">
      <c r="AF179" s="1"/>
    </row>
    <row r="180" spans="32:32" x14ac:dyDescent="0.3">
      <c r="AF180" s="1"/>
    </row>
    <row r="181" spans="32:32" x14ac:dyDescent="0.3">
      <c r="AF181" s="1"/>
    </row>
    <row r="182" spans="32:32" x14ac:dyDescent="0.3">
      <c r="AF182" s="1"/>
    </row>
    <row r="183" spans="32:32" x14ac:dyDescent="0.3">
      <c r="AF183" s="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6D25-4C25-4CA4-B20E-B75424D9D6AE}">
  <dimension ref="A1:H22"/>
  <sheetViews>
    <sheetView topLeftCell="D1" workbookViewId="0">
      <selection activeCell="R15" sqref="R15"/>
    </sheetView>
  </sheetViews>
  <sheetFormatPr defaultRowHeight="14.4" x14ac:dyDescent="0.3"/>
  <sheetData>
    <row r="1" spans="1:8" x14ac:dyDescent="0.3">
      <c r="A1" s="3" t="s">
        <v>123</v>
      </c>
      <c r="B1" s="4" t="s">
        <v>208</v>
      </c>
      <c r="C1" s="27" t="s">
        <v>209</v>
      </c>
      <c r="D1" s="12" t="s">
        <v>207</v>
      </c>
      <c r="E1" s="27" t="s">
        <v>206</v>
      </c>
      <c r="F1" s="12" t="s">
        <v>211</v>
      </c>
      <c r="G1" s="12" t="s">
        <v>210</v>
      </c>
      <c r="H1" s="12" t="s">
        <v>212</v>
      </c>
    </row>
    <row r="2" spans="1:8" x14ac:dyDescent="0.3">
      <c r="A2" s="7">
        <v>0</v>
      </c>
      <c r="B2" s="7">
        <v>0.4</v>
      </c>
      <c r="C2" s="7">
        <f>60*(PI()/180)</f>
        <v>1.0471975511965976</v>
      </c>
      <c r="D2" s="7">
        <f>B2/C2</f>
        <v>0.3819718634205489</v>
      </c>
      <c r="E2">
        <v>3</v>
      </c>
      <c r="F2">
        <f>B2*(SIN(C2)/C2)*E2</f>
        <v>0.99239201175922576</v>
      </c>
      <c r="G2">
        <f>(3/2)*(F2-B2)*_xlfn.COT(C2)</f>
        <v>0.51302653118245956</v>
      </c>
      <c r="H2">
        <f>F2+(TAN(C2)/G2)*A2^2*(1-A2/(3*G2))</f>
        <v>0.99239201175922576</v>
      </c>
    </row>
    <row r="3" spans="1:8" x14ac:dyDescent="0.3">
      <c r="A3" s="7">
        <v>0.05</v>
      </c>
      <c r="B3" s="7">
        <v>0.4</v>
      </c>
      <c r="C3" s="7">
        <f t="shared" ref="C3:C22" si="0">60*(PI()/180)</f>
        <v>1.0471975511965976</v>
      </c>
      <c r="D3" s="7">
        <f t="shared" ref="D3:D22" si="1">B3/C3</f>
        <v>0.3819718634205489</v>
      </c>
      <c r="E3">
        <v>3</v>
      </c>
      <c r="F3">
        <f t="shared" ref="F3:F22" si="2">B3*(SIN(C3)/C3)*E3</f>
        <v>0.99239201175922576</v>
      </c>
      <c r="G3">
        <f t="shared" ref="G3:G22" si="3">(3/2)*(F3-B3)*_xlfn.COT(C3)</f>
        <v>0.51302653118245956</v>
      </c>
      <c r="H3">
        <f t="shared" ref="H3:H22" si="4">F3+(TAN(C3)/G3)*A3^2*(1-A3/(3*G3))</f>
        <v>1.0005581672100508</v>
      </c>
    </row>
    <row r="4" spans="1:8" x14ac:dyDescent="0.3">
      <c r="A4" s="7">
        <v>0.1</v>
      </c>
      <c r="B4" s="7">
        <v>0.4</v>
      </c>
      <c r="C4" s="7">
        <f t="shared" si="0"/>
        <v>1.0471975511965976</v>
      </c>
      <c r="D4" s="7">
        <f t="shared" si="1"/>
        <v>0.3819718634205489</v>
      </c>
      <c r="E4">
        <v>3</v>
      </c>
      <c r="F4">
        <f t="shared" si="2"/>
        <v>0.99239201175922576</v>
      </c>
      <c r="G4">
        <f t="shared" si="3"/>
        <v>0.51302653118245956</v>
      </c>
      <c r="H4">
        <f t="shared" si="4"/>
        <v>1.0239598277925441</v>
      </c>
    </row>
    <row r="5" spans="1:8" x14ac:dyDescent="0.3">
      <c r="A5" s="7">
        <v>0.15</v>
      </c>
      <c r="B5" s="7">
        <v>0.4</v>
      </c>
      <c r="C5" s="7">
        <f t="shared" si="0"/>
        <v>1.0471975511965976</v>
      </c>
      <c r="D5" s="7">
        <f t="shared" si="1"/>
        <v>0.3819718634205489</v>
      </c>
      <c r="E5">
        <v>3</v>
      </c>
      <c r="F5">
        <f t="shared" si="2"/>
        <v>0.99239201175922576</v>
      </c>
      <c r="G5">
        <f t="shared" si="3"/>
        <v>0.51302653118245956</v>
      </c>
      <c r="H5">
        <f t="shared" si="4"/>
        <v>1.0609517848517329</v>
      </c>
    </row>
    <row r="6" spans="1:8" x14ac:dyDescent="0.3">
      <c r="A6" s="7">
        <v>0.2</v>
      </c>
      <c r="B6" s="7">
        <v>0.4</v>
      </c>
      <c r="C6" s="7">
        <f t="shared" si="0"/>
        <v>1.0471975511965976</v>
      </c>
      <c r="D6" s="7">
        <f t="shared" si="1"/>
        <v>0.3819718634205489</v>
      </c>
      <c r="E6">
        <v>3</v>
      </c>
      <c r="F6">
        <f t="shared" si="2"/>
        <v>0.99239201175922576</v>
      </c>
      <c r="G6">
        <f t="shared" si="3"/>
        <v>0.51302653118245956</v>
      </c>
      <c r="H6">
        <f t="shared" si="4"/>
        <v>1.1098888297326444</v>
      </c>
    </row>
    <row r="7" spans="1:8" x14ac:dyDescent="0.3">
      <c r="A7" s="7">
        <v>0.25</v>
      </c>
      <c r="B7" s="7">
        <v>0.4</v>
      </c>
      <c r="C7" s="7">
        <f t="shared" si="0"/>
        <v>1.0471975511965976</v>
      </c>
      <c r="D7" s="7">
        <f t="shared" si="1"/>
        <v>0.3819718634205489</v>
      </c>
      <c r="E7">
        <v>3</v>
      </c>
      <c r="F7">
        <f t="shared" si="2"/>
        <v>0.99239201175922576</v>
      </c>
      <c r="G7">
        <f t="shared" si="3"/>
        <v>0.51302653118245956</v>
      </c>
      <c r="H7">
        <f t="shared" si="4"/>
        <v>1.1691257537803057</v>
      </c>
    </row>
    <row r="8" spans="1:8" x14ac:dyDescent="0.3">
      <c r="A8" s="7">
        <v>0.3</v>
      </c>
      <c r="B8" s="7">
        <v>0.4</v>
      </c>
      <c r="C8" s="7">
        <f t="shared" si="0"/>
        <v>1.0471975511965976</v>
      </c>
      <c r="D8" s="7">
        <f t="shared" si="1"/>
        <v>0.3819718634205489</v>
      </c>
      <c r="E8">
        <v>3</v>
      </c>
      <c r="F8">
        <f t="shared" si="2"/>
        <v>0.99239201175922576</v>
      </c>
      <c r="G8">
        <f t="shared" si="3"/>
        <v>0.51302653118245956</v>
      </c>
      <c r="H8">
        <f t="shared" si="4"/>
        <v>1.2370173483397442</v>
      </c>
    </row>
    <row r="9" spans="1:8" x14ac:dyDescent="0.3">
      <c r="A9" s="7">
        <v>0.35</v>
      </c>
      <c r="B9" s="7">
        <v>0.4</v>
      </c>
      <c r="C9" s="7">
        <f t="shared" si="0"/>
        <v>1.0471975511965976</v>
      </c>
      <c r="D9" s="7">
        <f t="shared" si="1"/>
        <v>0.3819718634205489</v>
      </c>
      <c r="E9">
        <v>3</v>
      </c>
      <c r="F9">
        <f t="shared" si="2"/>
        <v>0.99239201175922576</v>
      </c>
      <c r="G9">
        <f t="shared" si="3"/>
        <v>0.51302653118245956</v>
      </c>
      <c r="H9">
        <f t="shared" si="4"/>
        <v>1.3119184047559869</v>
      </c>
    </row>
    <row r="10" spans="1:8" x14ac:dyDescent="0.3">
      <c r="A10" s="7">
        <v>0.4</v>
      </c>
      <c r="B10" s="7">
        <v>0.4</v>
      </c>
      <c r="C10" s="7">
        <f t="shared" si="0"/>
        <v>1.0471975511965976</v>
      </c>
      <c r="D10" s="7">
        <f t="shared" si="1"/>
        <v>0.3819718634205489</v>
      </c>
      <c r="E10">
        <v>3</v>
      </c>
      <c r="F10">
        <f t="shared" si="2"/>
        <v>0.99239201175922576</v>
      </c>
      <c r="G10">
        <f t="shared" si="3"/>
        <v>0.51302653118245956</v>
      </c>
      <c r="H10">
        <f t="shared" si="4"/>
        <v>1.3921837143740612</v>
      </c>
    </row>
    <row r="11" spans="1:8" x14ac:dyDescent="0.3">
      <c r="A11" s="7">
        <v>0.45</v>
      </c>
      <c r="B11" s="7">
        <v>0.4</v>
      </c>
      <c r="C11" s="7">
        <f t="shared" si="0"/>
        <v>1.0471975511965976</v>
      </c>
      <c r="D11" s="7">
        <f t="shared" si="1"/>
        <v>0.3819718634205489</v>
      </c>
      <c r="E11">
        <v>3</v>
      </c>
      <c r="F11">
        <f t="shared" si="2"/>
        <v>0.99239201175922576</v>
      </c>
      <c r="G11">
        <f t="shared" si="3"/>
        <v>0.51302653118245956</v>
      </c>
      <c r="H11">
        <f t="shared" si="4"/>
        <v>1.476168068538994</v>
      </c>
    </row>
    <row r="12" spans="1:8" x14ac:dyDescent="0.3">
      <c r="A12" s="7">
        <v>0.5</v>
      </c>
      <c r="B12" s="7">
        <v>0.4</v>
      </c>
      <c r="C12" s="7">
        <f t="shared" si="0"/>
        <v>1.0471975511965976</v>
      </c>
      <c r="D12" s="7">
        <f t="shared" si="1"/>
        <v>0.3819718634205489</v>
      </c>
      <c r="E12">
        <v>3</v>
      </c>
      <c r="F12">
        <f t="shared" si="2"/>
        <v>0.99239201175922576</v>
      </c>
      <c r="G12">
        <f t="shared" si="3"/>
        <v>0.51302653118245956</v>
      </c>
      <c r="H12">
        <f t="shared" si="4"/>
        <v>1.5622262585958129</v>
      </c>
    </row>
    <row r="13" spans="1:8" x14ac:dyDescent="0.3">
      <c r="A13" s="7">
        <v>0.55000000000000004</v>
      </c>
      <c r="B13" s="7">
        <v>0.4</v>
      </c>
      <c r="C13" s="7">
        <f t="shared" si="0"/>
        <v>1.0471975511965976</v>
      </c>
      <c r="D13" s="7">
        <f t="shared" si="1"/>
        <v>0.3819718634205489</v>
      </c>
      <c r="E13">
        <v>3</v>
      </c>
      <c r="F13">
        <f t="shared" si="2"/>
        <v>0.99239201175922576</v>
      </c>
      <c r="G13">
        <f t="shared" si="3"/>
        <v>0.51302653118245956</v>
      </c>
      <c r="H13">
        <f t="shared" si="4"/>
        <v>1.6487130758895447</v>
      </c>
    </row>
    <row r="14" spans="1:8" x14ac:dyDescent="0.3">
      <c r="A14" s="7">
        <v>0.6</v>
      </c>
      <c r="B14" s="7">
        <v>0.4</v>
      </c>
      <c r="C14" s="7">
        <f t="shared" si="0"/>
        <v>1.0471975511965976</v>
      </c>
      <c r="D14" s="7">
        <f t="shared" si="1"/>
        <v>0.3819718634205489</v>
      </c>
      <c r="E14">
        <v>3</v>
      </c>
      <c r="F14">
        <f t="shared" si="2"/>
        <v>0.99239201175922576</v>
      </c>
      <c r="G14">
        <f t="shared" si="3"/>
        <v>0.51302653118245956</v>
      </c>
      <c r="H14">
        <f t="shared" si="4"/>
        <v>1.733983311765217</v>
      </c>
    </row>
    <row r="15" spans="1:8" x14ac:dyDescent="0.3">
      <c r="A15" s="7">
        <v>0.65</v>
      </c>
      <c r="B15" s="7">
        <v>0.4</v>
      </c>
      <c r="C15" s="7">
        <f t="shared" si="0"/>
        <v>1.0471975511965976</v>
      </c>
      <c r="D15" s="7">
        <f t="shared" si="1"/>
        <v>0.3819718634205489</v>
      </c>
      <c r="E15">
        <v>3</v>
      </c>
      <c r="F15">
        <f t="shared" si="2"/>
        <v>0.99239201175922576</v>
      </c>
      <c r="G15">
        <f t="shared" si="3"/>
        <v>0.51302653118245956</v>
      </c>
      <c r="H15">
        <f t="shared" si="4"/>
        <v>1.8163917575678568</v>
      </c>
    </row>
    <row r="16" spans="1:8" x14ac:dyDescent="0.3">
      <c r="A16" s="7">
        <v>0.7</v>
      </c>
      <c r="B16" s="7">
        <v>0.4</v>
      </c>
      <c r="C16" s="7">
        <f t="shared" si="0"/>
        <v>1.0471975511965976</v>
      </c>
      <c r="D16" s="7">
        <f t="shared" si="1"/>
        <v>0.3819718634205489</v>
      </c>
      <c r="E16">
        <v>3</v>
      </c>
      <c r="F16">
        <f t="shared" si="2"/>
        <v>0.99239201175922576</v>
      </c>
      <c r="G16">
        <f t="shared" si="3"/>
        <v>0.51302653118245956</v>
      </c>
      <c r="H16">
        <f t="shared" si="4"/>
        <v>1.8942932046424912</v>
      </c>
    </row>
    <row r="17" spans="1:8" x14ac:dyDescent="0.3">
      <c r="A17" s="7">
        <v>0.75</v>
      </c>
      <c r="B17" s="7">
        <v>0.4</v>
      </c>
      <c r="C17" s="7">
        <f t="shared" si="0"/>
        <v>1.0471975511965976</v>
      </c>
      <c r="D17" s="7">
        <f t="shared" si="1"/>
        <v>0.3819718634205489</v>
      </c>
      <c r="E17">
        <v>3</v>
      </c>
      <c r="F17">
        <f t="shared" si="2"/>
        <v>0.99239201175922576</v>
      </c>
      <c r="G17">
        <f t="shared" si="3"/>
        <v>0.51302653118245956</v>
      </c>
      <c r="H17">
        <f t="shared" si="4"/>
        <v>1.9660424443341475</v>
      </c>
    </row>
    <row r="18" spans="1:8" x14ac:dyDescent="0.3">
      <c r="A18" s="7">
        <v>0.8</v>
      </c>
      <c r="B18" s="7">
        <v>0.4</v>
      </c>
      <c r="C18" s="7">
        <f t="shared" si="0"/>
        <v>1.0471975511965976</v>
      </c>
      <c r="D18" s="7">
        <f t="shared" si="1"/>
        <v>0.3819718634205489</v>
      </c>
      <c r="E18">
        <v>3</v>
      </c>
      <c r="F18">
        <f t="shared" si="2"/>
        <v>0.99239201175922576</v>
      </c>
      <c r="G18">
        <f t="shared" si="3"/>
        <v>0.51302653118245956</v>
      </c>
      <c r="H18">
        <f t="shared" si="4"/>
        <v>2.0299942679878535</v>
      </c>
    </row>
    <row r="19" spans="1:8" x14ac:dyDescent="0.3">
      <c r="A19" s="7">
        <v>0.85</v>
      </c>
      <c r="B19" s="7">
        <v>0.4</v>
      </c>
      <c r="C19" s="7">
        <f t="shared" si="0"/>
        <v>1.0471975511965976</v>
      </c>
      <c r="D19" s="7">
        <f t="shared" si="1"/>
        <v>0.3819718634205489</v>
      </c>
      <c r="E19">
        <v>3</v>
      </c>
      <c r="F19">
        <f t="shared" si="2"/>
        <v>0.99239201175922576</v>
      </c>
      <c r="G19">
        <f t="shared" si="3"/>
        <v>0.51302653118245956</v>
      </c>
      <c r="H19">
        <f t="shared" si="4"/>
        <v>2.0845034669486351</v>
      </c>
    </row>
    <row r="20" spans="1:8" x14ac:dyDescent="0.3">
      <c r="A20" s="7">
        <v>0.9</v>
      </c>
      <c r="B20" s="7">
        <v>0.4</v>
      </c>
      <c r="C20" s="7">
        <f t="shared" si="0"/>
        <v>1.0471975511965976</v>
      </c>
      <c r="D20" s="7">
        <f t="shared" si="1"/>
        <v>0.3819718634205489</v>
      </c>
      <c r="E20">
        <v>3</v>
      </c>
      <c r="F20">
        <f t="shared" si="2"/>
        <v>0.99239201175922576</v>
      </c>
      <c r="G20">
        <f t="shared" si="3"/>
        <v>0.51302653118245956</v>
      </c>
      <c r="H20">
        <f t="shared" si="4"/>
        <v>2.1279248325615203</v>
      </c>
    </row>
    <row r="21" spans="1:8" x14ac:dyDescent="0.3">
      <c r="A21" s="7">
        <v>0.95</v>
      </c>
      <c r="B21" s="7">
        <v>0.4</v>
      </c>
      <c r="C21" s="7">
        <f t="shared" si="0"/>
        <v>1.0471975511965976</v>
      </c>
      <c r="D21" s="7">
        <f t="shared" si="1"/>
        <v>0.3819718634205489</v>
      </c>
      <c r="E21">
        <v>3</v>
      </c>
      <c r="F21">
        <f t="shared" si="2"/>
        <v>0.99239201175922576</v>
      </c>
      <c r="G21">
        <f t="shared" si="3"/>
        <v>0.51302653118245956</v>
      </c>
      <c r="H21">
        <f t="shared" si="4"/>
        <v>2.1586131561715369</v>
      </c>
    </row>
    <row r="22" spans="1:8" x14ac:dyDescent="0.3">
      <c r="A22" s="7">
        <v>1</v>
      </c>
      <c r="B22" s="7">
        <v>0.4</v>
      </c>
      <c r="C22" s="7">
        <f t="shared" si="0"/>
        <v>1.0471975511965976</v>
      </c>
      <c r="D22" s="7">
        <f t="shared" si="1"/>
        <v>0.3819718634205489</v>
      </c>
      <c r="E22">
        <v>3</v>
      </c>
      <c r="F22">
        <f t="shared" si="2"/>
        <v>0.99239201175922576</v>
      </c>
      <c r="G22">
        <f t="shared" si="3"/>
        <v>0.51302653118245956</v>
      </c>
      <c r="H22">
        <f t="shared" si="4"/>
        <v>2.1749232291237108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NACA 0012</vt:lpstr>
      <vt:lpstr>NACA 0012 (M=0.1)</vt:lpstr>
      <vt:lpstr>Supersonic Wedge</vt:lpstr>
      <vt:lpstr>Capsule</vt:lpstr>
      <vt:lpstr>Shock Resolution</vt:lpstr>
      <vt:lpstr>Foelsch Nozzle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Dowd</dc:creator>
  <cp:lastModifiedBy>Elliot Dowd</cp:lastModifiedBy>
  <dcterms:created xsi:type="dcterms:W3CDTF">2020-07-17T18:26:53Z</dcterms:created>
  <dcterms:modified xsi:type="dcterms:W3CDTF">2020-08-05T05:55:09Z</dcterms:modified>
</cp:coreProperties>
</file>