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FCC0ED7E-6575-4B2D-82F1-16F4D969EBFE}" xr6:coauthVersionLast="45" xr6:coauthVersionMax="45" xr10:uidLastSave="{00000000-0000-0000-0000-000000000000}"/>
  <bookViews>
    <workbookView xWindow="-110" yWindow="-110" windowWidth="19420" windowHeight="10420" activeTab="2" xr2:uid="{C44DC755-8228-428A-A8CC-3A0F05E4D199}"/>
  </bookViews>
  <sheets>
    <sheet name="NACA 0012" sheetId="1" r:id="rId1"/>
    <sheet name="Supersonic Wedge" sheetId="4" r:id="rId2"/>
    <sheet name="Shock Resolution" sheetId="5" r:id="rId3"/>
  </sheets>
  <definedNames>
    <definedName name="_xlnm._FilterDatabase" localSheetId="0" hidden="1">'NACA 0012'!$FR$7:$FR$53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P33" i="1" l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32" i="1"/>
  <c r="FP31" i="1"/>
  <c r="AO39" i="4"/>
  <c r="AN38" i="4"/>
  <c r="AO38" i="4" s="1"/>
  <c r="AO37" i="4"/>
  <c r="AN37" i="4"/>
  <c r="AN36" i="4"/>
  <c r="AO36" i="4" s="1"/>
  <c r="AO35" i="4"/>
  <c r="AN35" i="4"/>
  <c r="AN34" i="4"/>
  <c r="AO34" i="4" s="1"/>
  <c r="AO33" i="4"/>
  <c r="AN33" i="4"/>
  <c r="AN32" i="4"/>
  <c r="AO32" i="4" s="1"/>
  <c r="AO31" i="4"/>
  <c r="AN31" i="4"/>
  <c r="AN30" i="4"/>
  <c r="AO30" i="4" s="1"/>
  <c r="AO29" i="4"/>
  <c r="AN29" i="4"/>
  <c r="AN28" i="4"/>
  <c r="AO28" i="4" s="1"/>
  <c r="AO27" i="4"/>
  <c r="AN27" i="4"/>
  <c r="AN26" i="4"/>
  <c r="AO26" i="4" s="1"/>
  <c r="AO25" i="4"/>
  <c r="AN25" i="4"/>
  <c r="AN24" i="4"/>
  <c r="AO24" i="4" s="1"/>
  <c r="AO23" i="4"/>
  <c r="AN23" i="4"/>
  <c r="AN22" i="4"/>
  <c r="AO22" i="4" s="1"/>
  <c r="AO21" i="4"/>
  <c r="AN21" i="4"/>
  <c r="AN20" i="4"/>
  <c r="AO20" i="4" s="1"/>
  <c r="AO19" i="4"/>
  <c r="AN19" i="4"/>
  <c r="AN18" i="4"/>
  <c r="AO18" i="4" s="1"/>
  <c r="AO17" i="4"/>
  <c r="AN17" i="4"/>
  <c r="AN16" i="4"/>
  <c r="AO16" i="4" s="1"/>
  <c r="AO15" i="4"/>
  <c r="AN15" i="4"/>
  <c r="AN14" i="4"/>
  <c r="AO14" i="4" s="1"/>
  <c r="AO13" i="4"/>
  <c r="AN13" i="4"/>
  <c r="AN12" i="4"/>
  <c r="AO12" i="4" s="1"/>
  <c r="AO11" i="4"/>
  <c r="AN11" i="4"/>
  <c r="AN10" i="4"/>
  <c r="AO10" i="4" s="1"/>
  <c r="AO9" i="4"/>
  <c r="AN9" i="4"/>
  <c r="AN8" i="4"/>
  <c r="AO8" i="4" s="1"/>
  <c r="GJ31" i="1" l="1"/>
  <c r="U79" i="4"/>
  <c r="P79" i="4"/>
  <c r="T78" i="4"/>
  <c r="U78" i="4" s="1"/>
  <c r="O78" i="4"/>
  <c r="P78" i="4" s="1"/>
  <c r="T77" i="4"/>
  <c r="U77" i="4" s="1"/>
  <c r="O77" i="4"/>
  <c r="P77" i="4" s="1"/>
  <c r="T76" i="4"/>
  <c r="U76" i="4" s="1"/>
  <c r="O76" i="4"/>
  <c r="P76" i="4" s="1"/>
  <c r="T75" i="4"/>
  <c r="U75" i="4" s="1"/>
  <c r="O75" i="4"/>
  <c r="P75" i="4" s="1"/>
  <c r="T74" i="4"/>
  <c r="U74" i="4" s="1"/>
  <c r="O74" i="4"/>
  <c r="P74" i="4" s="1"/>
  <c r="T73" i="4"/>
  <c r="U73" i="4" s="1"/>
  <c r="O73" i="4"/>
  <c r="P73" i="4" s="1"/>
  <c r="T72" i="4"/>
  <c r="U72" i="4" s="1"/>
  <c r="O72" i="4"/>
  <c r="P72" i="4" s="1"/>
  <c r="T71" i="4"/>
  <c r="U71" i="4" s="1"/>
  <c r="O71" i="4"/>
  <c r="P71" i="4" s="1"/>
  <c r="T70" i="4"/>
  <c r="U70" i="4" s="1"/>
  <c r="O70" i="4"/>
  <c r="P70" i="4" s="1"/>
  <c r="T69" i="4"/>
  <c r="U69" i="4" s="1"/>
  <c r="O69" i="4"/>
  <c r="P69" i="4" s="1"/>
  <c r="T68" i="4"/>
  <c r="U68" i="4" s="1"/>
  <c r="O68" i="4"/>
  <c r="P68" i="4" s="1"/>
  <c r="T67" i="4"/>
  <c r="U67" i="4" s="1"/>
  <c r="O67" i="4"/>
  <c r="P67" i="4" s="1"/>
  <c r="T66" i="4"/>
  <c r="U66" i="4" s="1"/>
  <c r="O66" i="4"/>
  <c r="P66" i="4" s="1"/>
  <c r="T65" i="4"/>
  <c r="U65" i="4" s="1"/>
  <c r="O65" i="4"/>
  <c r="P65" i="4" s="1"/>
  <c r="T64" i="4"/>
  <c r="U64" i="4" s="1"/>
  <c r="O64" i="4"/>
  <c r="P64" i="4" s="1"/>
  <c r="T63" i="4"/>
  <c r="U63" i="4" s="1"/>
  <c r="O63" i="4"/>
  <c r="P63" i="4" s="1"/>
  <c r="T62" i="4"/>
  <c r="U62" i="4" s="1"/>
  <c r="O62" i="4"/>
  <c r="P62" i="4" s="1"/>
  <c r="T61" i="4"/>
  <c r="U61" i="4" s="1"/>
  <c r="O61" i="4"/>
  <c r="P61" i="4" s="1"/>
  <c r="T60" i="4"/>
  <c r="U60" i="4" s="1"/>
  <c r="O60" i="4"/>
  <c r="P60" i="4" s="1"/>
  <c r="T59" i="4"/>
  <c r="U59" i="4" s="1"/>
  <c r="O59" i="4"/>
  <c r="P59" i="4" s="1"/>
  <c r="T58" i="4"/>
  <c r="U58" i="4" s="1"/>
  <c r="O58" i="4"/>
  <c r="P58" i="4" s="1"/>
  <c r="T57" i="4"/>
  <c r="U57" i="4" s="1"/>
  <c r="O57" i="4"/>
  <c r="P57" i="4" s="1"/>
  <c r="T56" i="4"/>
  <c r="U56" i="4" s="1"/>
  <c r="O56" i="4"/>
  <c r="P56" i="4" s="1"/>
  <c r="T55" i="4"/>
  <c r="U55" i="4" s="1"/>
  <c r="O55" i="4"/>
  <c r="P55" i="4" s="1"/>
  <c r="T54" i="4"/>
  <c r="U54" i="4" s="1"/>
  <c r="O54" i="4"/>
  <c r="P54" i="4" s="1"/>
  <c r="T53" i="4"/>
  <c r="U53" i="4" s="1"/>
  <c r="O53" i="4"/>
  <c r="P53" i="4" s="1"/>
  <c r="T52" i="4"/>
  <c r="U52" i="4" s="1"/>
  <c r="O52" i="4"/>
  <c r="P52" i="4" s="1"/>
  <c r="T51" i="4"/>
  <c r="U51" i="4" s="1"/>
  <c r="O51" i="4"/>
  <c r="P51" i="4" s="1"/>
  <c r="T50" i="4"/>
  <c r="U50" i="4" s="1"/>
  <c r="O50" i="4"/>
  <c r="P50" i="4" s="1"/>
  <c r="T49" i="4"/>
  <c r="U49" i="4" s="1"/>
  <c r="O49" i="4"/>
  <c r="P49" i="4" s="1"/>
  <c r="T48" i="4"/>
  <c r="U48" i="4" s="1"/>
  <c r="O48" i="4"/>
  <c r="P48" i="4" s="1"/>
  <c r="K68" i="4"/>
  <c r="I68" i="4"/>
  <c r="D68" i="4"/>
  <c r="K67" i="4"/>
  <c r="I67" i="4" s="1"/>
  <c r="D67" i="4"/>
  <c r="K66" i="4"/>
  <c r="I66" i="4"/>
  <c r="D66" i="4"/>
  <c r="K65" i="4"/>
  <c r="I65" i="4"/>
  <c r="D65" i="4"/>
  <c r="K64" i="4"/>
  <c r="I64" i="4"/>
  <c r="D64" i="4"/>
  <c r="K63" i="4"/>
  <c r="I63" i="4" s="1"/>
  <c r="D63" i="4"/>
  <c r="K62" i="4"/>
  <c r="I62" i="4"/>
  <c r="D62" i="4"/>
  <c r="K61" i="4"/>
  <c r="I61" i="4"/>
  <c r="D61" i="4"/>
  <c r="K60" i="4"/>
  <c r="I60" i="4"/>
  <c r="D60" i="4"/>
  <c r="K59" i="4"/>
  <c r="I59" i="4" s="1"/>
  <c r="D59" i="4"/>
  <c r="K58" i="4"/>
  <c r="I58" i="4"/>
  <c r="D58" i="4"/>
  <c r="K57" i="4"/>
  <c r="I57" i="4"/>
  <c r="D57" i="4"/>
  <c r="K56" i="4"/>
  <c r="I56" i="4"/>
  <c r="D56" i="4"/>
  <c r="K55" i="4"/>
  <c r="I55" i="4" s="1"/>
  <c r="D55" i="4"/>
  <c r="K54" i="4"/>
  <c r="I54" i="4"/>
  <c r="D54" i="4"/>
  <c r="K53" i="4"/>
  <c r="I53" i="4"/>
  <c r="D53" i="4"/>
  <c r="K52" i="4"/>
  <c r="I52" i="4"/>
  <c r="D52" i="4"/>
  <c r="K51" i="4"/>
  <c r="I51" i="4" s="1"/>
  <c r="D51" i="4"/>
  <c r="K50" i="4"/>
  <c r="I50" i="4"/>
  <c r="D50" i="4"/>
  <c r="K49" i="4"/>
  <c r="I49" i="4"/>
  <c r="D49" i="4"/>
  <c r="K48" i="4"/>
  <c r="I48" i="4"/>
  <c r="D48" i="4"/>
  <c r="K9" i="4"/>
  <c r="I9" i="4" s="1"/>
  <c r="K10" i="4"/>
  <c r="K11" i="4"/>
  <c r="K12" i="4"/>
  <c r="I12" i="4" s="1"/>
  <c r="K13" i="4"/>
  <c r="K14" i="4"/>
  <c r="K15" i="4"/>
  <c r="K16" i="4"/>
  <c r="I16" i="4" s="1"/>
  <c r="K17" i="4"/>
  <c r="I17" i="4" s="1"/>
  <c r="K18" i="4"/>
  <c r="K19" i="4"/>
  <c r="K20" i="4"/>
  <c r="I20" i="4" s="1"/>
  <c r="K21" i="4"/>
  <c r="I21" i="4" s="1"/>
  <c r="K22" i="4"/>
  <c r="K23" i="4"/>
  <c r="K24" i="4"/>
  <c r="I24" i="4" s="1"/>
  <c r="K25" i="4"/>
  <c r="I25" i="4" s="1"/>
  <c r="K26" i="4"/>
  <c r="K27" i="4"/>
  <c r="K28" i="4"/>
  <c r="I28" i="4" s="1"/>
  <c r="K8" i="4"/>
  <c r="I8" i="4" s="1"/>
  <c r="AJ39" i="4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J19" i="4"/>
  <c r="AI19" i="4"/>
  <c r="AI18" i="4"/>
  <c r="AJ18" i="4" s="1"/>
  <c r="AI17" i="4"/>
  <c r="AJ17" i="4" s="1"/>
  <c r="AI16" i="4"/>
  <c r="AJ16" i="4" s="1"/>
  <c r="AJ15" i="4"/>
  <c r="AI15" i="4"/>
  <c r="AI14" i="4"/>
  <c r="AJ14" i="4" s="1"/>
  <c r="AI13" i="4"/>
  <c r="AJ13" i="4" s="1"/>
  <c r="AI12" i="4"/>
  <c r="AJ12" i="4" s="1"/>
  <c r="AJ11" i="4"/>
  <c r="AI11" i="4"/>
  <c r="AI10" i="4"/>
  <c r="AJ10" i="4" s="1"/>
  <c r="AI9" i="4"/>
  <c r="AJ9" i="4" s="1"/>
  <c r="AI8" i="4"/>
  <c r="AJ8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8" i="4"/>
  <c r="I10" i="4"/>
  <c r="I11" i="4"/>
  <c r="I13" i="4"/>
  <c r="I14" i="4"/>
  <c r="I15" i="4"/>
  <c r="I18" i="4"/>
  <c r="I19" i="4"/>
  <c r="I22" i="4"/>
  <c r="I23" i="4"/>
  <c r="I26" i="4"/>
  <c r="I27" i="4"/>
  <c r="Z39" i="4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AE39" i="4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O8" i="4"/>
  <c r="P8" i="4" s="1"/>
  <c r="U28" i="4" l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P28" i="4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FO244" i="1" l="1"/>
  <c r="FP244" i="1" s="1"/>
  <c r="FO243" i="1"/>
  <c r="FO242" i="1"/>
  <c r="FO241" i="1"/>
  <c r="FO240" i="1"/>
  <c r="FO239" i="1"/>
  <c r="FO238" i="1"/>
  <c r="FO237" i="1"/>
  <c r="FO236" i="1"/>
  <c r="FO235" i="1"/>
  <c r="FO234" i="1"/>
  <c r="FO233" i="1"/>
  <c r="FO232" i="1"/>
  <c r="FO231" i="1"/>
  <c r="FO230" i="1"/>
  <c r="FO229" i="1"/>
  <c r="FO228" i="1"/>
  <c r="FO227" i="1"/>
  <c r="FO226" i="1"/>
  <c r="FO225" i="1"/>
  <c r="FO224" i="1"/>
  <c r="FO223" i="1"/>
  <c r="FO222" i="1"/>
  <c r="FO221" i="1"/>
  <c r="FO219" i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P192" i="1"/>
  <c r="GS244" i="1"/>
  <c r="GT244" i="1" s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S228" i="1"/>
  <c r="GS227" i="1"/>
  <c r="GS226" i="1"/>
  <c r="GS225" i="1"/>
  <c r="GS224" i="1"/>
  <c r="GS223" i="1"/>
  <c r="GS222" i="1"/>
  <c r="GS221" i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T192" i="1"/>
  <c r="GA244" i="1"/>
  <c r="GB244" i="1" s="1"/>
  <c r="GA243" i="1"/>
  <c r="GA242" i="1"/>
  <c r="GA241" i="1"/>
  <c r="GA240" i="1"/>
  <c r="GA239" i="1"/>
  <c r="GA238" i="1"/>
  <c r="GA237" i="1"/>
  <c r="GA236" i="1"/>
  <c r="GA235" i="1"/>
  <c r="GA234" i="1"/>
  <c r="GA233" i="1"/>
  <c r="GA232" i="1"/>
  <c r="GA231" i="1"/>
  <c r="GA230" i="1"/>
  <c r="GA229" i="1"/>
  <c r="GA228" i="1"/>
  <c r="GA227" i="1"/>
  <c r="GA226" i="1"/>
  <c r="GA225" i="1"/>
  <c r="GA224" i="1"/>
  <c r="GA223" i="1"/>
  <c r="GA222" i="1"/>
  <c r="GA221" i="1"/>
  <c r="GA219" i="1"/>
  <c r="GA218" i="1"/>
  <c r="GA217" i="1"/>
  <c r="GA216" i="1"/>
  <c r="GA215" i="1"/>
  <c r="GA214" i="1"/>
  <c r="GA213" i="1"/>
  <c r="GA212" i="1"/>
  <c r="GA211" i="1"/>
  <c r="GA210" i="1"/>
  <c r="GA209" i="1"/>
  <c r="GA208" i="1"/>
  <c r="GA207" i="1"/>
  <c r="GA206" i="1"/>
  <c r="GA205" i="1"/>
  <c r="GA204" i="1"/>
  <c r="GA203" i="1"/>
  <c r="GA202" i="1"/>
  <c r="GA201" i="1"/>
  <c r="GA200" i="1"/>
  <c r="GA199" i="1"/>
  <c r="GA198" i="1"/>
  <c r="GA197" i="1"/>
  <c r="GA196" i="1"/>
  <c r="GB192" i="1"/>
  <c r="GM244" i="1"/>
  <c r="GN244" i="1" s="1"/>
  <c r="GM243" i="1"/>
  <c r="GM242" i="1"/>
  <c r="GM241" i="1"/>
  <c r="GM240" i="1"/>
  <c r="GM239" i="1"/>
  <c r="GM238" i="1"/>
  <c r="GM237" i="1"/>
  <c r="GM236" i="1"/>
  <c r="GM235" i="1"/>
  <c r="GM234" i="1"/>
  <c r="GM233" i="1"/>
  <c r="GM232" i="1"/>
  <c r="GM231" i="1"/>
  <c r="GM230" i="1"/>
  <c r="GM229" i="1"/>
  <c r="GM228" i="1"/>
  <c r="GM227" i="1"/>
  <c r="GM226" i="1"/>
  <c r="GM225" i="1"/>
  <c r="GM224" i="1"/>
  <c r="GM223" i="1"/>
  <c r="GM222" i="1"/>
  <c r="GM221" i="1"/>
  <c r="GM219" i="1"/>
  <c r="GM218" i="1"/>
  <c r="GM217" i="1"/>
  <c r="GM216" i="1"/>
  <c r="GM215" i="1"/>
  <c r="GM214" i="1"/>
  <c r="GM213" i="1"/>
  <c r="GM212" i="1"/>
  <c r="GM211" i="1"/>
  <c r="GM210" i="1"/>
  <c r="GM209" i="1"/>
  <c r="GM208" i="1"/>
  <c r="GM207" i="1"/>
  <c r="GM206" i="1"/>
  <c r="GM205" i="1"/>
  <c r="GM204" i="1"/>
  <c r="GM203" i="1"/>
  <c r="GM202" i="1"/>
  <c r="GM201" i="1"/>
  <c r="GM200" i="1"/>
  <c r="GM199" i="1"/>
  <c r="GM198" i="1"/>
  <c r="GM197" i="1"/>
  <c r="GM196" i="1"/>
  <c r="GN192" i="1"/>
  <c r="GY244" i="1"/>
  <c r="GZ244" i="1" s="1"/>
  <c r="GY243" i="1"/>
  <c r="GY242" i="1"/>
  <c r="GY241" i="1"/>
  <c r="GY240" i="1"/>
  <c r="GY239" i="1"/>
  <c r="GY238" i="1"/>
  <c r="GY237" i="1"/>
  <c r="GY236" i="1"/>
  <c r="GY235" i="1"/>
  <c r="GY234" i="1"/>
  <c r="GY233" i="1"/>
  <c r="GY232" i="1"/>
  <c r="GY231" i="1"/>
  <c r="GY230" i="1"/>
  <c r="GY229" i="1"/>
  <c r="GY228" i="1"/>
  <c r="GY227" i="1"/>
  <c r="GY226" i="1"/>
  <c r="GY225" i="1"/>
  <c r="GY224" i="1"/>
  <c r="GY223" i="1"/>
  <c r="GY222" i="1"/>
  <c r="GY221" i="1"/>
  <c r="GY219" i="1"/>
  <c r="GY218" i="1"/>
  <c r="GY217" i="1"/>
  <c r="GY216" i="1"/>
  <c r="GY215" i="1"/>
  <c r="GY214" i="1"/>
  <c r="GY213" i="1"/>
  <c r="GY212" i="1"/>
  <c r="GY211" i="1"/>
  <c r="GY210" i="1"/>
  <c r="GY209" i="1"/>
  <c r="GY208" i="1"/>
  <c r="GY207" i="1"/>
  <c r="GY206" i="1"/>
  <c r="GY205" i="1"/>
  <c r="GY204" i="1"/>
  <c r="GY203" i="1"/>
  <c r="GY202" i="1"/>
  <c r="GY201" i="1"/>
  <c r="GY200" i="1"/>
  <c r="GY199" i="1"/>
  <c r="GY198" i="1"/>
  <c r="GY197" i="1"/>
  <c r="GY196" i="1"/>
  <c r="GZ192" i="1"/>
  <c r="EI244" i="1"/>
  <c r="EJ244" i="1" s="1"/>
  <c r="EI243" i="1"/>
  <c r="EI242" i="1"/>
  <c r="EB242" i="1"/>
  <c r="DZ242" i="1"/>
  <c r="EA242" i="1" s="1"/>
  <c r="EI241" i="1"/>
  <c r="EB241" i="1"/>
  <c r="DZ241" i="1"/>
  <c r="EA241" i="1" s="1"/>
  <c r="EI240" i="1"/>
  <c r="EB240" i="1"/>
  <c r="DZ240" i="1"/>
  <c r="EA240" i="1" s="1"/>
  <c r="EI239" i="1"/>
  <c r="EB239" i="1"/>
  <c r="DZ239" i="1"/>
  <c r="EA239" i="1" s="1"/>
  <c r="EI238" i="1"/>
  <c r="EB238" i="1"/>
  <c r="DZ238" i="1"/>
  <c r="EA238" i="1" s="1"/>
  <c r="EI237" i="1"/>
  <c r="EB237" i="1"/>
  <c r="DZ237" i="1"/>
  <c r="EA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I225" i="1"/>
  <c r="EB225" i="1"/>
  <c r="DZ225" i="1"/>
  <c r="EA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B220" i="1"/>
  <c r="DZ220" i="1"/>
  <c r="EA220" i="1" s="1"/>
  <c r="EI219" i="1"/>
  <c r="EE219" i="1"/>
  <c r="EI218" i="1"/>
  <c r="EB218" i="1"/>
  <c r="DZ218" i="1"/>
  <c r="EA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I214" i="1"/>
  <c r="EB214" i="1"/>
  <c r="DZ214" i="1"/>
  <c r="EA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I206" i="1"/>
  <c r="EB206" i="1"/>
  <c r="DZ206" i="1"/>
  <c r="EA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I198" i="1"/>
  <c r="EB198" i="1"/>
  <c r="DZ198" i="1"/>
  <c r="EA198" i="1" s="1"/>
  <c r="EI197" i="1"/>
  <c r="EB197" i="1"/>
  <c r="DZ197" i="1"/>
  <c r="EA197" i="1" s="1"/>
  <c r="EI196" i="1"/>
  <c r="ED196" i="1"/>
  <c r="EE196" i="1" s="1"/>
  <c r="GB196" i="1" s="1"/>
  <c r="DZ196" i="1"/>
  <c r="EA196" i="1" s="1"/>
  <c r="EJ192" i="1"/>
  <c r="HE115" i="1"/>
  <c r="HF115" i="1" s="1"/>
  <c r="HE114" i="1"/>
  <c r="HE113" i="1"/>
  <c r="HE112" i="1"/>
  <c r="HE111" i="1"/>
  <c r="HE110" i="1"/>
  <c r="HE109" i="1"/>
  <c r="HE108" i="1"/>
  <c r="HE107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F63" i="1"/>
  <c r="HE180" i="1"/>
  <c r="HF180" i="1" s="1"/>
  <c r="HE179" i="1"/>
  <c r="HE178" i="1"/>
  <c r="HE177" i="1"/>
  <c r="HE176" i="1"/>
  <c r="HE175" i="1"/>
  <c r="HE174" i="1"/>
  <c r="HE173" i="1"/>
  <c r="HE172" i="1"/>
  <c r="HE171" i="1"/>
  <c r="HE170" i="1"/>
  <c r="HE169" i="1"/>
  <c r="HE168" i="1"/>
  <c r="HE167" i="1"/>
  <c r="HE166" i="1"/>
  <c r="HE165" i="1"/>
  <c r="HE164" i="1"/>
  <c r="HE163" i="1"/>
  <c r="HE162" i="1"/>
  <c r="HE161" i="1"/>
  <c r="HE160" i="1"/>
  <c r="HE159" i="1"/>
  <c r="HE158" i="1"/>
  <c r="HE157" i="1"/>
  <c r="HE155" i="1"/>
  <c r="HE154" i="1"/>
  <c r="HE153" i="1"/>
  <c r="HE152" i="1"/>
  <c r="HE151" i="1"/>
  <c r="HE150" i="1"/>
  <c r="HE149" i="1"/>
  <c r="HE148" i="1"/>
  <c r="HE147" i="1"/>
  <c r="HE146" i="1"/>
  <c r="HE145" i="1"/>
  <c r="HE144" i="1"/>
  <c r="HE143" i="1"/>
  <c r="HE142" i="1"/>
  <c r="HE141" i="1"/>
  <c r="HE140" i="1"/>
  <c r="HE139" i="1"/>
  <c r="HE138" i="1"/>
  <c r="HE137" i="1"/>
  <c r="HE136" i="1"/>
  <c r="HE135" i="1"/>
  <c r="HE134" i="1"/>
  <c r="HE133" i="1"/>
  <c r="HE132" i="1"/>
  <c r="HF128" i="1"/>
  <c r="GS180" i="1"/>
  <c r="GT180" i="1" s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41" i="1"/>
  <c r="GS140" i="1"/>
  <c r="GS139" i="1"/>
  <c r="GS138" i="1"/>
  <c r="GS137" i="1"/>
  <c r="GS136" i="1"/>
  <c r="GS135" i="1"/>
  <c r="GS134" i="1"/>
  <c r="GS133" i="1"/>
  <c r="GS132" i="1"/>
  <c r="GT128" i="1"/>
  <c r="FM115" i="1"/>
  <c r="FN115" i="1" s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N63" i="1"/>
  <c r="FG180" i="1"/>
  <c r="FH180" i="1" s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5" i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G132" i="1"/>
  <c r="FH128" i="1"/>
  <c r="FM180" i="1"/>
  <c r="FN180" i="1" s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N128" i="1"/>
  <c r="FA180" i="1"/>
  <c r="FB180" i="1" s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I157" i="1"/>
  <c r="EB157" i="1"/>
  <c r="DZ157" i="1"/>
  <c r="EA157" i="1" s="1"/>
  <c r="EB156" i="1"/>
  <c r="DZ156" i="1"/>
  <c r="EA156" i="1" s="1"/>
  <c r="EI155" i="1"/>
  <c r="EJ155" i="1" s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I132" i="1"/>
  <c r="ED132" i="1"/>
  <c r="EE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HF90" i="1" s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EV90" i="1" l="1"/>
  <c r="FH132" i="1"/>
  <c r="GZ67" i="1"/>
  <c r="EJ90" i="1"/>
  <c r="ED221" i="1"/>
  <c r="EE221" i="1" s="1"/>
  <c r="FP221" i="1" s="1"/>
  <c r="EC225" i="1"/>
  <c r="ED225" i="1" s="1"/>
  <c r="EE225" i="1" s="1"/>
  <c r="EC229" i="1"/>
  <c r="ED229" i="1" s="1"/>
  <c r="EE229" i="1" s="1"/>
  <c r="FP229" i="1" s="1"/>
  <c r="EC237" i="1"/>
  <c r="ED237" i="1" s="1"/>
  <c r="EE237" i="1" s="1"/>
  <c r="EJ237" i="1" s="1"/>
  <c r="EC241" i="1"/>
  <c r="ED241" i="1" s="1"/>
  <c r="EE241" i="1" s="1"/>
  <c r="EC133" i="1"/>
  <c r="ED133" i="1" s="1"/>
  <c r="EE133" i="1" s="1"/>
  <c r="HF133" i="1" s="1"/>
  <c r="EC239" i="1"/>
  <c r="ED239" i="1" s="1"/>
  <c r="EE239" i="1" s="1"/>
  <c r="FP196" i="1"/>
  <c r="FP237" i="1"/>
  <c r="FP241" i="1"/>
  <c r="GB219" i="1"/>
  <c r="FH155" i="1"/>
  <c r="GZ219" i="1"/>
  <c r="GN239" i="1"/>
  <c r="FH67" i="1"/>
  <c r="GT90" i="1"/>
  <c r="HF67" i="1"/>
  <c r="EJ196" i="1"/>
  <c r="GZ196" i="1"/>
  <c r="GT196" i="1"/>
  <c r="GT221" i="1"/>
  <c r="GT225" i="1"/>
  <c r="GT229" i="1"/>
  <c r="FP219" i="1"/>
  <c r="FB133" i="1"/>
  <c r="FN132" i="1"/>
  <c r="EJ132" i="1"/>
  <c r="EC139" i="1"/>
  <c r="ED139" i="1" s="1"/>
  <c r="EE139" i="1" s="1"/>
  <c r="EC147" i="1"/>
  <c r="ED147" i="1" s="1"/>
  <c r="EE147" i="1" s="1"/>
  <c r="HF147" i="1" s="1"/>
  <c r="EC158" i="1"/>
  <c r="ED158" i="1" s="1"/>
  <c r="EE158" i="1" s="1"/>
  <c r="FB158" i="1" s="1"/>
  <c r="EC166" i="1"/>
  <c r="ED166" i="1" s="1"/>
  <c r="EE166" i="1" s="1"/>
  <c r="FB166" i="1" s="1"/>
  <c r="EC174" i="1"/>
  <c r="ED174" i="1" s="1"/>
  <c r="EE174" i="1" s="1"/>
  <c r="EJ174" i="1" s="1"/>
  <c r="FN133" i="1"/>
  <c r="FN158" i="1"/>
  <c r="FH139" i="1"/>
  <c r="FN67" i="1"/>
  <c r="GT132" i="1"/>
  <c r="HF132" i="1"/>
  <c r="GT166" i="1"/>
  <c r="HF174" i="1"/>
  <c r="EC52" i="1"/>
  <c r="FH174" i="1"/>
  <c r="GT139" i="1"/>
  <c r="GT155" i="1"/>
  <c r="HF139" i="1"/>
  <c r="HF166" i="1"/>
  <c r="EC198" i="1"/>
  <c r="ED198" i="1" s="1"/>
  <c r="EE198" i="1" s="1"/>
  <c r="GN198" i="1" s="1"/>
  <c r="EC202" i="1"/>
  <c r="ED202" i="1" s="1"/>
  <c r="EE202" i="1" s="1"/>
  <c r="GB202" i="1" s="1"/>
  <c r="EC206" i="1"/>
  <c r="ED206" i="1" s="1"/>
  <c r="EE206" i="1" s="1"/>
  <c r="GN206" i="1" s="1"/>
  <c r="EC210" i="1"/>
  <c r="ED210" i="1" s="1"/>
  <c r="EE210" i="1" s="1"/>
  <c r="FP210" i="1" s="1"/>
  <c r="EC214" i="1"/>
  <c r="ED214" i="1" s="1"/>
  <c r="EE214" i="1" s="1"/>
  <c r="GN214" i="1" s="1"/>
  <c r="EC218" i="1"/>
  <c r="ED218" i="1" s="1"/>
  <c r="EE218" i="1" s="1"/>
  <c r="GB218" i="1" s="1"/>
  <c r="EC240" i="1"/>
  <c r="ED240" i="1" s="1"/>
  <c r="EE240" i="1" s="1"/>
  <c r="GT240" i="1" s="1"/>
  <c r="GB239" i="1"/>
  <c r="GT198" i="1"/>
  <c r="GT206" i="1"/>
  <c r="GT210" i="1"/>
  <c r="GT214" i="1"/>
  <c r="FN139" i="1"/>
  <c r="FN155" i="1"/>
  <c r="FH133" i="1"/>
  <c r="FH166" i="1"/>
  <c r="FN90" i="1"/>
  <c r="GT133" i="1"/>
  <c r="GT158" i="1"/>
  <c r="HF158" i="1"/>
  <c r="EC242" i="1"/>
  <c r="ED242" i="1" s="1"/>
  <c r="EE242" i="1" s="1"/>
  <c r="GZ239" i="1"/>
  <c r="GB225" i="1"/>
  <c r="GT239" i="1"/>
  <c r="EJ198" i="1"/>
  <c r="EJ206" i="1"/>
  <c r="EJ225" i="1"/>
  <c r="GZ221" i="1"/>
  <c r="GZ225" i="1"/>
  <c r="GZ229" i="1"/>
  <c r="GZ237" i="1"/>
  <c r="GZ241" i="1"/>
  <c r="GN219" i="1"/>
  <c r="GB210" i="1"/>
  <c r="GB221" i="1"/>
  <c r="GB240" i="1"/>
  <c r="GT237" i="1"/>
  <c r="FP198" i="1"/>
  <c r="FP202" i="1"/>
  <c r="FP239" i="1"/>
  <c r="HF155" i="1"/>
  <c r="EC199" i="1"/>
  <c r="ED199" i="1" s="1"/>
  <c r="EE199" i="1" s="1"/>
  <c r="GB199" i="1" s="1"/>
  <c r="EC207" i="1"/>
  <c r="ED207" i="1" s="1"/>
  <c r="EE207" i="1" s="1"/>
  <c r="GZ207" i="1" s="1"/>
  <c r="EC215" i="1"/>
  <c r="ED215" i="1" s="1"/>
  <c r="EE215" i="1" s="1"/>
  <c r="GB215" i="1" s="1"/>
  <c r="EC226" i="1"/>
  <c r="ED226" i="1" s="1"/>
  <c r="EE226" i="1" s="1"/>
  <c r="GB226" i="1" s="1"/>
  <c r="EC234" i="1"/>
  <c r="ED234" i="1" s="1"/>
  <c r="EE234" i="1" s="1"/>
  <c r="FP234" i="1" s="1"/>
  <c r="GZ210" i="1"/>
  <c r="GZ226" i="1"/>
  <c r="GN196" i="1"/>
  <c r="GN221" i="1"/>
  <c r="GN225" i="1"/>
  <c r="GN229" i="1"/>
  <c r="GN237" i="1"/>
  <c r="GN241" i="1"/>
  <c r="GB214" i="1"/>
  <c r="GB229" i="1"/>
  <c r="GB237" i="1"/>
  <c r="GB241" i="1"/>
  <c r="GT202" i="1"/>
  <c r="GT215" i="1"/>
  <c r="GT219" i="1"/>
  <c r="GT241" i="1"/>
  <c r="FP225" i="1"/>
  <c r="EJ133" i="1"/>
  <c r="EJ219" i="1"/>
  <c r="EJ239" i="1"/>
  <c r="EJ241" i="1"/>
  <c r="EC197" i="1"/>
  <c r="ED197" i="1" s="1"/>
  <c r="EE197" i="1" s="1"/>
  <c r="GN197" i="1" s="1"/>
  <c r="EC205" i="1"/>
  <c r="ED205" i="1" s="1"/>
  <c r="EE205" i="1" s="1"/>
  <c r="EC213" i="1"/>
  <c r="ED213" i="1" s="1"/>
  <c r="EE213" i="1" s="1"/>
  <c r="GN213" i="1" s="1"/>
  <c r="EJ215" i="1"/>
  <c r="EC224" i="1"/>
  <c r="ED224" i="1" s="1"/>
  <c r="EE224" i="1" s="1"/>
  <c r="GN224" i="1" s="1"/>
  <c r="EJ226" i="1"/>
  <c r="EC232" i="1"/>
  <c r="ED232" i="1" s="1"/>
  <c r="EE232" i="1" s="1"/>
  <c r="GB232" i="1" s="1"/>
  <c r="EC200" i="1"/>
  <c r="ED200" i="1" s="1"/>
  <c r="EE200" i="1" s="1"/>
  <c r="FP200" i="1" s="1"/>
  <c r="EJ202" i="1"/>
  <c r="EC208" i="1"/>
  <c r="ED208" i="1" s="1"/>
  <c r="EE208" i="1" s="1"/>
  <c r="FP208" i="1" s="1"/>
  <c r="EJ210" i="1"/>
  <c r="EC216" i="1"/>
  <c r="ED216" i="1" s="1"/>
  <c r="EE216" i="1" s="1"/>
  <c r="GZ216" i="1" s="1"/>
  <c r="EJ218" i="1"/>
  <c r="EJ221" i="1"/>
  <c r="EC227" i="1"/>
  <c r="ED227" i="1" s="1"/>
  <c r="EE227" i="1" s="1"/>
  <c r="FP227" i="1" s="1"/>
  <c r="EJ229" i="1"/>
  <c r="EC235" i="1"/>
  <c r="ED235" i="1" s="1"/>
  <c r="EE235" i="1" s="1"/>
  <c r="EJ235" i="1" s="1"/>
  <c r="EC203" i="1"/>
  <c r="ED203" i="1" s="1"/>
  <c r="EE203" i="1" s="1"/>
  <c r="GT203" i="1" s="1"/>
  <c r="EC211" i="1"/>
  <c r="ED211" i="1" s="1"/>
  <c r="EE211" i="1" s="1"/>
  <c r="GT211" i="1" s="1"/>
  <c r="EJ213" i="1"/>
  <c r="EC222" i="1"/>
  <c r="ED222" i="1" s="1"/>
  <c r="EE222" i="1" s="1"/>
  <c r="FP222" i="1" s="1"/>
  <c r="EC230" i="1"/>
  <c r="ED230" i="1" s="1"/>
  <c r="EE230" i="1" s="1"/>
  <c r="EJ230" i="1" s="1"/>
  <c r="EJ232" i="1"/>
  <c r="EC238" i="1"/>
  <c r="ED238" i="1" s="1"/>
  <c r="EE238" i="1" s="1"/>
  <c r="EJ238" i="1" s="1"/>
  <c r="EJ200" i="1"/>
  <c r="EJ208" i="1"/>
  <c r="EC233" i="1"/>
  <c r="ED233" i="1" s="1"/>
  <c r="EE233" i="1" s="1"/>
  <c r="FP233" i="1" s="1"/>
  <c r="EC201" i="1"/>
  <c r="ED201" i="1" s="1"/>
  <c r="EE201" i="1" s="1"/>
  <c r="EJ201" i="1" s="1"/>
  <c r="EJ203" i="1"/>
  <c r="EC209" i="1"/>
  <c r="ED209" i="1" s="1"/>
  <c r="EE209" i="1" s="1"/>
  <c r="FP209" i="1" s="1"/>
  <c r="EC217" i="1"/>
  <c r="ED217" i="1" s="1"/>
  <c r="EE217" i="1" s="1"/>
  <c r="GB217" i="1" s="1"/>
  <c r="EJ222" i="1"/>
  <c r="EC228" i="1"/>
  <c r="ED228" i="1" s="1"/>
  <c r="EE228" i="1" s="1"/>
  <c r="GZ228" i="1" s="1"/>
  <c r="EC236" i="1"/>
  <c r="ED236" i="1" s="1"/>
  <c r="EE236" i="1" s="1"/>
  <c r="GT236" i="1" s="1"/>
  <c r="EC204" i="1"/>
  <c r="ED204" i="1" s="1"/>
  <c r="EE204" i="1" s="1"/>
  <c r="EJ204" i="1" s="1"/>
  <c r="EC212" i="1"/>
  <c r="ED212" i="1" s="1"/>
  <c r="EE212" i="1" s="1"/>
  <c r="EC223" i="1"/>
  <c r="ED223" i="1" s="1"/>
  <c r="EE223" i="1" s="1"/>
  <c r="EJ223" i="1" s="1"/>
  <c r="EC231" i="1"/>
  <c r="ED231" i="1" s="1"/>
  <c r="EE231" i="1" s="1"/>
  <c r="EJ209" i="1"/>
  <c r="EP90" i="1"/>
  <c r="GT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EP67" i="1"/>
  <c r="EC138" i="1"/>
  <c r="ED138" i="1" s="1"/>
  <c r="EE138" i="1" s="1"/>
  <c r="EJ138" i="1" s="1"/>
  <c r="EC146" i="1"/>
  <c r="ED146" i="1" s="1"/>
  <c r="EE146" i="1" s="1"/>
  <c r="FH146" i="1" s="1"/>
  <c r="EC154" i="1"/>
  <c r="ED154" i="1" s="1"/>
  <c r="EE154" i="1" s="1"/>
  <c r="GT154" i="1" s="1"/>
  <c r="FB147" i="1"/>
  <c r="FB155" i="1"/>
  <c r="FN154" i="1"/>
  <c r="EV94" i="1"/>
  <c r="FU90" i="1"/>
  <c r="GN98" i="1"/>
  <c r="EJ67" i="1"/>
  <c r="ED136" i="1"/>
  <c r="EE136" i="1" s="1"/>
  <c r="HF136" i="1" s="1"/>
  <c r="ED144" i="1"/>
  <c r="EE144" i="1" s="1"/>
  <c r="FN144" i="1" s="1"/>
  <c r="EC152" i="1"/>
  <c r="ED152" i="1" s="1"/>
  <c r="EE152" i="1" s="1"/>
  <c r="FH152" i="1" s="1"/>
  <c r="EC163" i="1"/>
  <c r="ED163" i="1" s="1"/>
  <c r="EE163" i="1" s="1"/>
  <c r="EJ163" i="1" s="1"/>
  <c r="EC171" i="1"/>
  <c r="ED171" i="1" s="1"/>
  <c r="EE171" i="1" s="1"/>
  <c r="EJ171" i="1" s="1"/>
  <c r="FU67" i="1"/>
  <c r="FH90" i="1"/>
  <c r="EJ139" i="1"/>
  <c r="EJ158" i="1"/>
  <c r="EJ166" i="1"/>
  <c r="GN67" i="1"/>
  <c r="FB106" i="1"/>
  <c r="EC134" i="1"/>
  <c r="ED134" i="1" s="1"/>
  <c r="EE134" i="1" s="1"/>
  <c r="EC142" i="1"/>
  <c r="ED142" i="1" s="1"/>
  <c r="EE142" i="1" s="1"/>
  <c r="EJ142" i="1" s="1"/>
  <c r="EC150" i="1"/>
  <c r="ED150" i="1" s="1"/>
  <c r="EE150" i="1" s="1"/>
  <c r="FN150" i="1" s="1"/>
  <c r="EC161" i="1"/>
  <c r="ED161" i="1" s="1"/>
  <c r="EE161" i="1" s="1"/>
  <c r="EC169" i="1"/>
  <c r="ED169" i="1" s="1"/>
  <c r="EE169" i="1" s="1"/>
  <c r="HF169" i="1" s="1"/>
  <c r="EC177" i="1"/>
  <c r="ED177" i="1" s="1"/>
  <c r="EE177" i="1" s="1"/>
  <c r="HF177" i="1" s="1"/>
  <c r="FB171" i="1"/>
  <c r="EV67" i="1"/>
  <c r="EV98" i="1"/>
  <c r="FB67" i="1"/>
  <c r="FB132" i="1"/>
  <c r="FB139" i="1"/>
  <c r="FN166" i="1"/>
  <c r="EC137" i="1"/>
  <c r="ED137" i="1" s="1"/>
  <c r="EE137" i="1" s="1"/>
  <c r="EJ137" i="1" s="1"/>
  <c r="EC145" i="1"/>
  <c r="ED145" i="1" s="1"/>
  <c r="EE145" i="1" s="1"/>
  <c r="FH145" i="1" s="1"/>
  <c r="EJ147" i="1"/>
  <c r="EC153" i="1"/>
  <c r="ED153" i="1" s="1"/>
  <c r="EE153" i="1" s="1"/>
  <c r="HF153" i="1" s="1"/>
  <c r="EC164" i="1"/>
  <c r="ED164" i="1" s="1"/>
  <c r="EE164" i="1" s="1"/>
  <c r="EC172" i="1"/>
  <c r="ED172" i="1" s="1"/>
  <c r="EE172" i="1" s="1"/>
  <c r="HF172" i="1" s="1"/>
  <c r="EC140" i="1"/>
  <c r="ED140" i="1" s="1"/>
  <c r="EE140" i="1" s="1"/>
  <c r="GT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FH167" i="1" s="1"/>
  <c r="EC175" i="1"/>
  <c r="ED175" i="1" s="1"/>
  <c r="EE175" i="1" s="1"/>
  <c r="EJ175" i="1" s="1"/>
  <c r="EC135" i="1"/>
  <c r="ED135" i="1" s="1"/>
  <c r="EE135" i="1" s="1"/>
  <c r="GT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FH162" i="1" s="1"/>
  <c r="EC170" i="1"/>
  <c r="ED170" i="1" s="1"/>
  <c r="EE170" i="1" s="1"/>
  <c r="EC178" i="1"/>
  <c r="EC157" i="1"/>
  <c r="ED157" i="1" s="1"/>
  <c r="EE157" i="1" s="1"/>
  <c r="EC165" i="1"/>
  <c r="ED165" i="1" s="1"/>
  <c r="EE165" i="1" s="1"/>
  <c r="EC173" i="1"/>
  <c r="ED173" i="1" s="1"/>
  <c r="EE173" i="1" s="1"/>
  <c r="GT173" i="1" s="1"/>
  <c r="EC141" i="1"/>
  <c r="ED141" i="1" s="1"/>
  <c r="EE141" i="1" s="1"/>
  <c r="EJ141" i="1" s="1"/>
  <c r="EC149" i="1"/>
  <c r="ED149" i="1" s="1"/>
  <c r="EE149" i="1" s="1"/>
  <c r="EC160" i="1"/>
  <c r="ED160" i="1" s="1"/>
  <c r="EE160" i="1" s="1"/>
  <c r="FB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HF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N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N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FN109" i="1" s="1"/>
  <c r="EC113" i="1"/>
  <c r="GZ92" i="1"/>
  <c r="GZ112" i="1"/>
  <c r="GZ110" i="1"/>
  <c r="GZ115" i="1"/>
  <c r="EC36" i="1"/>
  <c r="ED36" i="1" s="1"/>
  <c r="EE36" i="1" s="1"/>
  <c r="EJ35" i="1" s="1"/>
  <c r="EC71" i="1"/>
  <c r="ED71" i="1" s="1"/>
  <c r="EE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EV85" i="1" s="1"/>
  <c r="EC70" i="1"/>
  <c r="ED70" i="1" s="1"/>
  <c r="EE70" i="1" s="1"/>
  <c r="EP70" i="1" s="1"/>
  <c r="EC74" i="1"/>
  <c r="ED74" i="1" s="1"/>
  <c r="EE74" i="1" s="1"/>
  <c r="FN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FN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GK46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GN75" i="1" l="1"/>
  <c r="GN208" i="1"/>
  <c r="FP215" i="1"/>
  <c r="GT208" i="1"/>
  <c r="GN232" i="1"/>
  <c r="GN226" i="1"/>
  <c r="FH78" i="1"/>
  <c r="GN105" i="1"/>
  <c r="GN81" i="1"/>
  <c r="GT238" i="1"/>
  <c r="FB151" i="1"/>
  <c r="EP96" i="1"/>
  <c r="EV81" i="1"/>
  <c r="EJ154" i="1"/>
  <c r="FH68" i="1"/>
  <c r="FB154" i="1"/>
  <c r="FP232" i="1"/>
  <c r="EJ242" i="1"/>
  <c r="FP242" i="1"/>
  <c r="GN242" i="1"/>
  <c r="GZ242" i="1"/>
  <c r="GT242" i="1"/>
  <c r="GN112" i="1"/>
  <c r="GZ240" i="1"/>
  <c r="GZ103" i="1"/>
  <c r="EJ89" i="1"/>
  <c r="FU69" i="1"/>
  <c r="FB138" i="1"/>
  <c r="EJ152" i="1"/>
  <c r="FB98" i="1"/>
  <c r="EP109" i="1"/>
  <c r="EV102" i="1"/>
  <c r="EP107" i="1"/>
  <c r="EV100" i="1"/>
  <c r="EJ211" i="1"/>
  <c r="ED243" i="1"/>
  <c r="EE243" i="1" s="1"/>
  <c r="FP243" i="1" s="1"/>
  <c r="FP213" i="1"/>
  <c r="GT223" i="1"/>
  <c r="GZ222" i="1"/>
  <c r="GZ213" i="1"/>
  <c r="GB206" i="1"/>
  <c r="GN222" i="1"/>
  <c r="HF110" i="1"/>
  <c r="GB238" i="1"/>
  <c r="FH147" i="1"/>
  <c r="GT174" i="1"/>
  <c r="FH69" i="1"/>
  <c r="EP93" i="1"/>
  <c r="FH109" i="1"/>
  <c r="GN204" i="1"/>
  <c r="GT197" i="1"/>
  <c r="GZ100" i="1"/>
  <c r="FN171" i="1"/>
  <c r="GT109" i="1"/>
  <c r="EJ76" i="1"/>
  <c r="FN142" i="1"/>
  <c r="EJ75" i="1"/>
  <c r="FH103" i="1"/>
  <c r="EJ81" i="1"/>
  <c r="EP102" i="1"/>
  <c r="GT98" i="1"/>
  <c r="GT105" i="1"/>
  <c r="FU98" i="1"/>
  <c r="FN167" i="1"/>
  <c r="EJ110" i="1"/>
  <c r="EJ227" i="1"/>
  <c r="EJ197" i="1"/>
  <c r="EJ207" i="1"/>
  <c r="FP240" i="1"/>
  <c r="FP206" i="1"/>
  <c r="GN215" i="1"/>
  <c r="GZ197" i="1"/>
  <c r="FP197" i="1"/>
  <c r="FN147" i="1"/>
  <c r="GB208" i="1"/>
  <c r="GT147" i="1"/>
  <c r="GT232" i="1"/>
  <c r="FH96" i="1"/>
  <c r="EV93" i="1"/>
  <c r="EJ217" i="1"/>
  <c r="EJ240" i="1"/>
  <c r="GZ238" i="1"/>
  <c r="GZ206" i="1"/>
  <c r="FP224" i="1"/>
  <c r="GT201" i="1"/>
  <c r="GN240" i="1"/>
  <c r="GN203" i="1"/>
  <c r="GN238" i="1"/>
  <c r="GZ227" i="1"/>
  <c r="GT222" i="1"/>
  <c r="GZ208" i="1"/>
  <c r="GN210" i="1"/>
  <c r="FU87" i="1"/>
  <c r="HF87" i="1"/>
  <c r="FU71" i="1"/>
  <c r="HF71" i="1"/>
  <c r="EJ165" i="1"/>
  <c r="FH165" i="1"/>
  <c r="EJ164" i="1"/>
  <c r="GT164" i="1"/>
  <c r="EJ161" i="1"/>
  <c r="HF161" i="1"/>
  <c r="EJ134" i="1"/>
  <c r="HF134" i="1"/>
  <c r="FH77" i="1"/>
  <c r="FB72" i="1"/>
  <c r="EJ92" i="1"/>
  <c r="FB153" i="1"/>
  <c r="EV92" i="1"/>
  <c r="FN148" i="1"/>
  <c r="EJ231" i="1"/>
  <c r="GT231" i="1"/>
  <c r="GB233" i="1"/>
  <c r="HF83" i="1"/>
  <c r="HF164" i="1"/>
  <c r="GT230" i="1"/>
  <c r="GB228" i="1"/>
  <c r="GN236" i="1"/>
  <c r="GZ233" i="1"/>
  <c r="HF96" i="1"/>
  <c r="HF82" i="1"/>
  <c r="HF160" i="1"/>
  <c r="GT228" i="1"/>
  <c r="GT199" i="1"/>
  <c r="GN209" i="1"/>
  <c r="GZ243" i="1"/>
  <c r="HF137" i="1"/>
  <c r="GT162" i="1"/>
  <c r="GT145" i="1"/>
  <c r="FN95" i="1"/>
  <c r="FN79" i="1"/>
  <c r="FH160" i="1"/>
  <c r="FP223" i="1"/>
  <c r="GB231" i="1"/>
  <c r="HF98" i="1"/>
  <c r="HF81" i="1"/>
  <c r="GT167" i="1"/>
  <c r="FN112" i="1"/>
  <c r="FN77" i="1"/>
  <c r="FH168" i="1"/>
  <c r="GT216" i="1"/>
  <c r="GT176" i="1"/>
  <c r="FH161" i="1"/>
  <c r="GK47" i="1"/>
  <c r="HF140" i="1"/>
  <c r="GT142" i="1"/>
  <c r="FN96" i="1"/>
  <c r="FH169" i="1"/>
  <c r="GK44" i="1"/>
  <c r="HF176" i="1"/>
  <c r="HF138" i="1"/>
  <c r="GT161" i="1"/>
  <c r="GT144" i="1"/>
  <c r="FN98" i="1"/>
  <c r="FN78" i="1"/>
  <c r="FH142" i="1"/>
  <c r="GK50" i="1"/>
  <c r="GK34" i="1"/>
  <c r="GT177" i="1"/>
  <c r="GT138" i="1"/>
  <c r="GK32" i="1"/>
  <c r="GB203" i="1"/>
  <c r="GN227" i="1"/>
  <c r="GZ224" i="1"/>
  <c r="GZ203" i="1"/>
  <c r="HF76" i="1"/>
  <c r="FH159" i="1"/>
  <c r="GK41" i="1"/>
  <c r="GK48" i="1"/>
  <c r="FB97" i="1"/>
  <c r="HF97" i="1"/>
  <c r="EJ149" i="1"/>
  <c r="HF149" i="1"/>
  <c r="FH157" i="1"/>
  <c r="HF157" i="1"/>
  <c r="FH71" i="1"/>
  <c r="GN84" i="1"/>
  <c r="FN175" i="1"/>
  <c r="GT108" i="1"/>
  <c r="EV73" i="1"/>
  <c r="FB175" i="1"/>
  <c r="GT106" i="1"/>
  <c r="FB84" i="1"/>
  <c r="GN73" i="1"/>
  <c r="GN97" i="1"/>
  <c r="FB101" i="1"/>
  <c r="FB75" i="1"/>
  <c r="EV68" i="1"/>
  <c r="EJ205" i="1"/>
  <c r="GT205" i="1"/>
  <c r="FP228" i="1"/>
  <c r="GB211" i="1"/>
  <c r="HF105" i="1"/>
  <c r="HF77" i="1"/>
  <c r="FP235" i="1"/>
  <c r="FP216" i="1"/>
  <c r="GT226" i="1"/>
  <c r="GB200" i="1"/>
  <c r="GN199" i="1"/>
  <c r="GZ209" i="1"/>
  <c r="HF93" i="1"/>
  <c r="HF79" i="1"/>
  <c r="HF154" i="1"/>
  <c r="GT243" i="1"/>
  <c r="GT224" i="1"/>
  <c r="GN205" i="1"/>
  <c r="GZ223" i="1"/>
  <c r="HF150" i="1"/>
  <c r="GT141" i="1"/>
  <c r="FN110" i="1"/>
  <c r="FN75" i="1"/>
  <c r="FH176" i="1"/>
  <c r="FH149" i="1"/>
  <c r="FP211" i="1"/>
  <c r="GB224" i="1"/>
  <c r="FP238" i="1"/>
  <c r="FP218" i="1"/>
  <c r="GT217" i="1"/>
  <c r="GB243" i="1"/>
  <c r="GB227" i="1"/>
  <c r="GB204" i="1"/>
  <c r="GZ204" i="1"/>
  <c r="HF92" i="1"/>
  <c r="HF75" i="1"/>
  <c r="HF162" i="1"/>
  <c r="HF135" i="1"/>
  <c r="GT160" i="1"/>
  <c r="GT143" i="1"/>
  <c r="FN108" i="1"/>
  <c r="FN93" i="1"/>
  <c r="FN70" i="1"/>
  <c r="FH158" i="1"/>
  <c r="GT204" i="1"/>
  <c r="GB234" i="1"/>
  <c r="HF106" i="1"/>
  <c r="GT169" i="1"/>
  <c r="FH153" i="1"/>
  <c r="GK43" i="1"/>
  <c r="FP204" i="1"/>
  <c r="GT134" i="1"/>
  <c r="FN87" i="1"/>
  <c r="HF95" i="1"/>
  <c r="HF168" i="1"/>
  <c r="GT157" i="1"/>
  <c r="FN94" i="1"/>
  <c r="FN71" i="1"/>
  <c r="FH164" i="1"/>
  <c r="HF159" i="1"/>
  <c r="GT163" i="1"/>
  <c r="FN73" i="1"/>
  <c r="FP226" i="1"/>
  <c r="GN243" i="1"/>
  <c r="GN223" i="1"/>
  <c r="GZ236" i="1"/>
  <c r="GZ215" i="1"/>
  <c r="GZ199" i="1"/>
  <c r="HF72" i="1"/>
  <c r="GT171" i="1"/>
  <c r="FH141" i="1"/>
  <c r="FB174" i="1"/>
  <c r="GK37" i="1"/>
  <c r="GK40" i="1"/>
  <c r="EJ80" i="1"/>
  <c r="HF80" i="1"/>
  <c r="FB85" i="1"/>
  <c r="FN85" i="1"/>
  <c r="EJ109" i="1"/>
  <c r="HF109" i="1"/>
  <c r="FU100" i="1"/>
  <c r="HF100" i="1"/>
  <c r="FH107" i="1"/>
  <c r="FN107" i="1"/>
  <c r="EJ167" i="1"/>
  <c r="HF167" i="1"/>
  <c r="EJ140" i="1"/>
  <c r="FH140" i="1"/>
  <c r="GT102" i="1"/>
  <c r="FB93" i="1"/>
  <c r="EV106" i="1"/>
  <c r="GN76" i="1"/>
  <c r="GT78" i="1"/>
  <c r="FB99" i="1"/>
  <c r="EV105" i="1"/>
  <c r="FU101" i="1"/>
  <c r="FU106" i="1"/>
  <c r="EP86" i="1"/>
  <c r="GN82" i="1"/>
  <c r="FB149" i="1"/>
  <c r="GT99" i="1"/>
  <c r="FB77" i="1"/>
  <c r="GN106" i="1"/>
  <c r="FB76" i="1"/>
  <c r="FH102" i="1"/>
  <c r="EP75" i="1"/>
  <c r="FU97" i="1"/>
  <c r="FB80" i="1"/>
  <c r="EJ71" i="1"/>
  <c r="GN78" i="1"/>
  <c r="FN161" i="1"/>
  <c r="FN149" i="1"/>
  <c r="EJ236" i="1"/>
  <c r="EJ243" i="1"/>
  <c r="EJ212" i="1"/>
  <c r="GB212" i="1"/>
  <c r="EJ216" i="1"/>
  <c r="EJ224" i="1"/>
  <c r="EJ234" i="1"/>
  <c r="EJ199" i="1"/>
  <c r="FP203" i="1"/>
  <c r="GT234" i="1"/>
  <c r="GB222" i="1"/>
  <c r="GB201" i="1"/>
  <c r="GN233" i="1"/>
  <c r="GN216" i="1"/>
  <c r="GN200" i="1"/>
  <c r="GZ234" i="1"/>
  <c r="GZ217" i="1"/>
  <c r="GZ202" i="1"/>
  <c r="HF102" i="1"/>
  <c r="HF74" i="1"/>
  <c r="HF151" i="1"/>
  <c r="FP231" i="1"/>
  <c r="FP212" i="1"/>
  <c r="GT218" i="1"/>
  <c r="GB236" i="1"/>
  <c r="GB216" i="1"/>
  <c r="GB197" i="1"/>
  <c r="GN228" i="1"/>
  <c r="GN211" i="1"/>
  <c r="GZ205" i="1"/>
  <c r="EJ214" i="1"/>
  <c r="HF108" i="1"/>
  <c r="HF89" i="1"/>
  <c r="HF73" i="1"/>
  <c r="GT207" i="1"/>
  <c r="GN234" i="1"/>
  <c r="GN217" i="1"/>
  <c r="GN201" i="1"/>
  <c r="GZ235" i="1"/>
  <c r="GZ218" i="1"/>
  <c r="HF103" i="1"/>
  <c r="GT175" i="1"/>
  <c r="GT153" i="1"/>
  <c r="GT137" i="1"/>
  <c r="FN103" i="1"/>
  <c r="FN86" i="1"/>
  <c r="FN72" i="1"/>
  <c r="FP207" i="1"/>
  <c r="GB209" i="1"/>
  <c r="FP214" i="1"/>
  <c r="GT213" i="1"/>
  <c r="GB223" i="1"/>
  <c r="GZ200" i="1"/>
  <c r="HF112" i="1"/>
  <c r="HF88" i="1"/>
  <c r="HF68" i="1"/>
  <c r="HF152" i="1"/>
  <c r="FN105" i="1"/>
  <c r="FN88" i="1"/>
  <c r="FH154" i="1"/>
  <c r="GT200" i="1"/>
  <c r="GB230" i="1"/>
  <c r="HF78" i="1"/>
  <c r="FH175" i="1"/>
  <c r="FH136" i="1"/>
  <c r="GK39" i="1"/>
  <c r="GT159" i="1"/>
  <c r="FN111" i="1"/>
  <c r="FN76" i="1"/>
  <c r="HF84" i="1"/>
  <c r="GT152" i="1"/>
  <c r="GT136" i="1"/>
  <c r="FN106" i="1"/>
  <c r="FN89" i="1"/>
  <c r="FH135" i="1"/>
  <c r="GK42" i="1"/>
  <c r="HF144" i="1"/>
  <c r="FN92" i="1"/>
  <c r="FH150" i="1"/>
  <c r="GN235" i="1"/>
  <c r="GN218" i="1"/>
  <c r="GN202" i="1"/>
  <c r="GZ232" i="1"/>
  <c r="GZ211" i="1"/>
  <c r="HF111" i="1"/>
  <c r="HF171" i="1"/>
  <c r="FH177" i="1"/>
  <c r="FH138" i="1"/>
  <c r="GK49" i="1"/>
  <c r="GK33" i="1"/>
  <c r="FH148" i="1"/>
  <c r="FF31" i="1"/>
  <c r="GK31" i="1"/>
  <c r="GZ106" i="1"/>
  <c r="EJ173" i="1"/>
  <c r="HF173" i="1"/>
  <c r="FH173" i="1"/>
  <c r="EJ170" i="1"/>
  <c r="HF170" i="1"/>
  <c r="EJ172" i="1"/>
  <c r="GT172" i="1"/>
  <c r="FH99" i="1"/>
  <c r="FU102" i="1"/>
  <c r="FH84" i="1"/>
  <c r="EJ102" i="1"/>
  <c r="GN83" i="1"/>
  <c r="FU68" i="1"/>
  <c r="FB163" i="1"/>
  <c r="FH105" i="1"/>
  <c r="FB78" i="1"/>
  <c r="EV112" i="1"/>
  <c r="FU92" i="1"/>
  <c r="FH97" i="1"/>
  <c r="EJ106" i="1"/>
  <c r="FN159" i="1"/>
  <c r="EJ146" i="1"/>
  <c r="HF146" i="1"/>
  <c r="EJ105" i="1"/>
  <c r="GT110" i="1"/>
  <c r="GN77" i="1"/>
  <c r="EV99" i="1"/>
  <c r="EJ228" i="1"/>
  <c r="EJ233" i="1"/>
  <c r="FP236" i="1"/>
  <c r="FP217" i="1"/>
  <c r="FP199" i="1"/>
  <c r="GT227" i="1"/>
  <c r="GT212" i="1"/>
  <c r="GB198" i="1"/>
  <c r="GN212" i="1"/>
  <c r="GZ230" i="1"/>
  <c r="GZ214" i="1"/>
  <c r="GZ198" i="1"/>
  <c r="HF94" i="1"/>
  <c r="FP205" i="1"/>
  <c r="GT233" i="1"/>
  <c r="GB213" i="1"/>
  <c r="GN207" i="1"/>
  <c r="GZ201" i="1"/>
  <c r="HF99" i="1"/>
  <c r="HF86" i="1"/>
  <c r="HF70" i="1"/>
  <c r="HF163" i="1"/>
  <c r="FP201" i="1"/>
  <c r="GT235" i="1"/>
  <c r="GN230" i="1"/>
  <c r="GZ231" i="1"/>
  <c r="HF143" i="1"/>
  <c r="GT165" i="1"/>
  <c r="GT149" i="1"/>
  <c r="FN99" i="1"/>
  <c r="FN83" i="1"/>
  <c r="FN68" i="1"/>
  <c r="FH163" i="1"/>
  <c r="FH143" i="1"/>
  <c r="GB205" i="1"/>
  <c r="FP230" i="1"/>
  <c r="GT209" i="1"/>
  <c r="GB235" i="1"/>
  <c r="GZ212" i="1"/>
  <c r="HF101" i="1"/>
  <c r="HF85" i="1"/>
  <c r="HF175" i="1"/>
  <c r="HF145" i="1"/>
  <c r="GT170" i="1"/>
  <c r="GT151" i="1"/>
  <c r="FN101" i="1"/>
  <c r="FN81" i="1"/>
  <c r="FH171" i="1"/>
  <c r="FH151" i="1"/>
  <c r="GB242" i="1"/>
  <c r="HF165" i="1"/>
  <c r="FH172" i="1"/>
  <c r="GK51" i="1"/>
  <c r="GK35" i="1"/>
  <c r="HF148" i="1"/>
  <c r="GT150" i="1"/>
  <c r="FN104" i="1"/>
  <c r="FN69" i="1"/>
  <c r="FH137" i="1"/>
  <c r="HF69" i="1"/>
  <c r="HF142" i="1"/>
  <c r="GT168" i="1"/>
  <c r="GT148" i="1"/>
  <c r="FN102" i="1"/>
  <c r="FN82" i="1"/>
  <c r="FN174" i="1"/>
  <c r="GK38" i="1"/>
  <c r="GT146" i="1"/>
  <c r="FN84" i="1"/>
  <c r="GB207" i="1"/>
  <c r="GN231" i="1"/>
  <c r="HF104" i="1"/>
  <c r="HF141" i="1"/>
  <c r="FH170" i="1"/>
  <c r="FH134" i="1"/>
  <c r="GK45" i="1"/>
  <c r="FH144" i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13" i="1"/>
  <c r="EV35" i="1"/>
  <c r="FF46" i="1"/>
  <c r="FK46" i="1"/>
  <c r="FA46" i="1"/>
  <c r="FF51" i="1"/>
  <c r="GK24" i="1"/>
  <c r="GK23" i="1"/>
  <c r="FF39" i="1"/>
  <c r="EV51" i="1"/>
  <c r="FA12" i="1"/>
  <c r="GK27" i="1"/>
  <c r="GK26" i="1"/>
  <c r="GK25" i="1"/>
  <c r="GK16" i="1"/>
  <c r="GK15" i="1"/>
  <c r="FA51" i="1"/>
  <c r="GK19" i="1"/>
  <c r="GK18" i="1"/>
  <c r="GK17" i="1"/>
  <c r="GK7" i="1"/>
  <c r="EV20" i="1"/>
  <c r="FA20" i="1"/>
  <c r="GK28" i="1"/>
  <c r="GK11" i="1"/>
  <c r="GK10" i="1"/>
  <c r="GK9" i="1"/>
  <c r="FF20" i="1"/>
  <c r="GK20" i="1"/>
  <c r="GK14" i="1"/>
  <c r="GK22" i="1"/>
  <c r="GK21" i="1"/>
  <c r="EV47" i="1"/>
  <c r="FF47" i="1"/>
  <c r="FK24" i="1"/>
  <c r="EV12" i="1"/>
  <c r="FA47" i="1"/>
  <c r="EV46" i="1"/>
  <c r="FF35" i="1"/>
  <c r="EV39" i="1"/>
  <c r="FF8" i="1"/>
  <c r="EV8" i="1"/>
  <c r="FA16" i="1"/>
  <c r="FA28" i="1"/>
  <c r="FF28" i="1"/>
  <c r="FF12" i="1"/>
  <c r="FP12" i="1"/>
  <c r="FK41" i="1"/>
  <c r="FK28" i="1"/>
  <c r="FK35" i="1"/>
  <c r="EV16" i="1"/>
  <c r="FF16" i="1"/>
  <c r="FP14" i="1"/>
  <c r="FP26" i="1"/>
  <c r="FK26" i="1"/>
  <c r="FP7" i="1"/>
  <c r="FK16" i="1"/>
  <c r="FK43" i="1"/>
  <c r="FK20" i="1"/>
  <c r="FK27" i="1"/>
  <c r="FK42" i="1"/>
  <c r="FK34" i="1"/>
  <c r="FK18" i="1"/>
  <c r="FP24" i="1"/>
  <c r="FK45" i="1"/>
  <c r="FK12" i="1"/>
  <c r="FK19" i="1"/>
  <c r="FK9" i="1"/>
  <c r="FK10" i="1"/>
  <c r="FK40" i="1"/>
  <c r="FP19" i="1"/>
  <c r="FK32" i="1"/>
  <c r="FK44" i="1"/>
  <c r="FP23" i="1"/>
  <c r="FK11" i="1"/>
  <c r="FP25" i="1"/>
  <c r="FF49" i="1"/>
  <c r="FP27" i="1"/>
  <c r="FK25" i="1"/>
  <c r="FP13" i="1"/>
  <c r="FK21" i="1"/>
  <c r="FK23" i="1"/>
  <c r="FK31" i="1"/>
  <c r="FP16" i="1"/>
  <c r="FP17" i="1"/>
  <c r="FP21" i="1"/>
  <c r="FK17" i="1"/>
  <c r="FK15" i="1"/>
  <c r="FK22" i="1"/>
  <c r="FP10" i="1"/>
  <c r="FP22" i="1"/>
  <c r="FP8" i="1"/>
  <c r="FK37" i="1"/>
  <c r="FK39" i="1"/>
  <c r="FK8" i="1"/>
  <c r="FK14" i="1"/>
  <c r="FK50" i="1"/>
  <c r="FP9" i="1"/>
  <c r="FP11" i="1"/>
  <c r="FK48" i="1"/>
  <c r="FK13" i="1"/>
  <c r="FK33" i="1"/>
  <c r="FP18" i="1"/>
  <c r="FK7" i="1"/>
  <c r="FK36" i="1"/>
  <c r="FK49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GK52" i="1" s="1"/>
  <c r="ED54" i="1"/>
  <c r="EE54" i="1" s="1"/>
  <c r="FA26" i="1"/>
  <c r="FF40" i="1"/>
  <c r="EV13" i="1"/>
  <c r="FA41" i="1"/>
  <c r="FA27" i="1"/>
  <c r="FF45" i="1"/>
  <c r="EV21" i="1"/>
  <c r="FA31" i="1"/>
  <c r="FF32" i="1"/>
  <c r="FA13" i="1"/>
  <c r="GZ248" i="1" l="1"/>
  <c r="EJ246" i="1"/>
  <c r="GN248" i="1"/>
  <c r="HF114" i="1"/>
  <c r="FN114" i="1"/>
  <c r="FH178" i="1"/>
  <c r="GT178" i="1"/>
  <c r="HF178" i="1"/>
  <c r="FP248" i="1"/>
  <c r="GT248" i="1"/>
  <c r="GZ53" i="1"/>
  <c r="GK53" i="1"/>
  <c r="FN113" i="1"/>
  <c r="FN117" i="1" s="1"/>
  <c r="HF113" i="1"/>
  <c r="HF119" i="1" s="1"/>
  <c r="HF179" i="1"/>
  <c r="GT179" i="1"/>
  <c r="GT184" i="1" s="1"/>
  <c r="FH179" i="1"/>
  <c r="GB248" i="1"/>
  <c r="EJ179" i="1"/>
  <c r="FB179" i="1"/>
  <c r="FN179" i="1"/>
  <c r="EJ178" i="1"/>
  <c r="FN178" i="1"/>
  <c r="FB178" i="1"/>
  <c r="FB182" i="1" s="1"/>
  <c r="GZ113" i="1"/>
  <c r="GT113" i="1"/>
  <c r="EJ113" i="1"/>
  <c r="FU113" i="1"/>
  <c r="GN113" i="1"/>
  <c r="GN119" i="1" s="1"/>
  <c r="FH113" i="1"/>
  <c r="EV113" i="1"/>
  <c r="EP113" i="1"/>
  <c r="EP117" i="1" s="1"/>
  <c r="FB113" i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FZ52" i="1"/>
  <c r="FZ53" i="1"/>
  <c r="FK53" i="1"/>
  <c r="FK52" i="1"/>
  <c r="FA53" i="1"/>
  <c r="FF53" i="1"/>
  <c r="EV53" i="1"/>
  <c r="FA52" i="1"/>
  <c r="EV52" i="1"/>
  <c r="FF52" i="1"/>
  <c r="FB117" i="1" l="1"/>
  <c r="FH182" i="1"/>
  <c r="FN182" i="1"/>
  <c r="HF184" i="1"/>
  <c r="GT119" i="1"/>
  <c r="FU117" i="1"/>
  <c r="EV117" i="1"/>
  <c r="FH117" i="1"/>
  <c r="EJ182" i="1"/>
  <c r="GZ119" i="1"/>
  <c r="FF55" i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<sst xmlns="http://schemas.openxmlformats.org/spreadsheetml/2006/main" count="1296" uniqueCount="132">
  <si>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</si>
  <si>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</si>
  <si>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</si>
  <si>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</si>
  <si>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</si>
  <si>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</si>
  <si>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</si>
  <si>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</si>
  <si>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</si>
  <si>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</si>
  <si>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</si>
  <si>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</si>
  <si>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</si>
  <si>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</si>
  <si>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</si>
  <si>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</si>
  <si>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</si>
  <si>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</si>
  <si>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</si>
  <si>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</si>
  <si>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</si>
  <si>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</si>
  <si>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</si>
  <si>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</si>
  <si>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</si>
  <si>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</si>
  <si>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</si>
  <si>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</si>
  <si>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</si>
  <si>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</si>
  <si>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</si>
  <si>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</si>
  <si>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</si>
  <si>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</si>
  <si>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</si>
  <si>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</si>
  <si>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</si>
  <si>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</si>
  <si>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</si>
  <si>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</si>
  <si>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</si>
  <si>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</si>
  <si>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</si>
  <si>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</si>
  <si>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</si>
  <si>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</si>
  <si>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</si>
  <si>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</si>
  <si>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</si>
  <si>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</si>
  <si>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</si>
  <si>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</si>
  <si>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</si>
  <si>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</si>
  <si>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</si>
  <si>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</si>
  <si>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</si>
  <si>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</si>
  <si>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</si>
  <si>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</si>
  <si>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</si>
  <si>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</si>
  <si>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</si>
  <si>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</si>
  <si>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</si>
  <si>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</si>
  <si>
    <t>M</t>
  </si>
  <si>
    <t>48x36</t>
  </si>
  <si>
    <t>Modified Newtonian Flow</t>
  </si>
  <si>
    <r>
      <t>Cp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</si>
  <si>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M=5</t>
  </si>
  <si>
    <t>AUSM (third order upwind)</t>
  </si>
  <si>
    <t>AUSM (2nd order)</t>
  </si>
  <si>
    <t>[[[ 0.         -0.46547788</t>
  </si>
  <si>
    <t xml:space="preserve">  [ 0.         -0.35514544</t>
  </si>
  <si>
    <t xml:space="preserve">  [ 0.02521733  1.61842012</t>
  </si>
  <si>
    <t xml:space="preserve">  [ 0.06453802  1.14958095</t>
  </si>
  <si>
    <t xml:space="preserve">  [ 0.11539571  0.94415805</t>
  </si>
  <si>
    <t xml:space="preserve">  [ 0.17708088  0.78341625</t>
  </si>
  <si>
    <t xml:space="preserve">  [ 0.23257827  0.64441621</t>
  </si>
  <si>
    <t xml:space="preserve">  [ 0.27694809  0.57976455</t>
  </si>
  <si>
    <t xml:space="preserve">  [ 0.32132519  0.51497632</t>
  </si>
  <si>
    <t xml:space="preserve">  [ 0.36570828  0.46411504</t>
  </si>
  <si>
    <t xml:space="preserve">  [ 0.41009802  0.42185061</t>
  </si>
  <si>
    <t xml:space="preserve">  [ 0.4544901   0.38714674</t>
  </si>
  <si>
    <t xml:space="preserve">  [ 0.49888535  0.35825399</t>
  </si>
  <si>
    <t xml:space="preserve">  [ 0.54326377  0.33344262</t>
  </si>
  <si>
    <t xml:space="preserve">  [ 0.58765871  0.31193722</t>
  </si>
  <si>
    <t xml:space="preserve">  [ 0.63202974  0.29484985</t>
  </si>
  <si>
    <t xml:space="preserve">  [ 0.67641331  0.2779747 </t>
  </si>
  <si>
    <t xml:space="preserve">  [ 0.72076141  0.26314998</t>
  </si>
  <si>
    <t xml:space="preserve">  [ 0.76511575  0.23909448</t>
  </si>
  <si>
    <t xml:space="preserve">  [ 0.81990217  0.27115228</t>
  </si>
  <si>
    <t xml:space="preserve">  [ 0.88175892  0.2115016 </t>
  </si>
  <si>
    <t xml:space="preserve">  [ 0.93281739  0.20502382</t>
  </si>
  <si>
    <t xml:space="preserve">  [ 0.97248376  0.18267821</t>
  </si>
  <si>
    <t xml:space="preserve">  [ 1.          0.18069864</t>
  </si>
  <si>
    <t xml:space="preserve">  [ 1.         -0.46547788</t>
  </si>
  <si>
    <t xml:space="preserve"> [[ 0.         -0.42638126</t>
  </si>
  <si>
    <t xml:space="preserve">  [ 0.         -2.20182085</t>
  </si>
  <si>
    <t xml:space="preserve">  [ 0.02521733 -0.22287902</t>
  </si>
  <si>
    <t xml:space="preserve">  [ 0.06453802 -0.2564277 </t>
  </si>
  <si>
    <t xml:space="preserve">  [ 0.11539571 -0.04838221</t>
  </si>
  <si>
    <t xml:space="preserve">  [ 0.17708088  0.01929618</t>
  </si>
  <si>
    <t xml:space="preserve">  [ 0.23257827  0.1097954 </t>
  </si>
  <si>
    <t xml:space="preserve">  [ 0.27694809  0.10740135</t>
  </si>
  <si>
    <t xml:space="preserve">  [ 0.32132519  0.11882762</t>
  </si>
  <si>
    <t xml:space="preserve">  [ 0.36570828  0.12160814</t>
  </si>
  <si>
    <t xml:space="preserve">  [ 0.41009802  0.12298501</t>
  </si>
  <si>
    <t xml:space="preserve">  [ 0.4544901   0.121882  </t>
  </si>
  <si>
    <t xml:space="preserve">  [ 0.49888535  0.11909108</t>
  </si>
  <si>
    <t xml:space="preserve">  [ 0.54326377  0.11380668</t>
  </si>
  <si>
    <t xml:space="preserve">  [ 0.58765871  0.10681839</t>
  </si>
  <si>
    <t xml:space="preserve">  [ 0.63202974  0.10021096</t>
  </si>
  <si>
    <t xml:space="preserve">  [ 0.67641331  0.09461003</t>
  </si>
  <si>
    <t xml:space="preserve">  [ 0.72076141  0.08928365</t>
  </si>
  <si>
    <t xml:space="preserve">  [ 0.76511575  0.08203026</t>
  </si>
  <si>
    <t xml:space="preserve">  [ 0.81990217  0.07707604</t>
  </si>
  <si>
    <t xml:space="preserve">  [ 0.88175892  0.05945205</t>
  </si>
  <si>
    <t xml:space="preserve">  [ 0.93281739  0.0407001 </t>
  </si>
  <si>
    <t xml:space="preserve">  [ 0.97248376  0.02841875</t>
  </si>
  <si>
    <t xml:space="preserve">  [ 1.         -0.11813245</t>
  </si>
  <si>
    <t xml:space="preserve">  [ 1.         -0.42638126</t>
  </si>
  <si>
    <t>x/L</t>
  </si>
  <si>
    <t>p (kPa)</t>
  </si>
  <si>
    <t>164x42</t>
  </si>
  <si>
    <t>AUSM (3rd order)</t>
  </si>
  <si>
    <t>0m to 4m</t>
  </si>
  <si>
    <t>4m x 1m</t>
  </si>
  <si>
    <t>AUSM (1st order)</t>
  </si>
  <si>
    <t>T (K)</t>
  </si>
  <si>
    <t>102x36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</si>
</sst>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6" xfId="0" applyBorder="1"/>
    <xf numFmtId="11" fontId="0" fillId="0" borderId="5" xfId="0" applyNumberForma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9.9017802700000004E-3</c:v>
                </c:pt>
                <c:pt idx="2">
                  <c:v>1.9803564900000001E-2</c:v>
                </c:pt>
                <c:pt idx="3">
                  <c:v>2.9705342700000002E-2</c:v>
                </c:pt>
                <c:pt idx="4">
                  <c:v>3.9607122100000003E-2</c:v>
                </c:pt>
                <c:pt idx="5">
                  <c:v>4.9508930200000002E-2</c:v>
                </c:pt>
                <c:pt idx="6">
                  <c:v>5.9410726599999998E-2</c:v>
                </c:pt>
                <c:pt idx="7">
                  <c:v>6.9312444099999995E-2</c:v>
                </c:pt>
                <c:pt idx="8">
                  <c:v>7.9214275599999995E-2</c:v>
                </c:pt>
                <c:pt idx="9">
                  <c:v>8.9115949999999999E-2</c:v>
                </c:pt>
                <c:pt idx="10">
                  <c:v>9.9017741100000001E-2</c:v>
                </c:pt>
                <c:pt idx="11">
                  <c:v>0.108919637</c:v>
                </c:pt>
                <c:pt idx="12">
                  <c:v>0.118821285</c:v>
                </c:pt>
                <c:pt idx="13">
                  <c:v>0.12872303600000001</c:v>
                </c:pt>
                <c:pt idx="14">
                  <c:v>0.13862480099999999</c:v>
                </c:pt>
                <c:pt idx="15">
                  <c:v>0.148526399</c:v>
                </c:pt>
                <c:pt idx="16">
                  <c:v>0.15842851299999999</c:v>
                </c:pt>
                <c:pt idx="17">
                  <c:v>0.16833030500000001</c:v>
                </c:pt>
                <c:pt idx="18">
                  <c:v>0.17823159099999999</c:v>
                </c:pt>
                <c:pt idx="19">
                  <c:v>0.18813444300000001</c:v>
                </c:pt>
                <c:pt idx="20">
                  <c:v>0.19803548100000001</c:v>
                </c:pt>
                <c:pt idx="21">
                  <c:v>0.20793749</c:v>
                </c:pt>
                <c:pt idx="22">
                  <c:v>0.21783898400000001</c:v>
                </c:pt>
                <c:pt idx="23">
                  <c:v>0.22774148299999999</c:v>
                </c:pt>
                <c:pt idx="24">
                  <c:v>0.237643614</c:v>
                </c:pt>
                <c:pt idx="25">
                  <c:v>0.24754362799999999</c:v>
                </c:pt>
                <c:pt idx="26">
                  <c:v>0.25744540199999999</c:v>
                </c:pt>
                <c:pt idx="27">
                  <c:v>0.26734862500000001</c:v>
                </c:pt>
                <c:pt idx="28">
                  <c:v>0.27724880099999999</c:v>
                </c:pt>
                <c:pt idx="29">
                  <c:v>0.287150513</c:v>
                </c:pt>
                <c:pt idx="30">
                  <c:v>0.29705759700000001</c:v>
                </c:pt>
                <c:pt idx="31">
                  <c:v>0.30695192300000002</c:v>
                </c:pt>
                <c:pt idx="32">
                  <c:v>0.316851561</c:v>
                </c:pt>
                <c:pt idx="33">
                  <c:v>0.32675934899999998</c:v>
                </c:pt>
                <c:pt idx="34">
                  <c:v>0.33665462000000002</c:v>
                </c:pt>
                <c:pt idx="35">
                  <c:v>0.34656261399999999</c:v>
                </c:pt>
                <c:pt idx="36">
                  <c:v>0.35646700799999997</c:v>
                </c:pt>
                <c:pt idx="37">
                  <c:v>0.36636624899999998</c:v>
                </c:pt>
                <c:pt idx="38">
                  <c:v>0.37627043900000001</c:v>
                </c:pt>
                <c:pt idx="39">
                  <c:v>0.38616498599999999</c:v>
                </c:pt>
                <c:pt idx="40">
                  <c:v>0.396079299</c:v>
                </c:pt>
                <c:pt idx="41">
                  <c:v>0.40596779799999999</c:v>
                </c:pt>
                <c:pt idx="42">
                  <c:v>0.41587759400000002</c:v>
                </c:pt>
                <c:pt idx="43">
                  <c:v>0.42578279299999999</c:v>
                </c:pt>
                <c:pt idx="44">
                  <c:v>0.43566938900000002</c:v>
                </c:pt>
                <c:pt idx="45">
                  <c:v>0.44556827799999998</c:v>
                </c:pt>
                <c:pt idx="46">
                  <c:v>0.455465493</c:v>
                </c:pt>
                <c:pt idx="47">
                  <c:v>0.465377294</c:v>
                </c:pt>
                <c:pt idx="48">
                  <c:v>0.47527513799999999</c:v>
                </c:pt>
                <c:pt idx="49">
                  <c:v>0.48518683099999999</c:v>
                </c:pt>
                <c:pt idx="50">
                  <c:v>0.49509994400000001</c:v>
                </c:pt>
                <c:pt idx="51">
                  <c:v>0.50498243600000003</c:v>
                </c:pt>
                <c:pt idx="52">
                  <c:v>0.51489729100000003</c:v>
                </c:pt>
                <c:pt idx="53">
                  <c:v>0.52480867499999995</c:v>
                </c:pt>
                <c:pt idx="54">
                  <c:v>0.53470931799999999</c:v>
                </c:pt>
                <c:pt idx="55">
                  <c:v>0.54458848900000001</c:v>
                </c:pt>
                <c:pt idx="56">
                  <c:v>0.55448600199999998</c:v>
                </c:pt>
                <c:pt idx="57">
                  <c:v>0.56440038000000003</c:v>
                </c:pt>
                <c:pt idx="58">
                  <c:v>0.57429825599999995</c:v>
                </c:pt>
                <c:pt idx="59">
                  <c:v>0.58419392699999995</c:v>
                </c:pt>
                <c:pt idx="60">
                  <c:v>0.59413038200000001</c:v>
                </c:pt>
                <c:pt idx="61">
                  <c:v>0.60398664700000004</c:v>
                </c:pt>
                <c:pt idx="62">
                  <c:v>0.61394611099999996</c:v>
                </c:pt>
                <c:pt idx="63">
                  <c:v>0.62382084100000001</c:v>
                </c:pt>
                <c:pt idx="64">
                  <c:v>0.63369692899999996</c:v>
                </c:pt>
                <c:pt idx="65">
                  <c:v>0.643613553</c:v>
                </c:pt>
                <c:pt idx="66">
                  <c:v>0.65344132600000004</c:v>
                </c:pt>
                <c:pt idx="67">
                  <c:v>0.66345212600000003</c:v>
                </c:pt>
                <c:pt idx="68">
                  <c:v>0.67332492700000002</c:v>
                </c:pt>
                <c:pt idx="69">
                  <c:v>0.68319435799999995</c:v>
                </c:pt>
                <c:pt idx="70">
                  <c:v>0.69316787700000004</c:v>
                </c:pt>
                <c:pt idx="71">
                  <c:v>0.70298338400000004</c:v>
                </c:pt>
                <c:pt idx="72">
                  <c:v>0.71295901900000003</c:v>
                </c:pt>
                <c:pt idx="73">
                  <c:v>0.72288200999999996</c:v>
                </c:pt>
                <c:pt idx="74">
                  <c:v>0.73274966500000005</c:v>
                </c:pt>
                <c:pt idx="75">
                  <c:v>0.74267323600000001</c:v>
                </c:pt>
                <c:pt idx="76">
                  <c:v>0.75253946999999999</c:v>
                </c:pt>
                <c:pt idx="77">
                  <c:v>0.76240073100000005</c:v>
                </c:pt>
                <c:pt idx="78">
                  <c:v>0.77232793399999999</c:v>
                </c:pt>
                <c:pt idx="79">
                  <c:v>0.78225013499999996</c:v>
                </c:pt>
                <c:pt idx="80">
                  <c:v>0.79211300900000003</c:v>
                </c:pt>
                <c:pt idx="81">
                  <c:v>0.802036839</c:v>
                </c:pt>
                <c:pt idx="82">
                  <c:v>0.81203935500000002</c:v>
                </c:pt>
                <c:pt idx="83">
                  <c:v>0.82189792299999997</c:v>
                </c:pt>
                <c:pt idx="84">
                  <c:v>0.83175094100000002</c:v>
                </c:pt>
                <c:pt idx="85">
                  <c:v>0.84160491100000001</c:v>
                </c:pt>
                <c:pt idx="86">
                  <c:v>0.85137622099999999</c:v>
                </c:pt>
                <c:pt idx="87">
                  <c:v>0.86146765400000003</c:v>
                </c:pt>
                <c:pt idx="88">
                  <c:v>0.87156956399999996</c:v>
                </c:pt>
                <c:pt idx="89">
                  <c:v>0.880989315</c:v>
                </c:pt>
                <c:pt idx="90">
                  <c:v>0.891271857</c:v>
                </c:pt>
                <c:pt idx="91">
                  <c:v>0.90121556400000002</c:v>
                </c:pt>
                <c:pt idx="92">
                  <c:v>0.91115862800000003</c:v>
                </c:pt>
                <c:pt idx="93">
                  <c:v>0.92050762200000003</c:v>
                </c:pt>
                <c:pt idx="94">
                  <c:v>0.93064266299999998</c:v>
                </c:pt>
                <c:pt idx="95">
                  <c:v>0.94058011500000005</c:v>
                </c:pt>
                <c:pt idx="96">
                  <c:v>0.95051562300000003</c:v>
                </c:pt>
                <c:pt idx="97">
                  <c:v>0.96046133600000005</c:v>
                </c:pt>
                <c:pt idx="98">
                  <c:v>0.97063374800000002</c:v>
                </c:pt>
                <c:pt idx="99">
                  <c:v>0.98035050099999999</c:v>
                </c:pt>
                <c:pt idx="100">
                  <c:v>0.99005792599999998</c:v>
                </c:pt>
                <c:pt idx="101">
                  <c:v>1</c:v>
                </c:pt>
              </c:numCache>
            </c:numRef>
          </c:xVal>
          <c:yVal>
            <c:numRef>
              <c:f>'Shock Resolution'!$AC$6:$AC$107</c:f>
              <c:numCache>
                <c:formatCode>0.00E+00</c:formatCode>
                <c:ptCount val="102"/>
                <c:pt idx="0">
                  <c:v>336.65651200000002</c:v>
                </c:pt>
                <c:pt idx="1">
                  <c:v>359.00867699999998</c:v>
                </c:pt>
                <c:pt idx="2">
                  <c:v>372.186217</c:v>
                </c:pt>
                <c:pt idx="3">
                  <c:v>379.09370799999999</c:v>
                </c:pt>
                <c:pt idx="4">
                  <c:v>381.52399700000001</c:v>
                </c:pt>
                <c:pt idx="5">
                  <c:v>380.41418599999997</c:v>
                </c:pt>
                <c:pt idx="6">
                  <c:v>377.93715099999997</c:v>
                </c:pt>
                <c:pt idx="7">
                  <c:v>375.53572200000002</c:v>
                </c:pt>
                <c:pt idx="8">
                  <c:v>373.82320199999998</c:v>
                </c:pt>
                <c:pt idx="9">
                  <c:v>372.90038700000002</c:v>
                </c:pt>
                <c:pt idx="10">
                  <c:v>372.61722700000001</c:v>
                </c:pt>
                <c:pt idx="11">
                  <c:v>372.73692899999998</c:v>
                </c:pt>
                <c:pt idx="12">
                  <c:v>373.03457500000002</c:v>
                </c:pt>
                <c:pt idx="13">
                  <c:v>373.34710100000001</c:v>
                </c:pt>
                <c:pt idx="14">
                  <c:v>373.58563500000002</c:v>
                </c:pt>
                <c:pt idx="15">
                  <c:v>373.723342</c:v>
                </c:pt>
                <c:pt idx="16">
                  <c:v>373.77281399999998</c:v>
                </c:pt>
                <c:pt idx="17">
                  <c:v>373.76386000000002</c:v>
                </c:pt>
                <c:pt idx="18">
                  <c:v>373.72742899999997</c:v>
                </c:pt>
                <c:pt idx="19">
                  <c:v>373.686936</c:v>
                </c:pt>
                <c:pt idx="20">
                  <c:v>373.65569499999998</c:v>
                </c:pt>
                <c:pt idx="21">
                  <c:v>373.63819999999998</c:v>
                </c:pt>
                <c:pt idx="22">
                  <c:v>373.63311199999998</c:v>
                </c:pt>
                <c:pt idx="23">
                  <c:v>373.636369</c:v>
                </c:pt>
                <c:pt idx="24">
                  <c:v>373.64356600000002</c:v>
                </c:pt>
                <c:pt idx="25">
                  <c:v>373.65130499999998</c:v>
                </c:pt>
                <c:pt idx="26">
                  <c:v>373.65765399999998</c:v>
                </c:pt>
                <c:pt idx="27">
                  <c:v>373.661993</c:v>
                </c:pt>
                <c:pt idx="28">
                  <c:v>373.66459500000002</c:v>
                </c:pt>
                <c:pt idx="29">
                  <c:v>373.66615999999999</c:v>
                </c:pt>
                <c:pt idx="30">
                  <c:v>373.66747600000002</c:v>
                </c:pt>
                <c:pt idx="31">
                  <c:v>373.66922399999999</c:v>
                </c:pt>
                <c:pt idx="32">
                  <c:v>373.671922</c:v>
                </c:pt>
                <c:pt idx="33">
                  <c:v>373.67595699999998</c:v>
                </c:pt>
                <c:pt idx="34">
                  <c:v>373.68166000000002</c:v>
                </c:pt>
                <c:pt idx="35">
                  <c:v>373.68937899999997</c:v>
                </c:pt>
                <c:pt idx="36">
                  <c:v>373.69953299999997</c:v>
                </c:pt>
                <c:pt idx="37">
                  <c:v>373.71264000000002</c:v>
                </c:pt>
                <c:pt idx="38">
                  <c:v>373.72931599999998</c:v>
                </c:pt>
                <c:pt idx="39">
                  <c:v>373.75025299999999</c:v>
                </c:pt>
                <c:pt idx="40">
                  <c:v>373.776184</c:v>
                </c:pt>
                <c:pt idx="41">
                  <c:v>373.80783700000001</c:v>
                </c:pt>
                <c:pt idx="42">
                  <c:v>373.845888</c:v>
                </c:pt>
                <c:pt idx="43">
                  <c:v>373.89091100000002</c:v>
                </c:pt>
                <c:pt idx="44">
                  <c:v>373.94332800000001</c:v>
                </c:pt>
                <c:pt idx="45">
                  <c:v>374.00336499999997</c:v>
                </c:pt>
                <c:pt idx="46">
                  <c:v>374.07101899999998</c:v>
                </c:pt>
                <c:pt idx="47">
                  <c:v>374.146029</c:v>
                </c:pt>
                <c:pt idx="48">
                  <c:v>374.22786300000001</c:v>
                </c:pt>
                <c:pt idx="49">
                  <c:v>374.315718</c:v>
                </c:pt>
                <c:pt idx="50">
                  <c:v>374.40853600000003</c:v>
                </c:pt>
                <c:pt idx="51">
                  <c:v>374.50503700000002</c:v>
                </c:pt>
                <c:pt idx="52">
                  <c:v>374.60376500000001</c:v>
                </c:pt>
                <c:pt idx="53">
                  <c:v>374.70314999999999</c:v>
                </c:pt>
                <c:pt idx="54">
                  <c:v>374.80157500000001</c:v>
                </c:pt>
                <c:pt idx="55">
                  <c:v>374.89746000000002</c:v>
                </c:pt>
                <c:pt idx="56">
                  <c:v>374.98933099999999</c:v>
                </c:pt>
                <c:pt idx="57">
                  <c:v>375.07590099999999</c:v>
                </c:pt>
                <c:pt idx="58">
                  <c:v>375.156139</c:v>
                </c:pt>
                <c:pt idx="59">
                  <c:v>375.22933599999999</c:v>
                </c:pt>
                <c:pt idx="60">
                  <c:v>375.295185</c:v>
                </c:pt>
                <c:pt idx="61">
                  <c:v>375.35389500000002</c:v>
                </c:pt>
                <c:pt idx="62">
                  <c:v>375.406387</c:v>
                </c:pt>
                <c:pt idx="63">
                  <c:v>375.45468299999999</c:v>
                </c:pt>
                <c:pt idx="64">
                  <c:v>375.50266599999998</c:v>
                </c:pt>
                <c:pt idx="65">
                  <c:v>375.557568</c:v>
                </c:pt>
                <c:pt idx="66">
                  <c:v>375.63286299999999</c:v>
                </c:pt>
                <c:pt idx="67">
                  <c:v>375.753805</c:v>
                </c:pt>
                <c:pt idx="68">
                  <c:v>375.96799399999998</c:v>
                </c:pt>
                <c:pt idx="69">
                  <c:v>376.36535900000001</c:v>
                </c:pt>
                <c:pt idx="70">
                  <c:v>377.11548599999998</c:v>
                </c:pt>
                <c:pt idx="71">
                  <c:v>378.53638899999999</c:v>
                </c:pt>
                <c:pt idx="72">
                  <c:v>381.22495300000003</c:v>
                </c:pt>
                <c:pt idx="73">
                  <c:v>386.21919400000002</c:v>
                </c:pt>
                <c:pt idx="74">
                  <c:v>394.79697499999997</c:v>
                </c:pt>
                <c:pt idx="75">
                  <c:v>407.774002</c:v>
                </c:pt>
                <c:pt idx="76">
                  <c:v>424.52915400000001</c:v>
                </c:pt>
                <c:pt idx="77">
                  <c:v>442.92790300000001</c:v>
                </c:pt>
                <c:pt idx="78">
                  <c:v>460.47138999999999</c:v>
                </c:pt>
                <c:pt idx="79">
                  <c:v>475.45087599999999</c:v>
                </c:pt>
                <c:pt idx="80">
                  <c:v>487.23902099999998</c:v>
                </c:pt>
                <c:pt idx="81">
                  <c:v>495.97743800000001</c:v>
                </c:pt>
                <c:pt idx="82">
                  <c:v>502.16956099999999</c:v>
                </c:pt>
                <c:pt idx="83">
                  <c:v>506.40437100000003</c:v>
                </c:pt>
                <c:pt idx="84">
                  <c:v>509.21842400000003</c:v>
                </c:pt>
                <c:pt idx="85">
                  <c:v>511.04108600000001</c:v>
                </c:pt>
                <c:pt idx="86">
                  <c:v>512.19893500000001</c:v>
                </c:pt>
                <c:pt idx="87">
                  <c:v>512.92681900000002</c:v>
                </c:pt>
                <c:pt idx="88">
                  <c:v>513.38575300000002</c:v>
                </c:pt>
                <c:pt idx="89">
                  <c:v>513.682051</c:v>
                </c:pt>
                <c:pt idx="90">
                  <c:v>513.883915</c:v>
                </c:pt>
                <c:pt idx="91">
                  <c:v>514.03440000000001</c:v>
                </c:pt>
                <c:pt idx="92">
                  <c:v>514.16134699999998</c:v>
                </c:pt>
                <c:pt idx="93">
                  <c:v>514.285664</c:v>
                </c:pt>
                <c:pt idx="94">
                  <c:v>514.43024200000002</c:v>
                </c:pt>
                <c:pt idx="95">
                  <c:v>514.63338599999997</c:v>
                </c:pt>
                <c:pt idx="96">
                  <c:v>514.97395400000005</c:v>
                </c:pt>
                <c:pt idx="97">
                  <c:v>515.62136099999998</c:v>
                </c:pt>
                <c:pt idx="98">
                  <c:v>516.93155999999999</c:v>
                </c:pt>
                <c:pt idx="99">
                  <c:v>519.61016600000005</c:v>
                </c:pt>
                <c:pt idx="100">
                  <c:v>519.61016600000005</c:v>
                </c:pt>
                <c:pt idx="101">
                  <c:v>519.61016600000005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7-4793-88F3-FDEEAC609003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9.9017802700000004E-3</c:v>
                </c:pt>
                <c:pt idx="2">
                  <c:v>1.9803564900000001E-2</c:v>
                </c:pt>
                <c:pt idx="3">
                  <c:v>2.9705342700000002E-2</c:v>
                </c:pt>
                <c:pt idx="4">
                  <c:v>3.9607122100000003E-2</c:v>
                </c:pt>
                <c:pt idx="5">
                  <c:v>4.9508930200000002E-2</c:v>
                </c:pt>
                <c:pt idx="6">
                  <c:v>5.9410726599999998E-2</c:v>
                </c:pt>
                <c:pt idx="7">
                  <c:v>6.9312444099999995E-2</c:v>
                </c:pt>
                <c:pt idx="8">
                  <c:v>7.9214275599999995E-2</c:v>
                </c:pt>
                <c:pt idx="9">
                  <c:v>8.9115949999999999E-2</c:v>
                </c:pt>
                <c:pt idx="10">
                  <c:v>9.9017741100000001E-2</c:v>
                </c:pt>
                <c:pt idx="11">
                  <c:v>0.108919637</c:v>
                </c:pt>
                <c:pt idx="12">
                  <c:v>0.118821285</c:v>
                </c:pt>
                <c:pt idx="13">
                  <c:v>0.12872303600000001</c:v>
                </c:pt>
                <c:pt idx="14">
                  <c:v>0.13862480099999999</c:v>
                </c:pt>
                <c:pt idx="15">
                  <c:v>0.148526399</c:v>
                </c:pt>
                <c:pt idx="16">
                  <c:v>0.15842851299999999</c:v>
                </c:pt>
                <c:pt idx="17">
                  <c:v>0.16833030500000001</c:v>
                </c:pt>
                <c:pt idx="18">
                  <c:v>0.17823159099999999</c:v>
                </c:pt>
                <c:pt idx="19">
                  <c:v>0.18813444300000001</c:v>
                </c:pt>
                <c:pt idx="20">
                  <c:v>0.19803548100000001</c:v>
                </c:pt>
                <c:pt idx="21">
                  <c:v>0.20793749</c:v>
                </c:pt>
                <c:pt idx="22">
                  <c:v>0.21783898400000001</c:v>
                </c:pt>
                <c:pt idx="23">
                  <c:v>0.22774148299999999</c:v>
                </c:pt>
                <c:pt idx="24">
                  <c:v>0.237643614</c:v>
                </c:pt>
                <c:pt idx="25">
                  <c:v>0.24754362799999999</c:v>
                </c:pt>
                <c:pt idx="26">
                  <c:v>0.25744540199999999</c:v>
                </c:pt>
                <c:pt idx="27">
                  <c:v>0.26734862500000001</c:v>
                </c:pt>
                <c:pt idx="28">
                  <c:v>0.27724880099999999</c:v>
                </c:pt>
                <c:pt idx="29">
                  <c:v>0.287150513</c:v>
                </c:pt>
                <c:pt idx="30">
                  <c:v>0.29705759700000001</c:v>
                </c:pt>
                <c:pt idx="31">
                  <c:v>0.30695192300000002</c:v>
                </c:pt>
                <c:pt idx="32">
                  <c:v>0.316851561</c:v>
                </c:pt>
                <c:pt idx="33">
                  <c:v>0.32675934899999998</c:v>
                </c:pt>
                <c:pt idx="34">
                  <c:v>0.33665462000000002</c:v>
                </c:pt>
                <c:pt idx="35">
                  <c:v>0.34656261399999999</c:v>
                </c:pt>
                <c:pt idx="36">
                  <c:v>0.35646700799999997</c:v>
                </c:pt>
                <c:pt idx="37">
                  <c:v>0.36636624899999998</c:v>
                </c:pt>
                <c:pt idx="38">
                  <c:v>0.37627043900000001</c:v>
                </c:pt>
                <c:pt idx="39">
                  <c:v>0.38616498599999999</c:v>
                </c:pt>
                <c:pt idx="40">
                  <c:v>0.396079299</c:v>
                </c:pt>
                <c:pt idx="41">
                  <c:v>0.40596779799999999</c:v>
                </c:pt>
                <c:pt idx="42">
                  <c:v>0.41587759400000002</c:v>
                </c:pt>
                <c:pt idx="43">
                  <c:v>0.42578279299999999</c:v>
                </c:pt>
                <c:pt idx="44">
                  <c:v>0.43566938900000002</c:v>
                </c:pt>
                <c:pt idx="45">
                  <c:v>0.44556827799999998</c:v>
                </c:pt>
                <c:pt idx="46">
                  <c:v>0.455465493</c:v>
                </c:pt>
                <c:pt idx="47">
                  <c:v>0.465377294</c:v>
                </c:pt>
                <c:pt idx="48">
                  <c:v>0.47527513799999999</c:v>
                </c:pt>
                <c:pt idx="49">
                  <c:v>0.48518683099999999</c:v>
                </c:pt>
                <c:pt idx="50">
                  <c:v>0.49509994400000001</c:v>
                </c:pt>
                <c:pt idx="51">
                  <c:v>0.50498243600000003</c:v>
                </c:pt>
                <c:pt idx="52">
                  <c:v>0.51489729100000003</c:v>
                </c:pt>
                <c:pt idx="53">
                  <c:v>0.52480867499999995</c:v>
                </c:pt>
                <c:pt idx="54">
                  <c:v>0.53470931799999999</c:v>
                </c:pt>
                <c:pt idx="55">
                  <c:v>0.54458848900000001</c:v>
                </c:pt>
                <c:pt idx="56">
                  <c:v>0.55448600199999998</c:v>
                </c:pt>
                <c:pt idx="57">
                  <c:v>0.56440038000000003</c:v>
                </c:pt>
                <c:pt idx="58">
                  <c:v>0.57429825599999995</c:v>
                </c:pt>
                <c:pt idx="59">
                  <c:v>0.58419392699999995</c:v>
                </c:pt>
                <c:pt idx="60">
                  <c:v>0.59413038200000001</c:v>
                </c:pt>
                <c:pt idx="61">
                  <c:v>0.60398664700000004</c:v>
                </c:pt>
                <c:pt idx="62">
                  <c:v>0.61394611099999996</c:v>
                </c:pt>
                <c:pt idx="63">
                  <c:v>0.62382084100000001</c:v>
                </c:pt>
                <c:pt idx="64">
                  <c:v>0.63369692899999996</c:v>
                </c:pt>
                <c:pt idx="65">
                  <c:v>0.643613553</c:v>
                </c:pt>
                <c:pt idx="66">
                  <c:v>0.65344132600000004</c:v>
                </c:pt>
                <c:pt idx="67">
                  <c:v>0.66345212600000003</c:v>
                </c:pt>
                <c:pt idx="68">
                  <c:v>0.67332492700000002</c:v>
                </c:pt>
                <c:pt idx="69">
                  <c:v>0.68319435799999995</c:v>
                </c:pt>
                <c:pt idx="70">
                  <c:v>0.69316787700000004</c:v>
                </c:pt>
                <c:pt idx="71">
                  <c:v>0.70298338400000004</c:v>
                </c:pt>
                <c:pt idx="72">
                  <c:v>0.71295901900000003</c:v>
                </c:pt>
                <c:pt idx="73">
                  <c:v>0.72288200999999996</c:v>
                </c:pt>
                <c:pt idx="74">
                  <c:v>0.73274966500000005</c:v>
                </c:pt>
                <c:pt idx="75">
                  <c:v>0.74267323600000001</c:v>
                </c:pt>
                <c:pt idx="76">
                  <c:v>0.75253946999999999</c:v>
                </c:pt>
                <c:pt idx="77">
                  <c:v>0.76240073100000005</c:v>
                </c:pt>
                <c:pt idx="78">
                  <c:v>0.77232793399999999</c:v>
                </c:pt>
                <c:pt idx="79">
                  <c:v>0.78225013499999996</c:v>
                </c:pt>
                <c:pt idx="80">
                  <c:v>0.79211300900000003</c:v>
                </c:pt>
                <c:pt idx="81">
                  <c:v>0.802036839</c:v>
                </c:pt>
                <c:pt idx="82">
                  <c:v>0.81203935500000002</c:v>
                </c:pt>
                <c:pt idx="83">
                  <c:v>0.82189792299999997</c:v>
                </c:pt>
                <c:pt idx="84">
                  <c:v>0.83175094100000002</c:v>
                </c:pt>
                <c:pt idx="85">
                  <c:v>0.84160491100000001</c:v>
                </c:pt>
                <c:pt idx="86">
                  <c:v>0.85137622099999999</c:v>
                </c:pt>
                <c:pt idx="87">
                  <c:v>0.86146765400000003</c:v>
                </c:pt>
                <c:pt idx="88">
                  <c:v>0.87156956399999996</c:v>
                </c:pt>
                <c:pt idx="89">
                  <c:v>0.880989315</c:v>
                </c:pt>
                <c:pt idx="90">
                  <c:v>0.891271857</c:v>
                </c:pt>
                <c:pt idx="91">
                  <c:v>0.90121556400000002</c:v>
                </c:pt>
                <c:pt idx="92">
                  <c:v>0.91115862800000003</c:v>
                </c:pt>
                <c:pt idx="93">
                  <c:v>0.92050762200000003</c:v>
                </c:pt>
                <c:pt idx="94">
                  <c:v>0.93064266299999998</c:v>
                </c:pt>
                <c:pt idx="95">
                  <c:v>0.94058011500000005</c:v>
                </c:pt>
                <c:pt idx="96">
                  <c:v>0.95051562300000003</c:v>
                </c:pt>
                <c:pt idx="97">
                  <c:v>0.96046133600000005</c:v>
                </c:pt>
                <c:pt idx="98">
                  <c:v>0.97063374800000002</c:v>
                </c:pt>
                <c:pt idx="99">
                  <c:v>0.98035050099999999</c:v>
                </c:pt>
                <c:pt idx="100">
                  <c:v>0.99005792599999998</c:v>
                </c:pt>
                <c:pt idx="101">
                  <c:v>1</c:v>
                </c:pt>
              </c:numCache>
            </c:numRef>
          </c:xVal>
          <c:yVal>
            <c:numRef>
              <c:f>'Shock Resolution'!$X$6:$X$107</c:f>
              <c:numCache>
                <c:formatCode>0.00E+00</c:formatCode>
                <c:ptCount val="102"/>
                <c:pt idx="0">
                  <c:v>323.65918299999998</c:v>
                </c:pt>
                <c:pt idx="1">
                  <c:v>349.98031700000001</c:v>
                </c:pt>
                <c:pt idx="2">
                  <c:v>366.169015</c:v>
                </c:pt>
                <c:pt idx="3">
                  <c:v>383.87552699999998</c:v>
                </c:pt>
                <c:pt idx="4">
                  <c:v>384.23073199999999</c:v>
                </c:pt>
                <c:pt idx="5">
                  <c:v>380.01427000000001</c:v>
                </c:pt>
                <c:pt idx="6">
                  <c:v>374.137565</c:v>
                </c:pt>
                <c:pt idx="7">
                  <c:v>369.75373300000001</c:v>
                </c:pt>
                <c:pt idx="8">
                  <c:v>365.67170700000003</c:v>
                </c:pt>
                <c:pt idx="9">
                  <c:v>366.96674899999999</c:v>
                </c:pt>
                <c:pt idx="10">
                  <c:v>368.39439900000002</c:v>
                </c:pt>
                <c:pt idx="11">
                  <c:v>369.690248</c:v>
                </c:pt>
                <c:pt idx="12">
                  <c:v>371.497928</c:v>
                </c:pt>
                <c:pt idx="13">
                  <c:v>371.26098000000002</c:v>
                </c:pt>
                <c:pt idx="14">
                  <c:v>370.97585800000002</c:v>
                </c:pt>
                <c:pt idx="15">
                  <c:v>370.44592899999998</c:v>
                </c:pt>
                <c:pt idx="16">
                  <c:v>369.99956900000001</c:v>
                </c:pt>
                <c:pt idx="17">
                  <c:v>369.41740099999998</c:v>
                </c:pt>
                <c:pt idx="18">
                  <c:v>369.48997400000002</c:v>
                </c:pt>
                <c:pt idx="19">
                  <c:v>369.58791500000001</c:v>
                </c:pt>
                <c:pt idx="20">
                  <c:v>369.74994299999997</c:v>
                </c:pt>
                <c:pt idx="21">
                  <c:v>369.872929</c:v>
                </c:pt>
                <c:pt idx="22">
                  <c:v>370.02089899999999</c:v>
                </c:pt>
                <c:pt idx="23">
                  <c:v>369.97934800000002</c:v>
                </c:pt>
                <c:pt idx="24">
                  <c:v>369.92592400000001</c:v>
                </c:pt>
                <c:pt idx="25">
                  <c:v>369.86544600000002</c:v>
                </c:pt>
                <c:pt idx="26">
                  <c:v>369.80112300000002</c:v>
                </c:pt>
                <c:pt idx="27">
                  <c:v>369.808761</c:v>
                </c:pt>
                <c:pt idx="28">
                  <c:v>369.82935500000002</c:v>
                </c:pt>
                <c:pt idx="29">
                  <c:v>369.86928599999999</c:v>
                </c:pt>
                <c:pt idx="30">
                  <c:v>369.90128800000002</c:v>
                </c:pt>
                <c:pt idx="31">
                  <c:v>369.95589799999999</c:v>
                </c:pt>
                <c:pt idx="32">
                  <c:v>369.94050600000003</c:v>
                </c:pt>
                <c:pt idx="33">
                  <c:v>369.925299</c:v>
                </c:pt>
                <c:pt idx="34">
                  <c:v>369.90652699999998</c:v>
                </c:pt>
                <c:pt idx="35">
                  <c:v>369.88351999999998</c:v>
                </c:pt>
                <c:pt idx="36">
                  <c:v>369.87123400000002</c:v>
                </c:pt>
                <c:pt idx="37">
                  <c:v>369.86464999999998</c:v>
                </c:pt>
                <c:pt idx="38">
                  <c:v>369.86086499999999</c:v>
                </c:pt>
                <c:pt idx="39">
                  <c:v>369.86231700000002</c:v>
                </c:pt>
                <c:pt idx="40">
                  <c:v>369.86832700000002</c:v>
                </c:pt>
                <c:pt idx="41">
                  <c:v>369.87777599999998</c:v>
                </c:pt>
                <c:pt idx="42">
                  <c:v>369.89053799999999</c:v>
                </c:pt>
                <c:pt idx="43">
                  <c:v>369.90991400000001</c:v>
                </c:pt>
                <c:pt idx="44">
                  <c:v>369.94143600000001</c:v>
                </c:pt>
                <c:pt idx="45">
                  <c:v>369.98889200000002</c:v>
                </c:pt>
                <c:pt idx="46">
                  <c:v>370.053088</c:v>
                </c:pt>
                <c:pt idx="47">
                  <c:v>370.13109600000001</c:v>
                </c:pt>
                <c:pt idx="48">
                  <c:v>370.21431000000001</c:v>
                </c:pt>
                <c:pt idx="49">
                  <c:v>370.30220400000002</c:v>
                </c:pt>
                <c:pt idx="50">
                  <c:v>370.41160300000001</c:v>
                </c:pt>
                <c:pt idx="51">
                  <c:v>370.562658</c:v>
                </c:pt>
                <c:pt idx="52">
                  <c:v>370.77095300000002</c:v>
                </c:pt>
                <c:pt idx="53">
                  <c:v>370.99301400000002</c:v>
                </c:pt>
                <c:pt idx="54">
                  <c:v>371.19541199999998</c:v>
                </c:pt>
                <c:pt idx="55">
                  <c:v>371.32210199999997</c:v>
                </c:pt>
                <c:pt idx="56">
                  <c:v>371.35945400000003</c:v>
                </c:pt>
                <c:pt idx="57">
                  <c:v>371.47678400000001</c:v>
                </c:pt>
                <c:pt idx="58">
                  <c:v>371.852712</c:v>
                </c:pt>
                <c:pt idx="59">
                  <c:v>371.91985399999999</c:v>
                </c:pt>
                <c:pt idx="60">
                  <c:v>371.884479</c:v>
                </c:pt>
                <c:pt idx="61">
                  <c:v>371.882994</c:v>
                </c:pt>
                <c:pt idx="62">
                  <c:v>371.83910400000002</c:v>
                </c:pt>
                <c:pt idx="63">
                  <c:v>371.74011000000002</c:v>
                </c:pt>
                <c:pt idx="64">
                  <c:v>371.83047699999997</c:v>
                </c:pt>
                <c:pt idx="65">
                  <c:v>371.992098</c:v>
                </c:pt>
                <c:pt idx="66">
                  <c:v>371.99411700000002</c:v>
                </c:pt>
                <c:pt idx="67">
                  <c:v>372.02006899999998</c:v>
                </c:pt>
                <c:pt idx="68">
                  <c:v>371.93657899999999</c:v>
                </c:pt>
                <c:pt idx="69">
                  <c:v>371.754797</c:v>
                </c:pt>
                <c:pt idx="70">
                  <c:v>371.73163499999998</c:v>
                </c:pt>
                <c:pt idx="71">
                  <c:v>371.75747100000001</c:v>
                </c:pt>
                <c:pt idx="72">
                  <c:v>371.69556999999998</c:v>
                </c:pt>
                <c:pt idx="73">
                  <c:v>371.76693499999999</c:v>
                </c:pt>
                <c:pt idx="74">
                  <c:v>372.25099599999999</c:v>
                </c:pt>
                <c:pt idx="75">
                  <c:v>373.89269400000001</c:v>
                </c:pt>
                <c:pt idx="76">
                  <c:v>379.73029500000001</c:v>
                </c:pt>
                <c:pt idx="77">
                  <c:v>401.37347299999999</c:v>
                </c:pt>
                <c:pt idx="78">
                  <c:v>437.35463499999997</c:v>
                </c:pt>
                <c:pt idx="79">
                  <c:v>472.09753000000001</c:v>
                </c:pt>
                <c:pt idx="80">
                  <c:v>506.41643099999999</c:v>
                </c:pt>
                <c:pt idx="81">
                  <c:v>505.06244900000002</c:v>
                </c:pt>
                <c:pt idx="82">
                  <c:v>506.34391699999998</c:v>
                </c:pt>
                <c:pt idx="83">
                  <c:v>507.69749300000001</c:v>
                </c:pt>
                <c:pt idx="84">
                  <c:v>506.77698299999997</c:v>
                </c:pt>
                <c:pt idx="85">
                  <c:v>505.170412</c:v>
                </c:pt>
                <c:pt idx="86">
                  <c:v>505.36253399999998</c:v>
                </c:pt>
                <c:pt idx="87">
                  <c:v>506.47090400000002</c:v>
                </c:pt>
                <c:pt idx="88">
                  <c:v>506.49410999999998</c:v>
                </c:pt>
                <c:pt idx="89">
                  <c:v>506.65331800000001</c:v>
                </c:pt>
                <c:pt idx="90">
                  <c:v>505.85783500000002</c:v>
                </c:pt>
                <c:pt idx="91">
                  <c:v>505.69208400000002</c:v>
                </c:pt>
                <c:pt idx="92">
                  <c:v>505.51738</c:v>
                </c:pt>
                <c:pt idx="93">
                  <c:v>506.804125</c:v>
                </c:pt>
                <c:pt idx="94">
                  <c:v>507.43267100000003</c:v>
                </c:pt>
                <c:pt idx="95">
                  <c:v>507.60000400000001</c:v>
                </c:pt>
                <c:pt idx="96">
                  <c:v>506.496152</c:v>
                </c:pt>
                <c:pt idx="97">
                  <c:v>506.08360199999998</c:v>
                </c:pt>
                <c:pt idx="98">
                  <c:v>506.14916499999998</c:v>
                </c:pt>
                <c:pt idx="99">
                  <c:v>507.22319399999998</c:v>
                </c:pt>
                <c:pt idx="100">
                  <c:v>508.857643</c:v>
                </c:pt>
                <c:pt idx="101">
                  <c:v>508.857643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7-4793-88F3-FDEEAC60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0929361745623"/>
          <c:y val="0.67651858524028097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3, 20°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Wedge'!$W$8:$W$39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Wedge'!$X$8:$X$39</c:f>
              <c:numCache>
                <c:formatCode>0.00E+00</c:formatCode>
                <c:ptCount val="32"/>
                <c:pt idx="0">
                  <c:v>-0.11452849399999999</c:v>
                </c:pt>
                <c:pt idx="1">
                  <c:v>-0.23862562100000001</c:v>
                </c:pt>
                <c:pt idx="2">
                  <c:v>-0.35814529299999998</c:v>
                </c:pt>
                <c:pt idx="3">
                  <c:v>-0.45778796900000002</c:v>
                </c:pt>
                <c:pt idx="4">
                  <c:v>-0.52297086400000004</c:v>
                </c:pt>
                <c:pt idx="5">
                  <c:v>-0.541759518</c:v>
                </c:pt>
                <c:pt idx="6">
                  <c:v>-0.51597400599999999</c:v>
                </c:pt>
                <c:pt idx="7">
                  <c:v>-0.47992375799999998</c:v>
                </c:pt>
                <c:pt idx="8">
                  <c:v>-0.45148397600000001</c:v>
                </c:pt>
                <c:pt idx="9">
                  <c:v>-0.43467348300000003</c:v>
                </c:pt>
                <c:pt idx="10">
                  <c:v>-0.42746851899999999</c:v>
                </c:pt>
                <c:pt idx="11">
                  <c:v>-0.42630083099999999</c:v>
                </c:pt>
                <c:pt idx="12">
                  <c:v>-0.42801040000000001</c:v>
                </c:pt>
                <c:pt idx="13">
                  <c:v>-0.43049360800000003</c:v>
                </c:pt>
                <c:pt idx="14">
                  <c:v>-0.43268267700000002</c:v>
                </c:pt>
                <c:pt idx="15">
                  <c:v>-0.43423220400000001</c:v>
                </c:pt>
                <c:pt idx="16">
                  <c:v>-0.43517282899999998</c:v>
                </c:pt>
                <c:pt idx="17">
                  <c:v>-0.43566431900000002</c:v>
                </c:pt>
                <c:pt idx="18">
                  <c:v>-0.43586831500000001</c:v>
                </c:pt>
                <c:pt idx="19">
                  <c:v>-0.43590566600000002</c:v>
                </c:pt>
                <c:pt idx="20">
                  <c:v>-0.43585566799999997</c:v>
                </c:pt>
                <c:pt idx="21">
                  <c:v>-0.43576801199999998</c:v>
                </c:pt>
                <c:pt idx="22">
                  <c:v>-0.43567375000000003</c:v>
                </c:pt>
                <c:pt idx="23">
                  <c:v>-0.43559188700000001</c:v>
                </c:pt>
                <c:pt idx="24">
                  <c:v>-0.43553268699999997</c:v>
                </c:pt>
                <c:pt idx="25">
                  <c:v>-0.43549965400000001</c:v>
                </c:pt>
                <c:pt idx="26">
                  <c:v>-0.43549139599999998</c:v>
                </c:pt>
                <c:pt idx="27">
                  <c:v>-0.43550361900000001</c:v>
                </c:pt>
                <c:pt idx="28">
                  <c:v>-0.43553094599999997</c:v>
                </c:pt>
                <c:pt idx="29">
                  <c:v>-0.435568177</c:v>
                </c:pt>
                <c:pt idx="30">
                  <c:v>-0.44279264600000001</c:v>
                </c:pt>
                <c:pt idx="31">
                  <c:v>-0.44279264600000001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Wedge'!$AB$8:$AB$39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Wedge'!$AC$8:$AC$39</c:f>
              <c:numCache>
                <c:formatCode>0.00E+00</c:formatCode>
                <c:ptCount val="32"/>
                <c:pt idx="0">
                  <c:v>-0.10400085000000001</c:v>
                </c:pt>
                <c:pt idx="1">
                  <c:v>-0.202830493</c:v>
                </c:pt>
                <c:pt idx="2">
                  <c:v>-0.285076626</c:v>
                </c:pt>
                <c:pt idx="3">
                  <c:v>-0.34605681399999999</c:v>
                </c:pt>
                <c:pt idx="4">
                  <c:v>-0.38685982000000002</c:v>
                </c:pt>
                <c:pt idx="5">
                  <c:v>-0.41162372899999999</c:v>
                </c:pt>
                <c:pt idx="6">
                  <c:v>-0.42499189599999998</c:v>
                </c:pt>
                <c:pt idx="7">
                  <c:v>-0.43147587700000001</c:v>
                </c:pt>
                <c:pt idx="8">
                  <c:v>-0.43435044099999998</c:v>
                </c:pt>
                <c:pt idx="9">
                  <c:v>-0.43549434100000001</c:v>
                </c:pt>
                <c:pt idx="10">
                  <c:v>-0.43588554800000001</c:v>
                </c:pt>
                <c:pt idx="11">
                  <c:v>-0.43597665600000002</c:v>
                </c:pt>
                <c:pt idx="12">
                  <c:v>-0.43598361499999999</c:v>
                </c:pt>
                <c:pt idx="13">
                  <c:v>-0.435996088</c:v>
                </c:pt>
                <c:pt idx="14">
                  <c:v>-0.43604014099999999</c:v>
                </c:pt>
                <c:pt idx="15">
                  <c:v>-0.43611708900000001</c:v>
                </c:pt>
                <c:pt idx="16">
                  <c:v>-0.43621884399999999</c:v>
                </c:pt>
                <c:pt idx="17">
                  <c:v>-0.43633571599999998</c:v>
                </c:pt>
                <c:pt idx="18">
                  <c:v>-0.43645951300000002</c:v>
                </c:pt>
                <c:pt idx="19">
                  <c:v>-0.43658422699999999</c:v>
                </c:pt>
                <c:pt idx="20">
                  <c:v>-0.43670590500000001</c:v>
                </c:pt>
                <c:pt idx="21">
                  <c:v>-0.43682223100000001</c:v>
                </c:pt>
                <c:pt idx="22">
                  <c:v>-0.436932035</c:v>
                </c:pt>
                <c:pt idx="23">
                  <c:v>-0.43703487000000002</c:v>
                </c:pt>
                <c:pt idx="24">
                  <c:v>-0.43713070700000001</c:v>
                </c:pt>
                <c:pt idx="25">
                  <c:v>-0.43721974400000002</c:v>
                </c:pt>
                <c:pt idx="26">
                  <c:v>-0.43730229199999998</c:v>
                </c:pt>
                <c:pt idx="27">
                  <c:v>-0.43737870899999998</c:v>
                </c:pt>
                <c:pt idx="28">
                  <c:v>-0.43744937099999998</c:v>
                </c:pt>
                <c:pt idx="29">
                  <c:v>-0.437514658</c:v>
                </c:pt>
                <c:pt idx="30">
                  <c:v>-0.44475833599999998</c:v>
                </c:pt>
                <c:pt idx="31">
                  <c:v>-0.44475833599999998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Wedge'!$I$8:$I$28</c:f>
              <c:numCache>
                <c:formatCode>General</c:formatCode>
                <c:ptCount val="21"/>
                <c:pt idx="0">
                  <c:v>-0.34658844640802822</c:v>
                </c:pt>
                <c:pt idx="1">
                  <c:v>-0.34658844640802822</c:v>
                </c:pt>
                <c:pt idx="2">
                  <c:v>-0.34658844640802822</c:v>
                </c:pt>
                <c:pt idx="3">
                  <c:v>-0.34658844640802822</c:v>
                </c:pt>
                <c:pt idx="4">
                  <c:v>-0.34658844640802822</c:v>
                </c:pt>
                <c:pt idx="5">
                  <c:v>-0.34658844640802822</c:v>
                </c:pt>
                <c:pt idx="6">
                  <c:v>-0.34658844640802822</c:v>
                </c:pt>
                <c:pt idx="7">
                  <c:v>-0.34658844640802822</c:v>
                </c:pt>
                <c:pt idx="8">
                  <c:v>-0.34658844640802822</c:v>
                </c:pt>
                <c:pt idx="9">
                  <c:v>-0.34658844640802822</c:v>
                </c:pt>
                <c:pt idx="10">
                  <c:v>-0.34658844640802822</c:v>
                </c:pt>
                <c:pt idx="11">
                  <c:v>-0.34658844640802822</c:v>
                </c:pt>
                <c:pt idx="12">
                  <c:v>-0.34658844640802822</c:v>
                </c:pt>
                <c:pt idx="13">
                  <c:v>-0.34658844640802822</c:v>
                </c:pt>
                <c:pt idx="14">
                  <c:v>-0.34658844640802822</c:v>
                </c:pt>
                <c:pt idx="15">
                  <c:v>-0.34658844640802822</c:v>
                </c:pt>
                <c:pt idx="16">
                  <c:v>-0.34658844640802822</c:v>
                </c:pt>
                <c:pt idx="17">
                  <c:v>-0.34658844640802822</c:v>
                </c:pt>
                <c:pt idx="18">
                  <c:v>-0.34658844640802822</c:v>
                </c:pt>
                <c:pt idx="19">
                  <c:v>-0.34658844640802822</c:v>
                </c:pt>
                <c:pt idx="20">
                  <c:v>-0.34658844640802822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B66-8CBB-B54BF85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Linearized Supersonic Flow</c:v>
                </c:tx>
                <c:spPr>
                  <a:ln w="2540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'Supersonic Wedge'!$B$8:$B$28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0</c:v>
                      </c:pt>
                      <c:pt idx="1">
                        <c:v>4.9999733900000003E-2</c:v>
                      </c:pt>
                      <c:pt idx="2">
                        <c:v>9.9998980200000004E-2</c:v>
                      </c:pt>
                      <c:pt idx="3">
                        <c:v>0.149999891</c:v>
                      </c:pt>
                      <c:pt idx="4">
                        <c:v>0.19999971599999999</c:v>
                      </c:pt>
                      <c:pt idx="5">
                        <c:v>0.24999981800000001</c:v>
                      </c:pt>
                      <c:pt idx="6">
                        <c:v>0.30000020300000002</c:v>
                      </c:pt>
                      <c:pt idx="7">
                        <c:v>0.349997901</c:v>
                      </c:pt>
                      <c:pt idx="8">
                        <c:v>0.40000013499999998</c:v>
                      </c:pt>
                      <c:pt idx="9">
                        <c:v>0.44999986800000003</c:v>
                      </c:pt>
                      <c:pt idx="10">
                        <c:v>0.49999878399999997</c:v>
                      </c:pt>
                      <c:pt idx="11">
                        <c:v>0.55000070400000001</c:v>
                      </c:pt>
                      <c:pt idx="12">
                        <c:v>0.59999660399999999</c:v>
                      </c:pt>
                      <c:pt idx="13">
                        <c:v>0.65000172700000003</c:v>
                      </c:pt>
                      <c:pt idx="14">
                        <c:v>0.70000064900000003</c:v>
                      </c:pt>
                      <c:pt idx="15">
                        <c:v>0.74999718500000001</c:v>
                      </c:pt>
                      <c:pt idx="16">
                        <c:v>0.80000190599999998</c:v>
                      </c:pt>
                      <c:pt idx="17">
                        <c:v>0.84999802300000005</c:v>
                      </c:pt>
                      <c:pt idx="18">
                        <c:v>0.89999669500000001</c:v>
                      </c:pt>
                      <c:pt idx="19">
                        <c:v>0.94999397600000002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'Supersonic Wedge'!$D$8:$D$28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-0.24682682989768698</c:v>
                      </c:pt>
                      <c:pt idx="1">
                        <c:v>-0.24682682989768698</c:v>
                      </c:pt>
                      <c:pt idx="2">
                        <c:v>-0.24682682989768698</c:v>
                      </c:pt>
                      <c:pt idx="3">
                        <c:v>-0.24682682989768698</c:v>
                      </c:pt>
                      <c:pt idx="4">
                        <c:v>-0.24682682989768698</c:v>
                      </c:pt>
                      <c:pt idx="5">
                        <c:v>-0.24682682989768698</c:v>
                      </c:pt>
                      <c:pt idx="6">
                        <c:v>-0.24682682989768698</c:v>
                      </c:pt>
                      <c:pt idx="7">
                        <c:v>-0.24682682989768698</c:v>
                      </c:pt>
                      <c:pt idx="8">
                        <c:v>-0.24682682989768698</c:v>
                      </c:pt>
                      <c:pt idx="9">
                        <c:v>-0.24682682989768698</c:v>
                      </c:pt>
                      <c:pt idx="10">
                        <c:v>-0.24682682989768698</c:v>
                      </c:pt>
                      <c:pt idx="11">
                        <c:v>-0.24682682989768698</c:v>
                      </c:pt>
                      <c:pt idx="12">
                        <c:v>-0.24682682989768698</c:v>
                      </c:pt>
                      <c:pt idx="13">
                        <c:v>-0.24682682989768698</c:v>
                      </c:pt>
                      <c:pt idx="14">
                        <c:v>-0.24682682989768698</c:v>
                      </c:pt>
                      <c:pt idx="15">
                        <c:v>-0.24682682989768698</c:v>
                      </c:pt>
                      <c:pt idx="16">
                        <c:v>-0.24682682989768698</c:v>
                      </c:pt>
                      <c:pt idx="17">
                        <c:v>-0.24682682989768698</c:v>
                      </c:pt>
                      <c:pt idx="18">
                        <c:v>-0.24682682989768698</c:v>
                      </c:pt>
                      <c:pt idx="19">
                        <c:v>-0.24682682989768698</c:v>
                      </c:pt>
                      <c:pt idx="20">
                        <c:v>-0.24682682989768698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DB-4B66-8CBB-B54BF850F892}"/>
                  </c:ext>
                </c:extLst>
              </c15:ser>
            </c15:filteredScatterSeries>
          </c:ext>
        </c:extLst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5, 30°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Wedge'!$M$48:$M$79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Wedge'!$N$48:$N$79</c:f>
              <c:numCache>
                <c:formatCode>0.00E+00</c:formatCode>
                <c:ptCount val="32"/>
                <c:pt idx="0">
                  <c:v>-9.2012343799999993E-2</c:v>
                </c:pt>
                <c:pt idx="1">
                  <c:v>-0.21531428899999999</c:v>
                </c:pt>
                <c:pt idx="2">
                  <c:v>-0.36414266000000001</c:v>
                </c:pt>
                <c:pt idx="3">
                  <c:v>-0.526847234</c:v>
                </c:pt>
                <c:pt idx="4">
                  <c:v>-0.68655869300000005</c:v>
                </c:pt>
                <c:pt idx="5">
                  <c:v>-0.82177429700000004</c:v>
                </c:pt>
                <c:pt idx="6">
                  <c:v>-0.90551273899999996</c:v>
                </c:pt>
                <c:pt idx="7">
                  <c:v>-0.87710339000000004</c:v>
                </c:pt>
                <c:pt idx="8">
                  <c:v>-0.79968795000000004</c:v>
                </c:pt>
                <c:pt idx="9">
                  <c:v>-0.72858654499999997</c:v>
                </c:pt>
                <c:pt idx="10">
                  <c:v>-0.68186347199999997</c:v>
                </c:pt>
                <c:pt idx="11">
                  <c:v>-0.65874802700000001</c:v>
                </c:pt>
                <c:pt idx="12">
                  <c:v>-0.65154126000000001</c:v>
                </c:pt>
                <c:pt idx="13">
                  <c:v>-0.65205392399999995</c:v>
                </c:pt>
                <c:pt idx="14">
                  <c:v>-0.65448419400000002</c:v>
                </c:pt>
                <c:pt idx="15">
                  <c:v>-0.65615511900000001</c:v>
                </c:pt>
                <c:pt idx="16">
                  <c:v>-0.65673480399999995</c:v>
                </c:pt>
                <c:pt idx="17">
                  <c:v>-0.65681978299999999</c:v>
                </c:pt>
                <c:pt idx="18">
                  <c:v>-0.65696473</c:v>
                </c:pt>
                <c:pt idx="19">
                  <c:v>-0.65737111500000001</c:v>
                </c:pt>
                <c:pt idx="20">
                  <c:v>-0.65796761299999995</c:v>
                </c:pt>
                <c:pt idx="21">
                  <c:v>-0.65858918700000002</c:v>
                </c:pt>
                <c:pt idx="22">
                  <c:v>-0.65910456799999995</c:v>
                </c:pt>
                <c:pt idx="23">
                  <c:v>-0.65946097400000003</c:v>
                </c:pt>
                <c:pt idx="24">
                  <c:v>-0.65967178699999995</c:v>
                </c:pt>
                <c:pt idx="25">
                  <c:v>-0.65978351400000002</c:v>
                </c:pt>
                <c:pt idx="26">
                  <c:v>-0.65984671900000003</c:v>
                </c:pt>
                <c:pt idx="27">
                  <c:v>-0.65990000199999999</c:v>
                </c:pt>
                <c:pt idx="28">
                  <c:v>-0.65996573000000003</c:v>
                </c:pt>
                <c:pt idx="29">
                  <c:v>-0.66005239500000001</c:v>
                </c:pt>
                <c:pt idx="30">
                  <c:v>-0.67795947899999998</c:v>
                </c:pt>
                <c:pt idx="31">
                  <c:v>-0.67795947899999998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901-9B97-3B443225191B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Wedge'!$R$48:$R$79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Wedge'!$S$48:$S$79</c:f>
              <c:numCache>
                <c:formatCode>0.00E+00</c:formatCode>
                <c:ptCount val="32"/>
                <c:pt idx="0">
                  <c:v>-9.1904898600000007E-2</c:v>
                </c:pt>
                <c:pt idx="1">
                  <c:v>-0.208979944</c:v>
                </c:pt>
                <c:pt idx="2">
                  <c:v>-0.33493927600000001</c:v>
                </c:pt>
                <c:pt idx="3">
                  <c:v>-0.449096783</c:v>
                </c:pt>
                <c:pt idx="4">
                  <c:v>-0.53802750300000002</c:v>
                </c:pt>
                <c:pt idx="5">
                  <c:v>-0.59924944599999996</c:v>
                </c:pt>
                <c:pt idx="6">
                  <c:v>-0.63581687200000003</c:v>
                </c:pt>
                <c:pt idx="7">
                  <c:v>-0.65376699900000002</c:v>
                </c:pt>
                <c:pt idx="8">
                  <c:v>-0.66103086600000005</c:v>
                </c:pt>
                <c:pt idx="9">
                  <c:v>-0.66324881499999999</c:v>
                </c:pt>
                <c:pt idx="10">
                  <c:v>-0.66368833699999996</c:v>
                </c:pt>
                <c:pt idx="11">
                  <c:v>-0.66355021000000003</c:v>
                </c:pt>
                <c:pt idx="12">
                  <c:v>-0.663420699</c:v>
                </c:pt>
                <c:pt idx="13">
                  <c:v>-0.66349698400000001</c:v>
                </c:pt>
                <c:pt idx="14">
                  <c:v>-0.66376763100000002</c:v>
                </c:pt>
                <c:pt idx="15">
                  <c:v>-0.66419988200000002</c:v>
                </c:pt>
                <c:pt idx="16">
                  <c:v>-0.66473405900000004</c:v>
                </c:pt>
                <c:pt idx="17">
                  <c:v>-0.66532314699999995</c:v>
                </c:pt>
                <c:pt idx="18">
                  <c:v>-0.665929047</c:v>
                </c:pt>
                <c:pt idx="19">
                  <c:v>-0.66652560100000002</c:v>
                </c:pt>
                <c:pt idx="20">
                  <c:v>-0.66709537100000005</c:v>
                </c:pt>
                <c:pt idx="21">
                  <c:v>-0.66762749300000002</c:v>
                </c:pt>
                <c:pt idx="22">
                  <c:v>-0.66811580999999998</c:v>
                </c:pt>
                <c:pt idx="23">
                  <c:v>-0.66855762600000002</c:v>
                </c:pt>
                <c:pt idx="24">
                  <c:v>-0.668953095</c:v>
                </c:pt>
                <c:pt idx="25">
                  <c:v>-0.66930482499999999</c:v>
                </c:pt>
                <c:pt idx="26">
                  <c:v>-0.66961727699999996</c:v>
                </c:pt>
                <c:pt idx="27">
                  <c:v>-0.66989590099999996</c:v>
                </c:pt>
                <c:pt idx="28">
                  <c:v>-0.67014614800000005</c:v>
                </c:pt>
                <c:pt idx="29">
                  <c:v>-0.670372564</c:v>
                </c:pt>
                <c:pt idx="30">
                  <c:v>-0.68853593300000004</c:v>
                </c:pt>
                <c:pt idx="31">
                  <c:v>-0.68853593300000004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F-4901-9B97-3B443225191B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Wedge'!$G$48:$G$68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Wedge'!$I$48:$I$68</c:f>
              <c:numCache>
                <c:formatCode>General</c:formatCode>
                <c:ptCount val="21"/>
                <c:pt idx="0">
                  <c:v>-0.74071428571428566</c:v>
                </c:pt>
                <c:pt idx="1">
                  <c:v>-0.74071428571428566</c:v>
                </c:pt>
                <c:pt idx="2">
                  <c:v>-0.74071428571428566</c:v>
                </c:pt>
                <c:pt idx="3">
                  <c:v>-0.74071428571428566</c:v>
                </c:pt>
                <c:pt idx="4">
                  <c:v>-0.74071428571428566</c:v>
                </c:pt>
                <c:pt idx="5">
                  <c:v>-0.74071428571428566</c:v>
                </c:pt>
                <c:pt idx="6">
                  <c:v>-0.74071428571428566</c:v>
                </c:pt>
                <c:pt idx="7">
                  <c:v>-0.74071428571428566</c:v>
                </c:pt>
                <c:pt idx="8">
                  <c:v>-0.74071428571428566</c:v>
                </c:pt>
                <c:pt idx="9">
                  <c:v>-0.74071428571428566</c:v>
                </c:pt>
                <c:pt idx="10">
                  <c:v>-0.74071428571428566</c:v>
                </c:pt>
                <c:pt idx="11">
                  <c:v>-0.74071428571428566</c:v>
                </c:pt>
                <c:pt idx="12">
                  <c:v>-0.74071428571428566</c:v>
                </c:pt>
                <c:pt idx="13">
                  <c:v>-0.74071428571428566</c:v>
                </c:pt>
                <c:pt idx="14">
                  <c:v>-0.74071428571428566</c:v>
                </c:pt>
                <c:pt idx="15">
                  <c:v>-0.74071428571428566</c:v>
                </c:pt>
                <c:pt idx="16">
                  <c:v>-0.74071428571428566</c:v>
                </c:pt>
                <c:pt idx="17">
                  <c:v>-0.74071428571428566</c:v>
                </c:pt>
                <c:pt idx="18">
                  <c:v>-0.74071428571428566</c:v>
                </c:pt>
                <c:pt idx="19">
                  <c:v>-0.74071428571428566</c:v>
                </c:pt>
                <c:pt idx="20">
                  <c:v>-0.74071428571428566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F-4901-9B97-3B443225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Resolution'!$M$6:$M$171</c:f>
              <c:numCache>
                <c:formatCode>0.00E+00</c:formatCode>
                <c:ptCount val="166"/>
                <c:pt idx="0">
                  <c:v>101.325</c:v>
                </c:pt>
                <c:pt idx="1">
                  <c:v>132.31351900000001</c:v>
                </c:pt>
                <c:pt idx="2">
                  <c:v>160.62979000000001</c:v>
                </c:pt>
                <c:pt idx="3">
                  <c:v>184.74603400000001</c:v>
                </c:pt>
                <c:pt idx="4">
                  <c:v>203.60663099999999</c:v>
                </c:pt>
                <c:pt idx="5">
                  <c:v>216.67347599999999</c:v>
                </c:pt>
                <c:pt idx="6">
                  <c:v>223.968324</c:v>
                </c:pt>
                <c:pt idx="7">
                  <c:v>226.05329</c:v>
                </c:pt>
                <c:pt idx="8">
                  <c:v>223.50974099999999</c:v>
                </c:pt>
                <c:pt idx="9">
                  <c:v>218.76975200000001</c:v>
                </c:pt>
                <c:pt idx="10">
                  <c:v>213.633737</c:v>
                </c:pt>
                <c:pt idx="11">
                  <c:v>209.19018399999999</c:v>
                </c:pt>
                <c:pt idx="12">
                  <c:v>205.92613299999999</c:v>
                </c:pt>
                <c:pt idx="13">
                  <c:v>203.922991</c:v>
                </c:pt>
                <c:pt idx="14">
                  <c:v>203.02708100000001</c:v>
                </c:pt>
                <c:pt idx="15">
                  <c:v>202.972174</c:v>
                </c:pt>
                <c:pt idx="16">
                  <c:v>203.46110400000001</c:v>
                </c:pt>
                <c:pt idx="17">
                  <c:v>204.21955</c:v>
                </c:pt>
                <c:pt idx="18">
                  <c:v>205.02833000000001</c:v>
                </c:pt>
                <c:pt idx="19">
                  <c:v>205.737954</c:v>
                </c:pt>
                <c:pt idx="20">
                  <c:v>206.26827900000001</c:v>
                </c:pt>
                <c:pt idx="21">
                  <c:v>206.59734</c:v>
                </c:pt>
                <c:pt idx="22">
                  <c:v>206.744361</c:v>
                </c:pt>
                <c:pt idx="23">
                  <c:v>206.75175899999999</c:v>
                </c:pt>
                <c:pt idx="24">
                  <c:v>206.66968800000001</c:v>
                </c:pt>
                <c:pt idx="25">
                  <c:v>206.54490200000001</c:v>
                </c:pt>
                <c:pt idx="26">
                  <c:v>206.41429099999999</c:v>
                </c:pt>
                <c:pt idx="27">
                  <c:v>206.30240599999999</c:v>
                </c:pt>
                <c:pt idx="28">
                  <c:v>206.22190900000001</c:v>
                </c:pt>
                <c:pt idx="29">
                  <c:v>206.17578399999999</c:v>
                </c:pt>
                <c:pt idx="30">
                  <c:v>206.16030799999999</c:v>
                </c:pt>
                <c:pt idx="31">
                  <c:v>206.168047</c:v>
                </c:pt>
                <c:pt idx="32">
                  <c:v>206.190393</c:v>
                </c:pt>
                <c:pt idx="33">
                  <c:v>206.219392</c:v>
                </c:pt>
                <c:pt idx="34">
                  <c:v>206.24882500000001</c:v>
                </c:pt>
                <c:pt idx="35">
                  <c:v>206.27462299999999</c:v>
                </c:pt>
                <c:pt idx="36">
                  <c:v>206.29477700000001</c:v>
                </c:pt>
                <c:pt idx="37">
                  <c:v>206.30893900000001</c:v>
                </c:pt>
                <c:pt idx="38">
                  <c:v>206.31788700000001</c:v>
                </c:pt>
                <c:pt idx="39">
                  <c:v>206.32298700000001</c:v>
                </c:pt>
                <c:pt idx="40">
                  <c:v>206.325748</c:v>
                </c:pt>
                <c:pt idx="41">
                  <c:v>206.327516</c:v>
                </c:pt>
                <c:pt idx="42">
                  <c:v>206.32930300000001</c:v>
                </c:pt>
                <c:pt idx="43">
                  <c:v>206.331729</c:v>
                </c:pt>
                <c:pt idx="44">
                  <c:v>206.33506499999999</c:v>
                </c:pt>
                <c:pt idx="45">
                  <c:v>206.33931000000001</c:v>
                </c:pt>
                <c:pt idx="46">
                  <c:v>206.34429600000001</c:v>
                </c:pt>
                <c:pt idx="47">
                  <c:v>206.34978100000001</c:v>
                </c:pt>
                <c:pt idx="48">
                  <c:v>206.355525</c:v>
                </c:pt>
                <c:pt idx="49">
                  <c:v>206.36134000000001</c:v>
                </c:pt>
                <c:pt idx="50">
                  <c:v>206.367109</c:v>
                </c:pt>
                <c:pt idx="51">
                  <c:v>206.372795</c:v>
                </c:pt>
                <c:pt idx="52">
                  <c:v>206.37842599999999</c:v>
                </c:pt>
                <c:pt idx="53">
                  <c:v>206.38408200000001</c:v>
                </c:pt>
                <c:pt idx="54">
                  <c:v>206.38987800000001</c:v>
                </c:pt>
                <c:pt idx="55">
                  <c:v>206.395948</c:v>
                </c:pt>
                <c:pt idx="56">
                  <c:v>206.40243899999999</c:v>
                </c:pt>
                <c:pt idx="57">
                  <c:v>206.40950799999999</c:v>
                </c:pt>
                <c:pt idx="58">
                  <c:v>206.41732200000001</c:v>
                </c:pt>
                <c:pt idx="59">
                  <c:v>206.42606499999999</c:v>
                </c:pt>
                <c:pt idx="60">
                  <c:v>206.43594400000001</c:v>
                </c:pt>
                <c:pt idx="61">
                  <c:v>206.44719900000001</c:v>
                </c:pt>
                <c:pt idx="62">
                  <c:v>206.460106</c:v>
                </c:pt>
                <c:pt idx="63">
                  <c:v>206.47498300000001</c:v>
                </c:pt>
                <c:pt idx="64">
                  <c:v>206.49219199999999</c:v>
                </c:pt>
                <c:pt idx="65">
                  <c:v>206.51213799999999</c:v>
                </c:pt>
                <c:pt idx="66">
                  <c:v>206.53526099999999</c:v>
                </c:pt>
                <c:pt idx="67">
                  <c:v>206.56203500000001</c:v>
                </c:pt>
                <c:pt idx="68">
                  <c:v>206.592952</c:v>
                </c:pt>
                <c:pt idx="69">
                  <c:v>206.62851699999999</c:v>
                </c:pt>
                <c:pt idx="70">
                  <c:v>206.669228</c:v>
                </c:pt>
                <c:pt idx="71">
                  <c:v>206.715564</c:v>
                </c:pt>
                <c:pt idx="72">
                  <c:v>206.76796999999999</c:v>
                </c:pt>
                <c:pt idx="73">
                  <c:v>206.82683800000001</c:v>
                </c:pt>
                <c:pt idx="74">
                  <c:v>206.892493</c:v>
                </c:pt>
                <c:pt idx="75">
                  <c:v>206.96517299999999</c:v>
                </c:pt>
                <c:pt idx="76">
                  <c:v>207.045018</c:v>
                </c:pt>
                <c:pt idx="77">
                  <c:v>207.13205500000001</c:v>
                </c:pt>
                <c:pt idx="78">
                  <c:v>207.22618299999999</c:v>
                </c:pt>
                <c:pt idx="79">
                  <c:v>207.32717099999999</c:v>
                </c:pt>
                <c:pt idx="80">
                  <c:v>207.43464499999999</c:v>
                </c:pt>
                <c:pt idx="81">
                  <c:v>207.54809499999999</c:v>
                </c:pt>
                <c:pt idx="82">
                  <c:v>207.66686999999999</c:v>
                </c:pt>
                <c:pt idx="83">
                  <c:v>207.79019299999999</c:v>
                </c:pt>
                <c:pt idx="84">
                  <c:v>207.917169</c:v>
                </c:pt>
                <c:pt idx="85">
                  <c:v>208.046808</c:v>
                </c:pt>
                <c:pt idx="86">
                  <c:v>208.17803799999999</c:v>
                </c:pt>
                <c:pt idx="87">
                  <c:v>208.309742</c:v>
                </c:pt>
                <c:pt idx="88">
                  <c:v>208.440775</c:v>
                </c:pt>
                <c:pt idx="89">
                  <c:v>208.57000199999999</c:v>
                </c:pt>
                <c:pt idx="90">
                  <c:v>208.696324</c:v>
                </c:pt>
                <c:pt idx="91">
                  <c:v>208.81870900000001</c:v>
                </c:pt>
                <c:pt idx="92">
                  <c:v>208.93621899999999</c:v>
                </c:pt>
                <c:pt idx="93">
                  <c:v>209.04803000000001</c:v>
                </c:pt>
                <c:pt idx="94">
                  <c:v>209.15345300000001</c:v>
                </c:pt>
                <c:pt idx="95">
                  <c:v>209.25195099999999</c:v>
                </c:pt>
                <c:pt idx="96">
                  <c:v>209.34313900000001</c:v>
                </c:pt>
                <c:pt idx="97">
                  <c:v>209.42679200000001</c:v>
                </c:pt>
                <c:pt idx="98">
                  <c:v>209.50283899999999</c:v>
                </c:pt>
                <c:pt idx="99">
                  <c:v>209.57135600000001</c:v>
                </c:pt>
                <c:pt idx="100">
                  <c:v>209.632555</c:v>
                </c:pt>
                <c:pt idx="101">
                  <c:v>209.686767</c:v>
                </c:pt>
                <c:pt idx="102">
                  <c:v>209.734433</c:v>
                </c:pt>
                <c:pt idx="103">
                  <c:v>209.776094</c:v>
                </c:pt>
                <c:pt idx="104">
                  <c:v>209.81238400000001</c:v>
                </c:pt>
                <c:pt idx="105">
                  <c:v>209.844054</c:v>
                </c:pt>
                <c:pt idx="106">
                  <c:v>209.87200200000001</c:v>
                </c:pt>
                <c:pt idx="107">
                  <c:v>209.897367</c:v>
                </c:pt>
                <c:pt idx="108">
                  <c:v>209.921693</c:v>
                </c:pt>
                <c:pt idx="109">
                  <c:v>209.94721999999999</c:v>
                </c:pt>
                <c:pt idx="110">
                  <c:v>209.97741400000001</c:v>
                </c:pt>
                <c:pt idx="111">
                  <c:v>210.01787999999999</c:v>
                </c:pt>
                <c:pt idx="112">
                  <c:v>210.077955</c:v>
                </c:pt>
                <c:pt idx="113">
                  <c:v>210.17349899999999</c:v>
                </c:pt>
                <c:pt idx="114">
                  <c:v>210.33178000000001</c:v>
                </c:pt>
                <c:pt idx="115">
                  <c:v>210.60010700000001</c:v>
                </c:pt>
                <c:pt idx="116">
                  <c:v>211.06114299999999</c:v>
                </c:pt>
                <c:pt idx="117">
                  <c:v>211.86033699999999</c:v>
                </c:pt>
                <c:pt idx="118">
                  <c:v>213.25563</c:v>
                </c:pt>
                <c:pt idx="119">
                  <c:v>215.70973599999999</c:v>
                </c:pt>
                <c:pt idx="120">
                  <c:v>220.06771800000001</c:v>
                </c:pt>
                <c:pt idx="121">
                  <c:v>227.73435900000001</c:v>
                </c:pt>
                <c:pt idx="122">
                  <c:v>240.72188800000001</c:v>
                </c:pt>
                <c:pt idx="123">
                  <c:v>261.36134199999998</c:v>
                </c:pt>
                <c:pt idx="124">
                  <c:v>291.455918</c:v>
                </c:pt>
                <c:pt idx="125">
                  <c:v>331.123895</c:v>
                </c:pt>
                <c:pt idx="126">
                  <c:v>378.11291499999999</c:v>
                </c:pt>
                <c:pt idx="127">
                  <c:v>428.26314300000001</c:v>
                </c:pt>
                <c:pt idx="128">
                  <c:v>476.93883199999999</c:v>
                </c:pt>
                <c:pt idx="129">
                  <c:v>520.49260100000004</c:v>
                </c:pt>
                <c:pt idx="130">
                  <c:v>556.95647399999996</c:v>
                </c:pt>
                <c:pt idx="131">
                  <c:v>585.90349700000002</c:v>
                </c:pt>
                <c:pt idx="132">
                  <c:v>607.92225099999996</c:v>
                </c:pt>
                <c:pt idx="133">
                  <c:v>624.09655299999997</c:v>
                </c:pt>
                <c:pt idx="134">
                  <c:v>635.64106400000003</c:v>
                </c:pt>
                <c:pt idx="135">
                  <c:v>643.68212200000005</c:v>
                </c:pt>
                <c:pt idx="136">
                  <c:v>649.16373399999998</c:v>
                </c:pt>
                <c:pt idx="137">
                  <c:v>652.83552699999996</c:v>
                </c:pt>
                <c:pt idx="138">
                  <c:v>655.26413500000001</c:v>
                </c:pt>
                <c:pt idx="139">
                  <c:v>656.85996399999999</c:v>
                </c:pt>
                <c:pt idx="140">
                  <c:v>657.91018499999996</c:v>
                </c:pt>
                <c:pt idx="141">
                  <c:v>658.61034199999995</c:v>
                </c:pt>
                <c:pt idx="142">
                  <c:v>659.09065999999996</c:v>
                </c:pt>
                <c:pt idx="143">
                  <c:v>659.43616499999996</c:v>
                </c:pt>
                <c:pt idx="144">
                  <c:v>659.70141999999998</c:v>
                </c:pt>
                <c:pt idx="145">
                  <c:v>659.92139599999996</c:v>
                </c:pt>
                <c:pt idx="146">
                  <c:v>660.11818000000005</c:v>
                </c:pt>
                <c:pt idx="147">
                  <c:v>660.30563400000005</c:v>
                </c:pt>
                <c:pt idx="148">
                  <c:v>660.49242000000004</c:v>
                </c:pt>
                <c:pt idx="149">
                  <c:v>660.68393600000002</c:v>
                </c:pt>
                <c:pt idx="150">
                  <c:v>660.88356199999998</c:v>
                </c:pt>
                <c:pt idx="151">
                  <c:v>661.09349199999997</c:v>
                </c:pt>
                <c:pt idx="152">
                  <c:v>661.31536700000004</c:v>
                </c:pt>
                <c:pt idx="153">
                  <c:v>661.55091800000002</c:v>
                </c:pt>
                <c:pt idx="154">
                  <c:v>661.80291399999999</c:v>
                </c:pt>
                <c:pt idx="155">
                  <c:v>662.07695999999999</c:v>
                </c:pt>
                <c:pt idx="156">
                  <c:v>662.38518399999998</c:v>
                </c:pt>
                <c:pt idx="157">
                  <c:v>662.75392699999998</c:v>
                </c:pt>
                <c:pt idx="158">
                  <c:v>663.23962500000005</c:v>
                </c:pt>
                <c:pt idx="159">
                  <c:v>663.96119599999997</c:v>
                </c:pt>
                <c:pt idx="160">
                  <c:v>665.16504899999995</c:v>
                </c:pt>
                <c:pt idx="161">
                  <c:v>667.35300400000006</c:v>
                </c:pt>
                <c:pt idx="162">
                  <c:v>671.52718000000004</c:v>
                </c:pt>
                <c:pt idx="163">
                  <c:v>681.28572799999995</c:v>
                </c:pt>
                <c:pt idx="164">
                  <c:v>681.28572799999995</c:v>
                </c:pt>
                <c:pt idx="165">
                  <c:v>681.28572799999995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2-417B-BB37-8DBC1D6FA534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Resolution'!$C$6:$C$169</c:f>
              <c:numCache>
                <c:formatCode>0.00E+00</c:formatCode>
                <c:ptCount val="164"/>
                <c:pt idx="0">
                  <c:v>119.992043</c:v>
                </c:pt>
                <c:pt idx="1">
                  <c:v>147.932558</c:v>
                </c:pt>
                <c:pt idx="2">
                  <c:v>175.009423</c:v>
                </c:pt>
                <c:pt idx="3">
                  <c:v>204.388071</c:v>
                </c:pt>
                <c:pt idx="4">
                  <c:v>220.21629899999999</c:v>
                </c:pt>
                <c:pt idx="5">
                  <c:v>240.24904000000001</c:v>
                </c:pt>
                <c:pt idx="6">
                  <c:v>238.127984</c:v>
                </c:pt>
                <c:pt idx="7">
                  <c:v>232.729364</c:v>
                </c:pt>
                <c:pt idx="8">
                  <c:v>222.939168</c:v>
                </c:pt>
                <c:pt idx="9">
                  <c:v>212.233216</c:v>
                </c:pt>
                <c:pt idx="10">
                  <c:v>204.61752100000001</c:v>
                </c:pt>
                <c:pt idx="11">
                  <c:v>197.53238300000001</c:v>
                </c:pt>
                <c:pt idx="12">
                  <c:v>196.73853</c:v>
                </c:pt>
                <c:pt idx="13">
                  <c:v>198.57738499999999</c:v>
                </c:pt>
                <c:pt idx="14">
                  <c:v>201.31729799999999</c:v>
                </c:pt>
                <c:pt idx="15">
                  <c:v>204.075008</c:v>
                </c:pt>
                <c:pt idx="16">
                  <c:v>207.678462</c:v>
                </c:pt>
                <c:pt idx="17">
                  <c:v>208.968051</c:v>
                </c:pt>
                <c:pt idx="18">
                  <c:v>210.24163999999999</c:v>
                </c:pt>
                <c:pt idx="19">
                  <c:v>209.82386099999999</c:v>
                </c:pt>
                <c:pt idx="20">
                  <c:v>209.01754800000001</c:v>
                </c:pt>
                <c:pt idx="21">
                  <c:v>207.914458</c:v>
                </c:pt>
                <c:pt idx="22">
                  <c:v>206.68951999999999</c:v>
                </c:pt>
                <c:pt idx="23">
                  <c:v>205.806849</c:v>
                </c:pt>
                <c:pt idx="24">
                  <c:v>205.01203100000001</c:v>
                </c:pt>
                <c:pt idx="25">
                  <c:v>204.83000999999999</c:v>
                </c:pt>
                <c:pt idx="26">
                  <c:v>204.992029</c:v>
                </c:pt>
                <c:pt idx="27">
                  <c:v>205.26374799999999</c:v>
                </c:pt>
                <c:pt idx="28">
                  <c:v>205.634096</c:v>
                </c:pt>
                <c:pt idx="29">
                  <c:v>205.930712</c:v>
                </c:pt>
                <c:pt idx="30">
                  <c:v>206.28977399999999</c:v>
                </c:pt>
                <c:pt idx="31">
                  <c:v>206.388935</c:v>
                </c:pt>
                <c:pt idx="32">
                  <c:v>206.48749699999999</c:v>
                </c:pt>
                <c:pt idx="33">
                  <c:v>206.44838899999999</c:v>
                </c:pt>
                <c:pt idx="34">
                  <c:v>206.391953</c:v>
                </c:pt>
                <c:pt idx="35">
                  <c:v>206.31872999999999</c:v>
                </c:pt>
                <c:pt idx="36">
                  <c:v>206.27046899999999</c:v>
                </c:pt>
                <c:pt idx="37">
                  <c:v>206.21282199999999</c:v>
                </c:pt>
                <c:pt idx="38">
                  <c:v>206.212616</c:v>
                </c:pt>
                <c:pt idx="39">
                  <c:v>206.21877000000001</c:v>
                </c:pt>
                <c:pt idx="40">
                  <c:v>206.23663999999999</c:v>
                </c:pt>
                <c:pt idx="41">
                  <c:v>206.26175599999999</c:v>
                </c:pt>
                <c:pt idx="42">
                  <c:v>206.28978599999999</c:v>
                </c:pt>
                <c:pt idx="43">
                  <c:v>206.315507</c:v>
                </c:pt>
                <c:pt idx="44">
                  <c:v>206.34977799999999</c:v>
                </c:pt>
                <c:pt idx="45">
                  <c:v>206.354454</c:v>
                </c:pt>
                <c:pt idx="46">
                  <c:v>206.36462399999999</c:v>
                </c:pt>
                <c:pt idx="47">
                  <c:v>206.358554</c:v>
                </c:pt>
                <c:pt idx="48">
                  <c:v>206.35129900000001</c:v>
                </c:pt>
                <c:pt idx="49">
                  <c:v>206.341791</c:v>
                </c:pt>
                <c:pt idx="50">
                  <c:v>206.33014299999999</c:v>
                </c:pt>
                <c:pt idx="51">
                  <c:v>206.31609</c:v>
                </c:pt>
                <c:pt idx="52">
                  <c:v>206.30021199999999</c:v>
                </c:pt>
                <c:pt idx="53">
                  <c:v>206.28071800000001</c:v>
                </c:pt>
                <c:pt idx="54">
                  <c:v>206.26897399999999</c:v>
                </c:pt>
                <c:pt idx="55">
                  <c:v>206.24911900000001</c:v>
                </c:pt>
                <c:pt idx="56">
                  <c:v>206.24467000000001</c:v>
                </c:pt>
                <c:pt idx="57">
                  <c:v>206.24414200000001</c:v>
                </c:pt>
                <c:pt idx="58">
                  <c:v>206.24409800000001</c:v>
                </c:pt>
                <c:pt idx="59">
                  <c:v>206.25060300000001</c:v>
                </c:pt>
                <c:pt idx="60">
                  <c:v>206.26708500000001</c:v>
                </c:pt>
                <c:pt idx="61">
                  <c:v>206.29627500000001</c:v>
                </c:pt>
                <c:pt idx="62">
                  <c:v>206.32606799999999</c:v>
                </c:pt>
                <c:pt idx="63">
                  <c:v>206.34886700000001</c:v>
                </c:pt>
                <c:pt idx="64">
                  <c:v>206.36786799999999</c:v>
                </c:pt>
                <c:pt idx="65">
                  <c:v>206.381632</c:v>
                </c:pt>
                <c:pt idx="66">
                  <c:v>206.396219</c:v>
                </c:pt>
                <c:pt idx="67">
                  <c:v>206.41904600000001</c:v>
                </c:pt>
                <c:pt idx="68">
                  <c:v>206.484058</c:v>
                </c:pt>
                <c:pt idx="69">
                  <c:v>206.526467</c:v>
                </c:pt>
                <c:pt idx="70">
                  <c:v>206.535415</c:v>
                </c:pt>
                <c:pt idx="71">
                  <c:v>206.54273699999999</c:v>
                </c:pt>
                <c:pt idx="72">
                  <c:v>206.54992300000001</c:v>
                </c:pt>
                <c:pt idx="73">
                  <c:v>206.558166</c:v>
                </c:pt>
                <c:pt idx="74">
                  <c:v>206.56916799999999</c:v>
                </c:pt>
                <c:pt idx="75">
                  <c:v>206.592152</c:v>
                </c:pt>
                <c:pt idx="76">
                  <c:v>206.646838</c:v>
                </c:pt>
                <c:pt idx="77">
                  <c:v>206.73589999999999</c:v>
                </c:pt>
                <c:pt idx="78">
                  <c:v>206.83753999999999</c:v>
                </c:pt>
                <c:pt idx="79">
                  <c:v>206.94999200000001</c:v>
                </c:pt>
                <c:pt idx="80">
                  <c:v>207.083428</c:v>
                </c:pt>
                <c:pt idx="81">
                  <c:v>207.228532</c:v>
                </c:pt>
                <c:pt idx="82">
                  <c:v>207.36843200000001</c:v>
                </c:pt>
                <c:pt idx="83">
                  <c:v>207.51130900000001</c:v>
                </c:pt>
                <c:pt idx="84">
                  <c:v>207.69441900000001</c:v>
                </c:pt>
                <c:pt idx="85">
                  <c:v>208.01148900000001</c:v>
                </c:pt>
                <c:pt idx="86">
                  <c:v>208.63895199999999</c:v>
                </c:pt>
                <c:pt idx="87">
                  <c:v>208.942588</c:v>
                </c:pt>
                <c:pt idx="88">
                  <c:v>209.028032</c:v>
                </c:pt>
                <c:pt idx="89">
                  <c:v>209.05608100000001</c:v>
                </c:pt>
                <c:pt idx="90">
                  <c:v>209.07351</c:v>
                </c:pt>
                <c:pt idx="91">
                  <c:v>209.132666</c:v>
                </c:pt>
                <c:pt idx="92">
                  <c:v>209.68709899999999</c:v>
                </c:pt>
                <c:pt idx="93">
                  <c:v>209.927761</c:v>
                </c:pt>
                <c:pt idx="94">
                  <c:v>209.944953</c:v>
                </c:pt>
                <c:pt idx="95">
                  <c:v>209.95231999999999</c:v>
                </c:pt>
                <c:pt idx="96">
                  <c:v>209.81686099999999</c:v>
                </c:pt>
                <c:pt idx="97">
                  <c:v>209.742672</c:v>
                </c:pt>
                <c:pt idx="98">
                  <c:v>209.71804</c:v>
                </c:pt>
                <c:pt idx="99">
                  <c:v>209.80664300000001</c:v>
                </c:pt>
                <c:pt idx="100">
                  <c:v>210.01678200000001</c:v>
                </c:pt>
                <c:pt idx="101">
                  <c:v>210.03295499999999</c:v>
                </c:pt>
                <c:pt idx="102">
                  <c:v>210.03427300000001</c:v>
                </c:pt>
                <c:pt idx="103">
                  <c:v>209.947213</c:v>
                </c:pt>
                <c:pt idx="104">
                  <c:v>209.89340300000001</c:v>
                </c:pt>
                <c:pt idx="105">
                  <c:v>209.88452000000001</c:v>
                </c:pt>
                <c:pt idx="106">
                  <c:v>209.90227400000001</c:v>
                </c:pt>
                <c:pt idx="107">
                  <c:v>209.98294300000001</c:v>
                </c:pt>
                <c:pt idx="108">
                  <c:v>209.992651</c:v>
                </c:pt>
                <c:pt idx="109">
                  <c:v>209.989633</c:v>
                </c:pt>
                <c:pt idx="110">
                  <c:v>209.98031399999999</c:v>
                </c:pt>
                <c:pt idx="111">
                  <c:v>209.96415300000001</c:v>
                </c:pt>
                <c:pt idx="112">
                  <c:v>209.98377099999999</c:v>
                </c:pt>
                <c:pt idx="113">
                  <c:v>210.122186</c:v>
                </c:pt>
                <c:pt idx="114">
                  <c:v>210.140052</c:v>
                </c:pt>
                <c:pt idx="115">
                  <c:v>210.140365</c:v>
                </c:pt>
                <c:pt idx="116">
                  <c:v>210.12743699999999</c:v>
                </c:pt>
                <c:pt idx="117">
                  <c:v>210.02025699999999</c:v>
                </c:pt>
                <c:pt idx="118">
                  <c:v>210.01209900000001</c:v>
                </c:pt>
                <c:pt idx="119">
                  <c:v>210.019902</c:v>
                </c:pt>
                <c:pt idx="120">
                  <c:v>210.102236</c:v>
                </c:pt>
                <c:pt idx="121">
                  <c:v>210.476133</c:v>
                </c:pt>
                <c:pt idx="122">
                  <c:v>211.865962</c:v>
                </c:pt>
                <c:pt idx="123">
                  <c:v>216.41421500000001</c:v>
                </c:pt>
                <c:pt idx="124">
                  <c:v>230.54639399999999</c:v>
                </c:pt>
                <c:pt idx="125">
                  <c:v>275.24431299999998</c:v>
                </c:pt>
                <c:pt idx="126">
                  <c:v>361.56497000000002</c:v>
                </c:pt>
                <c:pt idx="127">
                  <c:v>468.91260199999999</c:v>
                </c:pt>
                <c:pt idx="128">
                  <c:v>634.92933000000005</c:v>
                </c:pt>
                <c:pt idx="129">
                  <c:v>638.205285</c:v>
                </c:pt>
                <c:pt idx="130">
                  <c:v>651.77259100000003</c:v>
                </c:pt>
                <c:pt idx="131">
                  <c:v>669.17127800000003</c:v>
                </c:pt>
                <c:pt idx="132">
                  <c:v>664.88178300000004</c:v>
                </c:pt>
                <c:pt idx="133">
                  <c:v>657.389321</c:v>
                </c:pt>
                <c:pt idx="134">
                  <c:v>658.66533500000003</c:v>
                </c:pt>
                <c:pt idx="135">
                  <c:v>660.55015000000003</c:v>
                </c:pt>
                <c:pt idx="136">
                  <c:v>660.03911800000003</c:v>
                </c:pt>
                <c:pt idx="137">
                  <c:v>658.79512999999997</c:v>
                </c:pt>
                <c:pt idx="138">
                  <c:v>658.27044100000001</c:v>
                </c:pt>
                <c:pt idx="139">
                  <c:v>658.38209900000004</c:v>
                </c:pt>
                <c:pt idx="140">
                  <c:v>658.61109199999999</c:v>
                </c:pt>
                <c:pt idx="141">
                  <c:v>659.06665299999997</c:v>
                </c:pt>
                <c:pt idx="142">
                  <c:v>660.08490700000004</c:v>
                </c:pt>
                <c:pt idx="143">
                  <c:v>660.07209799999998</c:v>
                </c:pt>
                <c:pt idx="144">
                  <c:v>659.994597</c:v>
                </c:pt>
                <c:pt idx="145">
                  <c:v>659.573038</c:v>
                </c:pt>
                <c:pt idx="146">
                  <c:v>658.30384400000003</c:v>
                </c:pt>
                <c:pt idx="147">
                  <c:v>658.25358300000005</c:v>
                </c:pt>
                <c:pt idx="148">
                  <c:v>658.32117200000005</c:v>
                </c:pt>
                <c:pt idx="149">
                  <c:v>660.52534600000001</c:v>
                </c:pt>
                <c:pt idx="150">
                  <c:v>664.07994799999994</c:v>
                </c:pt>
                <c:pt idx="151">
                  <c:v>664.24956999999995</c:v>
                </c:pt>
                <c:pt idx="152">
                  <c:v>664.28142700000001</c:v>
                </c:pt>
                <c:pt idx="153">
                  <c:v>660.39772000000005</c:v>
                </c:pt>
                <c:pt idx="154">
                  <c:v>657.42078800000002</c:v>
                </c:pt>
                <c:pt idx="155">
                  <c:v>657.308536</c:v>
                </c:pt>
                <c:pt idx="156">
                  <c:v>660.00713299999995</c:v>
                </c:pt>
                <c:pt idx="157">
                  <c:v>671.20709599999998</c:v>
                </c:pt>
                <c:pt idx="158">
                  <c:v>672.76099199999999</c:v>
                </c:pt>
                <c:pt idx="159">
                  <c:v>672.97514200000001</c:v>
                </c:pt>
                <c:pt idx="160">
                  <c:v>670.21143400000005</c:v>
                </c:pt>
                <c:pt idx="161">
                  <c:v>656.03460299999995</c:v>
                </c:pt>
                <c:pt idx="162">
                  <c:v>665.46772299999998</c:v>
                </c:pt>
                <c:pt idx="163">
                  <c:v>665.46772299999998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2-417B-BB37-8DBC1D6F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66524421765619"/>
          <c:y val="0.65958630848101762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Resolution'!$N$6:$N$171</c:f>
              <c:numCache>
                <c:formatCode>0.00E+00</c:formatCode>
                <c:ptCount val="166"/>
                <c:pt idx="0">
                  <c:v>328.284493</c:v>
                </c:pt>
                <c:pt idx="1">
                  <c:v>348.30298699999997</c:v>
                </c:pt>
                <c:pt idx="2">
                  <c:v>362.291425</c:v>
                </c:pt>
                <c:pt idx="3">
                  <c:v>371.76065999999997</c:v>
                </c:pt>
                <c:pt idx="4">
                  <c:v>377.74233500000003</c:v>
                </c:pt>
                <c:pt idx="5">
                  <c:v>380.94500299999999</c:v>
                </c:pt>
                <c:pt idx="6">
                  <c:v>381.86886199999998</c:v>
                </c:pt>
                <c:pt idx="7">
                  <c:v>380.62204600000001</c:v>
                </c:pt>
                <c:pt idx="8">
                  <c:v>378.36944199999999</c:v>
                </c:pt>
                <c:pt idx="9">
                  <c:v>375.92330700000002</c:v>
                </c:pt>
                <c:pt idx="10">
                  <c:v>373.78279500000002</c:v>
                </c:pt>
                <c:pt idx="11">
                  <c:v>372.18962900000002</c:v>
                </c:pt>
                <c:pt idx="12">
                  <c:v>371.201008</c:v>
                </c:pt>
                <c:pt idx="13">
                  <c:v>370.75608599999998</c:v>
                </c:pt>
                <c:pt idx="14">
                  <c:v>370.730346</c:v>
                </c:pt>
                <c:pt idx="15">
                  <c:v>370.97728599999999</c:v>
                </c:pt>
                <c:pt idx="16">
                  <c:v>371.35876999999999</c:v>
                </c:pt>
                <c:pt idx="17">
                  <c:v>371.76398599999999</c:v>
                </c:pt>
                <c:pt idx="18">
                  <c:v>372.11786799999999</c:v>
                </c:pt>
                <c:pt idx="19">
                  <c:v>372.38082800000001</c:v>
                </c:pt>
                <c:pt idx="20">
                  <c:v>372.54263099999997</c:v>
                </c:pt>
                <c:pt idx="21">
                  <c:v>372.61346600000002</c:v>
                </c:pt>
                <c:pt idx="22">
                  <c:v>372.61481099999997</c:v>
                </c:pt>
                <c:pt idx="23">
                  <c:v>372.57176399999997</c:v>
                </c:pt>
                <c:pt idx="24">
                  <c:v>372.507609</c:v>
                </c:pt>
                <c:pt idx="25">
                  <c:v>372.440673</c:v>
                </c:pt>
                <c:pt idx="26">
                  <c:v>372.38314800000001</c:v>
                </c:pt>
                <c:pt idx="27">
                  <c:v>372.34131400000001</c:v>
                </c:pt>
                <c:pt idx="28">
                  <c:v>372.31663500000002</c:v>
                </c:pt>
                <c:pt idx="29">
                  <c:v>372.30723699999999</c:v>
                </c:pt>
                <c:pt idx="30">
                  <c:v>372.30939999999998</c:v>
                </c:pt>
                <c:pt idx="31">
                  <c:v>372.31882100000001</c:v>
                </c:pt>
                <c:pt idx="32">
                  <c:v>372.33152999999999</c:v>
                </c:pt>
                <c:pt idx="33">
                  <c:v>372.344427</c:v>
                </c:pt>
                <c:pt idx="34">
                  <c:v>372.35548699999998</c:v>
                </c:pt>
                <c:pt idx="35">
                  <c:v>372.36371500000001</c:v>
                </c:pt>
                <c:pt idx="36">
                  <c:v>372.368944</c:v>
                </c:pt>
                <c:pt idx="37">
                  <c:v>372.37156499999998</c:v>
                </c:pt>
                <c:pt idx="38">
                  <c:v>372.37226099999998</c:v>
                </c:pt>
                <c:pt idx="39">
                  <c:v>372.37178799999998</c:v>
                </c:pt>
                <c:pt idx="40">
                  <c:v>372.37081499999999</c:v>
                </c:pt>
                <c:pt idx="41">
                  <c:v>372.36984699999999</c:v>
                </c:pt>
                <c:pt idx="42">
                  <c:v>372.369191</c:v>
                </c:pt>
                <c:pt idx="43">
                  <c:v>372.36898200000002</c:v>
                </c:pt>
                <c:pt idx="44">
                  <c:v>372.36921699999999</c:v>
                </c:pt>
                <c:pt idx="45">
                  <c:v>372.36981300000002</c:v>
                </c:pt>
                <c:pt idx="46">
                  <c:v>372.37064800000002</c:v>
                </c:pt>
                <c:pt idx="47">
                  <c:v>372.371602</c:v>
                </c:pt>
                <c:pt idx="48">
                  <c:v>372.37258100000003</c:v>
                </c:pt>
                <c:pt idx="49">
                  <c:v>372.37352700000002</c:v>
                </c:pt>
                <c:pt idx="50">
                  <c:v>372.37442099999998</c:v>
                </c:pt>
                <c:pt idx="51">
                  <c:v>372.37527799999998</c:v>
                </c:pt>
                <c:pt idx="52">
                  <c:v>372.37613800000003</c:v>
                </c:pt>
                <c:pt idx="53">
                  <c:v>372.37705699999998</c:v>
                </c:pt>
                <c:pt idx="54">
                  <c:v>372.37810200000001</c:v>
                </c:pt>
                <c:pt idx="55">
                  <c:v>372.37934799999999</c:v>
                </c:pt>
                <c:pt idx="56">
                  <c:v>372.38087100000001</c:v>
                </c:pt>
                <c:pt idx="57">
                  <c:v>372.38275599999997</c:v>
                </c:pt>
                <c:pt idx="58">
                  <c:v>372.38509199999999</c:v>
                </c:pt>
                <c:pt idx="59">
                  <c:v>372.38798500000001</c:v>
                </c:pt>
                <c:pt idx="60">
                  <c:v>372.39155299999999</c:v>
                </c:pt>
                <c:pt idx="61">
                  <c:v>372.39593400000001</c:v>
                </c:pt>
                <c:pt idx="62">
                  <c:v>372.40128600000003</c:v>
                </c:pt>
                <c:pt idx="63">
                  <c:v>372.40778899999998</c:v>
                </c:pt>
                <c:pt idx="64">
                  <c:v>372.41564599999998</c:v>
                </c:pt>
                <c:pt idx="65">
                  <c:v>372.42507499999999</c:v>
                </c:pt>
                <c:pt idx="66">
                  <c:v>372.43631199999999</c:v>
                </c:pt>
                <c:pt idx="67">
                  <c:v>372.44960200000003</c:v>
                </c:pt>
                <c:pt idx="68">
                  <c:v>372.46519499999999</c:v>
                </c:pt>
                <c:pt idx="69">
                  <c:v>372.483339</c:v>
                </c:pt>
                <c:pt idx="70">
                  <c:v>372.50427100000002</c:v>
                </c:pt>
                <c:pt idx="71">
                  <c:v>372.528212</c:v>
                </c:pt>
                <c:pt idx="72">
                  <c:v>372.55535400000002</c:v>
                </c:pt>
                <c:pt idx="73">
                  <c:v>372.58585599999998</c:v>
                </c:pt>
                <c:pt idx="74">
                  <c:v>372.61983500000002</c:v>
                </c:pt>
                <c:pt idx="75">
                  <c:v>372.65735799999999</c:v>
                </c:pt>
                <c:pt idx="76">
                  <c:v>372.69843300000002</c:v>
                </c:pt>
                <c:pt idx="77">
                  <c:v>372.74300699999998</c:v>
                </c:pt>
                <c:pt idx="78">
                  <c:v>372.79096099999998</c:v>
                </c:pt>
                <c:pt idx="79">
                  <c:v>372.842105</c:v>
                </c:pt>
                <c:pt idx="80">
                  <c:v>372.89618000000002</c:v>
                </c:pt>
                <c:pt idx="81">
                  <c:v>372.95285999999999</c:v>
                </c:pt>
                <c:pt idx="82">
                  <c:v>373.01175499999999</c:v>
                </c:pt>
                <c:pt idx="83">
                  <c:v>373.07241800000003</c:v>
                </c:pt>
                <c:pt idx="84">
                  <c:v>373.13435399999997</c:v>
                </c:pt>
                <c:pt idx="85">
                  <c:v>373.19702899999999</c:v>
                </c:pt>
                <c:pt idx="86">
                  <c:v>373.25988899999999</c:v>
                </c:pt>
                <c:pt idx="87">
                  <c:v>373.32236699999999</c:v>
                </c:pt>
                <c:pt idx="88">
                  <c:v>373.38389999999998</c:v>
                </c:pt>
                <c:pt idx="89">
                  <c:v>373.44394599999998</c:v>
                </c:pt>
                <c:pt idx="90">
                  <c:v>373.50199600000002</c:v>
                </c:pt>
                <c:pt idx="91">
                  <c:v>373.55759</c:v>
                </c:pt>
                <c:pt idx="92">
                  <c:v>373.61032399999999</c:v>
                </c:pt>
                <c:pt idx="93">
                  <c:v>373.65985999999998</c:v>
                </c:pt>
                <c:pt idx="94">
                  <c:v>373.705938</c:v>
                </c:pt>
                <c:pt idx="95">
                  <c:v>373.74837100000002</c:v>
                </c:pt>
                <c:pt idx="96">
                  <c:v>373.78705200000002</c:v>
                </c:pt>
                <c:pt idx="97">
                  <c:v>373.82194900000002</c:v>
                </c:pt>
                <c:pt idx="98">
                  <c:v>373.85310399999997</c:v>
                </c:pt>
                <c:pt idx="99">
                  <c:v>373.88062300000001</c:v>
                </c:pt>
                <c:pt idx="100">
                  <c:v>373.90467200000001</c:v>
                </c:pt>
                <c:pt idx="101">
                  <c:v>373.92547100000002</c:v>
                </c:pt>
                <c:pt idx="102">
                  <c:v>373.943287</c:v>
                </c:pt>
                <c:pt idx="103">
                  <c:v>373.95843400000001</c:v>
                </c:pt>
                <c:pt idx="104">
                  <c:v>373.97128300000003</c:v>
                </c:pt>
                <c:pt idx="105">
                  <c:v>373.98227700000001</c:v>
                </c:pt>
                <c:pt idx="106">
                  <c:v>373.99197800000002</c:v>
                </c:pt>
                <c:pt idx="107">
                  <c:v>374.00114500000001</c:v>
                </c:pt>
                <c:pt idx="108">
                  <c:v>374.01088299999998</c:v>
                </c:pt>
                <c:pt idx="109">
                  <c:v>374.022898</c:v>
                </c:pt>
                <c:pt idx="110">
                  <c:v>374.03994999999998</c:v>
                </c:pt>
                <c:pt idx="111">
                  <c:v>374.06663500000002</c:v>
                </c:pt>
                <c:pt idx="112">
                  <c:v>374.11075599999998</c:v>
                </c:pt>
                <c:pt idx="113">
                  <c:v>374.18571700000001</c:v>
                </c:pt>
                <c:pt idx="114">
                  <c:v>374.31473399999999</c:v>
                </c:pt>
                <c:pt idx="115">
                  <c:v>374.53826600000002</c:v>
                </c:pt>
                <c:pt idx="116">
                  <c:v>374.927166</c:v>
                </c:pt>
                <c:pt idx="117">
                  <c:v>375.60607599999997</c:v>
                </c:pt>
                <c:pt idx="118">
                  <c:v>376.7955</c:v>
                </c:pt>
                <c:pt idx="119">
                  <c:v>378.89664800000003</c:v>
                </c:pt>
                <c:pt idx="120">
                  <c:v>382.55481600000002</c:v>
                </c:pt>
                <c:pt idx="121">
                  <c:v>388.60906299999999</c:v>
                </c:pt>
                <c:pt idx="122">
                  <c:v>397.82991600000003</c:v>
                </c:pt>
                <c:pt idx="123">
                  <c:v>410.40193599999998</c:v>
                </c:pt>
                <c:pt idx="124">
                  <c:v>425.527986</c:v>
                </c:pt>
                <c:pt idx="125">
                  <c:v>441.629166</c:v>
                </c:pt>
                <c:pt idx="126">
                  <c:v>457.02699799999999</c:v>
                </c:pt>
                <c:pt idx="127">
                  <c:v>470.53140999999999</c:v>
                </c:pt>
                <c:pt idx="128">
                  <c:v>481.61461200000002</c:v>
                </c:pt>
                <c:pt idx="129">
                  <c:v>490.27034700000002</c:v>
                </c:pt>
                <c:pt idx="130">
                  <c:v>496.78215799999998</c:v>
                </c:pt>
                <c:pt idx="131">
                  <c:v>501.53920199999999</c:v>
                </c:pt>
                <c:pt idx="132">
                  <c:v>504.93059899999997</c:v>
                </c:pt>
                <c:pt idx="133">
                  <c:v>507.29917899999998</c:v>
                </c:pt>
                <c:pt idx="134">
                  <c:v>508.92429499999997</c:v>
                </c:pt>
                <c:pt idx="135">
                  <c:v>510.02003000000002</c:v>
                </c:pt>
                <c:pt idx="136">
                  <c:v>510.747792</c:v>
                </c:pt>
                <c:pt idx="137">
                  <c:v>511.22561999999999</c:v>
                </c:pt>
                <c:pt idx="138">
                  <c:v>511.537237</c:v>
                </c:pt>
                <c:pt idx="139">
                  <c:v>511.74045599999999</c:v>
                </c:pt>
                <c:pt idx="140">
                  <c:v>511.87431600000002</c:v>
                </c:pt>
                <c:pt idx="141">
                  <c:v>511.96467999999999</c:v>
                </c:pt>
                <c:pt idx="142">
                  <c:v>512.02837799999998</c:v>
                </c:pt>
                <c:pt idx="143">
                  <c:v>512.07618500000001</c:v>
                </c:pt>
                <c:pt idx="144">
                  <c:v>512.11499900000001</c:v>
                </c:pt>
                <c:pt idx="145">
                  <c:v>512.14917100000002</c:v>
                </c:pt>
                <c:pt idx="146">
                  <c:v>512.18142899999998</c:v>
                </c:pt>
                <c:pt idx="147">
                  <c:v>512.21347300000002</c:v>
                </c:pt>
                <c:pt idx="148">
                  <c:v>512.24636199999998</c:v>
                </c:pt>
                <c:pt idx="149">
                  <c:v>512.28075699999999</c:v>
                </c:pt>
                <c:pt idx="150">
                  <c:v>512.31708400000002</c:v>
                </c:pt>
                <c:pt idx="151">
                  <c:v>512.35565999999994</c:v>
                </c:pt>
                <c:pt idx="152">
                  <c:v>512.39681900000005</c:v>
                </c:pt>
                <c:pt idx="153">
                  <c:v>512.44109800000001</c:v>
                </c:pt>
                <c:pt idx="154">
                  <c:v>512.48959100000002</c:v>
                </c:pt>
                <c:pt idx="155">
                  <c:v>512.54467099999999</c:v>
                </c:pt>
                <c:pt idx="156">
                  <c:v>512.61149499999999</c:v>
                </c:pt>
                <c:pt idx="157">
                  <c:v>512.70111099999997</c:v>
                </c:pt>
                <c:pt idx="158">
                  <c:v>512.83678299999997</c:v>
                </c:pt>
                <c:pt idx="159">
                  <c:v>513.06662700000004</c:v>
                </c:pt>
                <c:pt idx="160">
                  <c:v>513.488292</c:v>
                </c:pt>
                <c:pt idx="161">
                  <c:v>514.29542000000004</c:v>
                </c:pt>
                <c:pt idx="162">
                  <c:v>514.28670199999999</c:v>
                </c:pt>
                <c:pt idx="163">
                  <c:v>514.28670199999999</c:v>
                </c:pt>
                <c:pt idx="164">
                  <c:v>514.28670199999999</c:v>
                </c:pt>
                <c:pt idx="165">
                  <c:v>514.28670199999999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5-4CB7-A3DE-7AC6CAA39AB7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Resolution'!$D$6:$D$169</c:f>
              <c:numCache>
                <c:formatCode>0.00E+00</c:formatCode>
                <c:ptCount val="164"/>
                <c:pt idx="0">
                  <c:v>317.80921699999999</c:v>
                </c:pt>
                <c:pt idx="1">
                  <c:v>338.79911600000003</c:v>
                </c:pt>
                <c:pt idx="2">
                  <c:v>355.29164200000002</c:v>
                </c:pt>
                <c:pt idx="3">
                  <c:v>369.83998800000001</c:v>
                </c:pt>
                <c:pt idx="4">
                  <c:v>376.680294</c:v>
                </c:pt>
                <c:pt idx="5">
                  <c:v>385.93972200000002</c:v>
                </c:pt>
                <c:pt idx="6">
                  <c:v>384.00515200000001</c:v>
                </c:pt>
                <c:pt idx="7">
                  <c:v>381.72595999999999</c:v>
                </c:pt>
                <c:pt idx="8">
                  <c:v>377.26462099999998</c:v>
                </c:pt>
                <c:pt idx="9">
                  <c:v>372.29462799999999</c:v>
                </c:pt>
                <c:pt idx="10">
                  <c:v>368.50080000000003</c:v>
                </c:pt>
                <c:pt idx="11">
                  <c:v>365.26992000000001</c:v>
                </c:pt>
                <c:pt idx="12">
                  <c:v>364.74909600000001</c:v>
                </c:pt>
                <c:pt idx="13">
                  <c:v>365.95677999999998</c:v>
                </c:pt>
                <c:pt idx="14">
                  <c:v>367.32180299999999</c:v>
                </c:pt>
                <c:pt idx="15">
                  <c:v>368.69420000000002</c:v>
                </c:pt>
                <c:pt idx="16">
                  <c:v>370.60603900000001</c:v>
                </c:pt>
                <c:pt idx="17">
                  <c:v>371.09466500000002</c:v>
                </c:pt>
                <c:pt idx="18">
                  <c:v>371.85539399999999</c:v>
                </c:pt>
                <c:pt idx="19">
                  <c:v>371.54284100000001</c:v>
                </c:pt>
                <c:pt idx="20">
                  <c:v>371.15759300000002</c:v>
                </c:pt>
                <c:pt idx="21">
                  <c:v>370.60305499999998</c:v>
                </c:pt>
                <c:pt idx="22">
                  <c:v>370.00962500000003</c:v>
                </c:pt>
                <c:pt idx="23">
                  <c:v>369.581639</c:v>
                </c:pt>
                <c:pt idx="24">
                  <c:v>369.186644</c:v>
                </c:pt>
                <c:pt idx="25">
                  <c:v>369.05518999999998</c:v>
                </c:pt>
                <c:pt idx="26">
                  <c:v>369.17001099999999</c:v>
                </c:pt>
                <c:pt idx="27">
                  <c:v>369.301489</c:v>
                </c:pt>
                <c:pt idx="28">
                  <c:v>369.45190700000001</c:v>
                </c:pt>
                <c:pt idx="29">
                  <c:v>369.61597499999999</c:v>
                </c:pt>
                <c:pt idx="30">
                  <c:v>369.83239099999997</c:v>
                </c:pt>
                <c:pt idx="31">
                  <c:v>369.85055499999999</c:v>
                </c:pt>
                <c:pt idx="32">
                  <c:v>369.900779</c:v>
                </c:pt>
                <c:pt idx="33">
                  <c:v>369.86860899999999</c:v>
                </c:pt>
                <c:pt idx="34">
                  <c:v>369.83740499999999</c:v>
                </c:pt>
                <c:pt idx="35">
                  <c:v>369.79083900000001</c:v>
                </c:pt>
                <c:pt idx="36">
                  <c:v>369.78268300000002</c:v>
                </c:pt>
                <c:pt idx="37">
                  <c:v>369.774564</c:v>
                </c:pt>
                <c:pt idx="38">
                  <c:v>369.751126</c:v>
                </c:pt>
                <c:pt idx="39">
                  <c:v>369.74905200000001</c:v>
                </c:pt>
                <c:pt idx="40">
                  <c:v>369.74275299999999</c:v>
                </c:pt>
                <c:pt idx="41">
                  <c:v>369.73225600000001</c:v>
                </c:pt>
                <c:pt idx="42">
                  <c:v>369.76147600000002</c:v>
                </c:pt>
                <c:pt idx="43">
                  <c:v>369.83893799999998</c:v>
                </c:pt>
                <c:pt idx="44">
                  <c:v>369.82617099999999</c:v>
                </c:pt>
                <c:pt idx="45">
                  <c:v>369.81971700000003</c:v>
                </c:pt>
                <c:pt idx="46">
                  <c:v>369.80892</c:v>
                </c:pt>
                <c:pt idx="47">
                  <c:v>369.76610699999998</c:v>
                </c:pt>
                <c:pt idx="48">
                  <c:v>369.75338599999998</c:v>
                </c:pt>
                <c:pt idx="49">
                  <c:v>369.72721300000001</c:v>
                </c:pt>
                <c:pt idx="50">
                  <c:v>369.77338900000001</c:v>
                </c:pt>
                <c:pt idx="51">
                  <c:v>369.78269699999998</c:v>
                </c:pt>
                <c:pt idx="52">
                  <c:v>369.78557699999999</c:v>
                </c:pt>
                <c:pt idx="53">
                  <c:v>369.81469600000003</c:v>
                </c:pt>
                <c:pt idx="54">
                  <c:v>369.75836299999997</c:v>
                </c:pt>
                <c:pt idx="55">
                  <c:v>369.71845400000001</c:v>
                </c:pt>
                <c:pt idx="56">
                  <c:v>369.70604600000001</c:v>
                </c:pt>
                <c:pt idx="57">
                  <c:v>369.676401</c:v>
                </c:pt>
                <c:pt idx="58">
                  <c:v>369.65298799999999</c:v>
                </c:pt>
                <c:pt idx="59">
                  <c:v>369.75525099999999</c:v>
                </c:pt>
                <c:pt idx="60">
                  <c:v>369.79653100000002</c:v>
                </c:pt>
                <c:pt idx="61">
                  <c:v>369.80729300000002</c:v>
                </c:pt>
                <c:pt idx="62">
                  <c:v>369.83273500000001</c:v>
                </c:pt>
                <c:pt idx="63">
                  <c:v>369.77790900000002</c:v>
                </c:pt>
                <c:pt idx="64">
                  <c:v>369.73921200000001</c:v>
                </c:pt>
                <c:pt idx="65">
                  <c:v>369.72771899999998</c:v>
                </c:pt>
                <c:pt idx="66">
                  <c:v>369.65598699999998</c:v>
                </c:pt>
                <c:pt idx="67">
                  <c:v>369.68125500000002</c:v>
                </c:pt>
                <c:pt idx="68">
                  <c:v>369.86999300000002</c:v>
                </c:pt>
                <c:pt idx="69">
                  <c:v>369.90371800000003</c:v>
                </c:pt>
                <c:pt idx="70">
                  <c:v>369.92498599999999</c:v>
                </c:pt>
                <c:pt idx="71">
                  <c:v>369.96414099999998</c:v>
                </c:pt>
                <c:pt idx="72">
                  <c:v>369.84427199999999</c:v>
                </c:pt>
                <c:pt idx="73">
                  <c:v>369.82124099999999</c:v>
                </c:pt>
                <c:pt idx="74">
                  <c:v>369.785053</c:v>
                </c:pt>
                <c:pt idx="75">
                  <c:v>369.67394999999999</c:v>
                </c:pt>
                <c:pt idx="76">
                  <c:v>369.88781799999998</c:v>
                </c:pt>
                <c:pt idx="77">
                  <c:v>370.09243900000001</c:v>
                </c:pt>
                <c:pt idx="78">
                  <c:v>370.13954999999999</c:v>
                </c:pt>
                <c:pt idx="79">
                  <c:v>370.17662899999999</c:v>
                </c:pt>
                <c:pt idx="80">
                  <c:v>370.20954399999999</c:v>
                </c:pt>
                <c:pt idx="81">
                  <c:v>370.22602899999998</c:v>
                </c:pt>
                <c:pt idx="82">
                  <c:v>370.19684799999999</c:v>
                </c:pt>
                <c:pt idx="83">
                  <c:v>370.02593200000001</c:v>
                </c:pt>
                <c:pt idx="84">
                  <c:v>370.24721199999999</c:v>
                </c:pt>
                <c:pt idx="85">
                  <c:v>370.96447599999999</c:v>
                </c:pt>
                <c:pt idx="86">
                  <c:v>371.11929099999998</c:v>
                </c:pt>
                <c:pt idx="87">
                  <c:v>371.141819</c:v>
                </c:pt>
                <c:pt idx="88">
                  <c:v>371.14190300000001</c:v>
                </c:pt>
                <c:pt idx="89">
                  <c:v>371.092399</c:v>
                </c:pt>
                <c:pt idx="90">
                  <c:v>371.02410500000002</c:v>
                </c:pt>
                <c:pt idx="91">
                  <c:v>370.80880200000001</c:v>
                </c:pt>
                <c:pt idx="92">
                  <c:v>370.46128099999999</c:v>
                </c:pt>
                <c:pt idx="93">
                  <c:v>371.258104</c:v>
                </c:pt>
                <c:pt idx="94">
                  <c:v>371.63989900000001</c:v>
                </c:pt>
                <c:pt idx="95">
                  <c:v>371.67187899999999</c:v>
                </c:pt>
                <c:pt idx="96">
                  <c:v>371.7543</c:v>
                </c:pt>
                <c:pt idx="97">
                  <c:v>371.91112199999998</c:v>
                </c:pt>
                <c:pt idx="98">
                  <c:v>371.30596600000001</c:v>
                </c:pt>
                <c:pt idx="99">
                  <c:v>371.021792</c:v>
                </c:pt>
                <c:pt idx="100">
                  <c:v>370.884951</c:v>
                </c:pt>
                <c:pt idx="101">
                  <c:v>370.467444</c:v>
                </c:pt>
                <c:pt idx="102">
                  <c:v>371.18381199999999</c:v>
                </c:pt>
                <c:pt idx="103">
                  <c:v>371.883329</c:v>
                </c:pt>
                <c:pt idx="104">
                  <c:v>372.07473900000002</c:v>
                </c:pt>
                <c:pt idx="105">
                  <c:v>372.49410599999999</c:v>
                </c:pt>
                <c:pt idx="106">
                  <c:v>372.42460199999999</c:v>
                </c:pt>
                <c:pt idx="107">
                  <c:v>370.95150000000001</c:v>
                </c:pt>
                <c:pt idx="108">
                  <c:v>370.590149</c:v>
                </c:pt>
                <c:pt idx="109">
                  <c:v>370.323238</c:v>
                </c:pt>
                <c:pt idx="110">
                  <c:v>369.527491</c:v>
                </c:pt>
                <c:pt idx="111">
                  <c:v>370.92249700000002</c:v>
                </c:pt>
                <c:pt idx="112">
                  <c:v>372.28691500000002</c:v>
                </c:pt>
                <c:pt idx="113">
                  <c:v>372.63557800000001</c:v>
                </c:pt>
                <c:pt idx="114">
                  <c:v>372.94764500000002</c:v>
                </c:pt>
                <c:pt idx="115">
                  <c:v>373.76664799999998</c:v>
                </c:pt>
                <c:pt idx="116">
                  <c:v>372.06939</c:v>
                </c:pt>
                <c:pt idx="117">
                  <c:v>370.73730699999999</c:v>
                </c:pt>
                <c:pt idx="118">
                  <c:v>370.54658899999998</c:v>
                </c:pt>
                <c:pt idx="119">
                  <c:v>370.47915</c:v>
                </c:pt>
                <c:pt idx="120">
                  <c:v>370.10950500000001</c:v>
                </c:pt>
                <c:pt idx="121">
                  <c:v>369.45982099999998</c:v>
                </c:pt>
                <c:pt idx="122">
                  <c:v>369.801941</c:v>
                </c:pt>
                <c:pt idx="123">
                  <c:v>373.19448199999999</c:v>
                </c:pt>
                <c:pt idx="124">
                  <c:v>382.23387200000002</c:v>
                </c:pt>
                <c:pt idx="125">
                  <c:v>404.54279300000002</c:v>
                </c:pt>
                <c:pt idx="126">
                  <c:v>436.50077199999998</c:v>
                </c:pt>
                <c:pt idx="127">
                  <c:v>466.485523</c:v>
                </c:pt>
                <c:pt idx="128">
                  <c:v>501.32606399999997</c:v>
                </c:pt>
                <c:pt idx="129">
                  <c:v>501.803044</c:v>
                </c:pt>
                <c:pt idx="130">
                  <c:v>506.20907</c:v>
                </c:pt>
                <c:pt idx="131">
                  <c:v>508.99419399999999</c:v>
                </c:pt>
                <c:pt idx="132">
                  <c:v>507.95582100000001</c:v>
                </c:pt>
                <c:pt idx="133">
                  <c:v>506.05774700000001</c:v>
                </c:pt>
                <c:pt idx="134">
                  <c:v>506.26310699999999</c:v>
                </c:pt>
                <c:pt idx="135">
                  <c:v>506.81475799999998</c:v>
                </c:pt>
                <c:pt idx="136">
                  <c:v>506.72786600000001</c:v>
                </c:pt>
                <c:pt idx="137">
                  <c:v>506.72976899999998</c:v>
                </c:pt>
                <c:pt idx="138">
                  <c:v>506.74035800000001</c:v>
                </c:pt>
                <c:pt idx="139">
                  <c:v>506.69963000000001</c:v>
                </c:pt>
                <c:pt idx="140">
                  <c:v>506.42847799999998</c:v>
                </c:pt>
                <c:pt idx="141">
                  <c:v>506.371082</c:v>
                </c:pt>
                <c:pt idx="142">
                  <c:v>506.38936000000001</c:v>
                </c:pt>
                <c:pt idx="143">
                  <c:v>506.40451300000001</c:v>
                </c:pt>
                <c:pt idx="144">
                  <c:v>506.42049900000001</c:v>
                </c:pt>
                <c:pt idx="145">
                  <c:v>506.44093500000002</c:v>
                </c:pt>
                <c:pt idx="146">
                  <c:v>506.44533000000001</c:v>
                </c:pt>
                <c:pt idx="147">
                  <c:v>506.46889499999997</c:v>
                </c:pt>
                <c:pt idx="148">
                  <c:v>506.51933200000002</c:v>
                </c:pt>
                <c:pt idx="149">
                  <c:v>506.773505</c:v>
                </c:pt>
                <c:pt idx="150">
                  <c:v>506.80608799999999</c:v>
                </c:pt>
                <c:pt idx="151">
                  <c:v>506.77537000000001</c:v>
                </c:pt>
                <c:pt idx="152">
                  <c:v>506.76441299999999</c:v>
                </c:pt>
                <c:pt idx="153">
                  <c:v>506.79557599999998</c:v>
                </c:pt>
                <c:pt idx="154">
                  <c:v>506.98250400000001</c:v>
                </c:pt>
                <c:pt idx="155">
                  <c:v>507.138103</c:v>
                </c:pt>
                <c:pt idx="156">
                  <c:v>507.16006599999997</c:v>
                </c:pt>
                <c:pt idx="157">
                  <c:v>507.17836399999999</c:v>
                </c:pt>
                <c:pt idx="158">
                  <c:v>507.19185800000002</c:v>
                </c:pt>
                <c:pt idx="159">
                  <c:v>507.74184200000002</c:v>
                </c:pt>
                <c:pt idx="160">
                  <c:v>507.82324199999999</c:v>
                </c:pt>
                <c:pt idx="161">
                  <c:v>507.79422399999999</c:v>
                </c:pt>
                <c:pt idx="162">
                  <c:v>507.64372600000002</c:v>
                </c:pt>
                <c:pt idx="163">
                  <c:v>507.64372600000002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CB7-A3DE-7AC6CAA3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0929361745623"/>
          <c:y val="0.67651858524028097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9.9017802700000004E-3</c:v>
                </c:pt>
                <c:pt idx="2">
                  <c:v>1.9803564900000001E-2</c:v>
                </c:pt>
                <c:pt idx="3">
                  <c:v>2.9705342700000002E-2</c:v>
                </c:pt>
                <c:pt idx="4">
                  <c:v>3.9607122100000003E-2</c:v>
                </c:pt>
                <c:pt idx="5">
                  <c:v>4.9508930200000002E-2</c:v>
                </c:pt>
                <c:pt idx="6">
                  <c:v>5.9410726599999998E-2</c:v>
                </c:pt>
                <c:pt idx="7">
                  <c:v>6.9312444099999995E-2</c:v>
                </c:pt>
                <c:pt idx="8">
                  <c:v>7.9214275599999995E-2</c:v>
                </c:pt>
                <c:pt idx="9">
                  <c:v>8.9115949999999999E-2</c:v>
                </c:pt>
                <c:pt idx="10">
                  <c:v>9.9017741100000001E-2</c:v>
                </c:pt>
                <c:pt idx="11">
                  <c:v>0.108919637</c:v>
                </c:pt>
                <c:pt idx="12">
                  <c:v>0.118821285</c:v>
                </c:pt>
                <c:pt idx="13">
                  <c:v>0.12872303600000001</c:v>
                </c:pt>
                <c:pt idx="14">
                  <c:v>0.13862480099999999</c:v>
                </c:pt>
                <c:pt idx="15">
                  <c:v>0.148526399</c:v>
                </c:pt>
                <c:pt idx="16">
                  <c:v>0.15842851299999999</c:v>
                </c:pt>
                <c:pt idx="17">
                  <c:v>0.16833030500000001</c:v>
                </c:pt>
                <c:pt idx="18">
                  <c:v>0.17823159099999999</c:v>
                </c:pt>
                <c:pt idx="19">
                  <c:v>0.18813444300000001</c:v>
                </c:pt>
                <c:pt idx="20">
                  <c:v>0.19803548100000001</c:v>
                </c:pt>
                <c:pt idx="21">
                  <c:v>0.20793749</c:v>
                </c:pt>
                <c:pt idx="22">
                  <c:v>0.21783898400000001</c:v>
                </c:pt>
                <c:pt idx="23">
                  <c:v>0.22774148299999999</c:v>
                </c:pt>
                <c:pt idx="24">
                  <c:v>0.237643614</c:v>
                </c:pt>
                <c:pt idx="25">
                  <c:v>0.24754362799999999</c:v>
                </c:pt>
                <c:pt idx="26">
                  <c:v>0.25744540199999999</c:v>
                </c:pt>
                <c:pt idx="27">
                  <c:v>0.26734862500000001</c:v>
                </c:pt>
                <c:pt idx="28">
                  <c:v>0.27724880099999999</c:v>
                </c:pt>
                <c:pt idx="29">
                  <c:v>0.287150513</c:v>
                </c:pt>
                <c:pt idx="30">
                  <c:v>0.29705759700000001</c:v>
                </c:pt>
                <c:pt idx="31">
                  <c:v>0.30695192300000002</c:v>
                </c:pt>
                <c:pt idx="32">
                  <c:v>0.316851561</c:v>
                </c:pt>
                <c:pt idx="33">
                  <c:v>0.32675934899999998</c:v>
                </c:pt>
                <c:pt idx="34">
                  <c:v>0.33665462000000002</c:v>
                </c:pt>
                <c:pt idx="35">
                  <c:v>0.34656261399999999</c:v>
                </c:pt>
                <c:pt idx="36">
                  <c:v>0.35646700799999997</c:v>
                </c:pt>
                <c:pt idx="37">
                  <c:v>0.36636624899999998</c:v>
                </c:pt>
                <c:pt idx="38">
                  <c:v>0.37627043900000001</c:v>
                </c:pt>
                <c:pt idx="39">
                  <c:v>0.38616498599999999</c:v>
                </c:pt>
                <c:pt idx="40">
                  <c:v>0.396079299</c:v>
                </c:pt>
                <c:pt idx="41">
                  <c:v>0.40596779799999999</c:v>
                </c:pt>
                <c:pt idx="42">
                  <c:v>0.41587759400000002</c:v>
                </c:pt>
                <c:pt idx="43">
                  <c:v>0.42578279299999999</c:v>
                </c:pt>
                <c:pt idx="44">
                  <c:v>0.43566938900000002</c:v>
                </c:pt>
                <c:pt idx="45">
                  <c:v>0.44556827799999998</c:v>
                </c:pt>
                <c:pt idx="46">
                  <c:v>0.455465493</c:v>
                </c:pt>
                <c:pt idx="47">
                  <c:v>0.465377294</c:v>
                </c:pt>
                <c:pt idx="48">
                  <c:v>0.47527513799999999</c:v>
                </c:pt>
                <c:pt idx="49">
                  <c:v>0.48518683099999999</c:v>
                </c:pt>
                <c:pt idx="50">
                  <c:v>0.49509994400000001</c:v>
                </c:pt>
                <c:pt idx="51">
                  <c:v>0.50498243600000003</c:v>
                </c:pt>
                <c:pt idx="52">
                  <c:v>0.51489729100000003</c:v>
                </c:pt>
                <c:pt idx="53">
                  <c:v>0.52480867499999995</c:v>
                </c:pt>
                <c:pt idx="54">
                  <c:v>0.53470931799999999</c:v>
                </c:pt>
                <c:pt idx="55">
                  <c:v>0.54458848900000001</c:v>
                </c:pt>
                <c:pt idx="56">
                  <c:v>0.55448600199999998</c:v>
                </c:pt>
                <c:pt idx="57">
                  <c:v>0.56440038000000003</c:v>
                </c:pt>
                <c:pt idx="58">
                  <c:v>0.57429825599999995</c:v>
                </c:pt>
                <c:pt idx="59">
                  <c:v>0.58419392699999995</c:v>
                </c:pt>
                <c:pt idx="60">
                  <c:v>0.59413038200000001</c:v>
                </c:pt>
                <c:pt idx="61">
                  <c:v>0.60398664700000004</c:v>
                </c:pt>
                <c:pt idx="62">
                  <c:v>0.61394611099999996</c:v>
                </c:pt>
                <c:pt idx="63">
                  <c:v>0.62382084100000001</c:v>
                </c:pt>
                <c:pt idx="64">
                  <c:v>0.63369692899999996</c:v>
                </c:pt>
                <c:pt idx="65">
                  <c:v>0.643613553</c:v>
                </c:pt>
                <c:pt idx="66">
                  <c:v>0.65344132600000004</c:v>
                </c:pt>
                <c:pt idx="67">
                  <c:v>0.66345212600000003</c:v>
                </c:pt>
                <c:pt idx="68">
                  <c:v>0.67332492700000002</c:v>
                </c:pt>
                <c:pt idx="69">
                  <c:v>0.68319435799999995</c:v>
                </c:pt>
                <c:pt idx="70">
                  <c:v>0.69316787700000004</c:v>
                </c:pt>
                <c:pt idx="71">
                  <c:v>0.70298338400000004</c:v>
                </c:pt>
                <c:pt idx="72">
                  <c:v>0.71295901900000003</c:v>
                </c:pt>
                <c:pt idx="73">
                  <c:v>0.72288200999999996</c:v>
                </c:pt>
                <c:pt idx="74">
                  <c:v>0.73274966500000005</c:v>
                </c:pt>
                <c:pt idx="75">
                  <c:v>0.74267323600000001</c:v>
                </c:pt>
                <c:pt idx="76">
                  <c:v>0.75253946999999999</c:v>
                </c:pt>
                <c:pt idx="77">
                  <c:v>0.76240073100000005</c:v>
                </c:pt>
                <c:pt idx="78">
                  <c:v>0.77232793399999999</c:v>
                </c:pt>
                <c:pt idx="79">
                  <c:v>0.78225013499999996</c:v>
                </c:pt>
                <c:pt idx="80">
                  <c:v>0.79211300900000003</c:v>
                </c:pt>
                <c:pt idx="81">
                  <c:v>0.802036839</c:v>
                </c:pt>
                <c:pt idx="82">
                  <c:v>0.81203935500000002</c:v>
                </c:pt>
                <c:pt idx="83">
                  <c:v>0.82189792299999997</c:v>
                </c:pt>
                <c:pt idx="84">
                  <c:v>0.83175094100000002</c:v>
                </c:pt>
                <c:pt idx="85">
                  <c:v>0.84160491100000001</c:v>
                </c:pt>
                <c:pt idx="86">
                  <c:v>0.85137622099999999</c:v>
                </c:pt>
                <c:pt idx="87">
                  <c:v>0.86146765400000003</c:v>
                </c:pt>
                <c:pt idx="88">
                  <c:v>0.87156956399999996</c:v>
                </c:pt>
                <c:pt idx="89">
                  <c:v>0.880989315</c:v>
                </c:pt>
                <c:pt idx="90">
                  <c:v>0.891271857</c:v>
                </c:pt>
                <c:pt idx="91">
                  <c:v>0.90121556400000002</c:v>
                </c:pt>
                <c:pt idx="92">
                  <c:v>0.91115862800000003</c:v>
                </c:pt>
                <c:pt idx="93">
                  <c:v>0.92050762200000003</c:v>
                </c:pt>
                <c:pt idx="94">
                  <c:v>0.93064266299999998</c:v>
                </c:pt>
                <c:pt idx="95">
                  <c:v>0.94058011500000005</c:v>
                </c:pt>
                <c:pt idx="96">
                  <c:v>0.95051562300000003</c:v>
                </c:pt>
                <c:pt idx="97">
                  <c:v>0.96046133600000005</c:v>
                </c:pt>
                <c:pt idx="98">
                  <c:v>0.97063374800000002</c:v>
                </c:pt>
                <c:pt idx="99">
                  <c:v>0.98035050099999999</c:v>
                </c:pt>
                <c:pt idx="100">
                  <c:v>0.99005792599999998</c:v>
                </c:pt>
                <c:pt idx="101">
                  <c:v>1</c:v>
                </c:pt>
              </c:numCache>
            </c:numRef>
          </c:xVal>
          <c:yVal>
            <c:numRef>
              <c:f>'Shock Resolution'!$AB$6:$AB$107</c:f>
              <c:numCache>
                <c:formatCode>0.00E+00</c:formatCode>
                <c:ptCount val="102"/>
                <c:pt idx="0">
                  <c:v>142.57861800000001</c:v>
                </c:pt>
                <c:pt idx="1">
                  <c:v>177.118799</c:v>
                </c:pt>
                <c:pt idx="2">
                  <c:v>202.198069</c:v>
                </c:pt>
                <c:pt idx="3">
                  <c:v>216.880267</c:v>
                </c:pt>
                <c:pt idx="4">
                  <c:v>222.13242700000001</c:v>
                </c:pt>
                <c:pt idx="5">
                  <c:v>219.92455200000001</c:v>
                </c:pt>
                <c:pt idx="6">
                  <c:v>214.78495699999999</c:v>
                </c:pt>
                <c:pt idx="7">
                  <c:v>209.82781800000001</c:v>
                </c:pt>
                <c:pt idx="8">
                  <c:v>206.33693199999999</c:v>
                </c:pt>
                <c:pt idx="9">
                  <c:v>204.47645700000001</c:v>
                </c:pt>
                <c:pt idx="10">
                  <c:v>203.90882400000001</c:v>
                </c:pt>
                <c:pt idx="11">
                  <c:v>204.146838</c:v>
                </c:pt>
                <c:pt idx="12">
                  <c:v>204.74111600000001</c:v>
                </c:pt>
                <c:pt idx="13">
                  <c:v>205.368089</c:v>
                </c:pt>
                <c:pt idx="14">
                  <c:v>205.85031000000001</c:v>
                </c:pt>
                <c:pt idx="15">
                  <c:v>206.132836</c:v>
                </c:pt>
                <c:pt idx="16">
                  <c:v>206.23953700000001</c:v>
                </c:pt>
                <c:pt idx="17">
                  <c:v>206.22932599999999</c:v>
                </c:pt>
                <c:pt idx="18">
                  <c:v>206.16388799999999</c:v>
                </c:pt>
                <c:pt idx="19">
                  <c:v>206.09007</c:v>
                </c:pt>
                <c:pt idx="20">
                  <c:v>206.03457499999999</c:v>
                </c:pt>
                <c:pt idx="21">
                  <c:v>206.00648000000001</c:v>
                </c:pt>
                <c:pt idx="22">
                  <c:v>206.00317799999999</c:v>
                </c:pt>
                <c:pt idx="23">
                  <c:v>206.016606</c:v>
                </c:pt>
                <c:pt idx="24">
                  <c:v>206.03798399999999</c:v>
                </c:pt>
                <c:pt idx="25">
                  <c:v>206.06053199999999</c:v>
                </c:pt>
                <c:pt idx="26">
                  <c:v>206.08037899999999</c:v>
                </c:pt>
                <c:pt idx="27">
                  <c:v>206.09627900000001</c:v>
                </c:pt>
                <c:pt idx="28">
                  <c:v>206.10876300000001</c:v>
                </c:pt>
                <c:pt idx="29">
                  <c:v>206.11922899999999</c:v>
                </c:pt>
                <c:pt idx="30">
                  <c:v>206.12924799999999</c:v>
                </c:pt>
                <c:pt idx="31">
                  <c:v>206.14018300000001</c:v>
                </c:pt>
                <c:pt idx="32">
                  <c:v>206.15306799999999</c:v>
                </c:pt>
                <c:pt idx="33">
                  <c:v>206.16868199999999</c:v>
                </c:pt>
                <c:pt idx="34">
                  <c:v>206.18768800000001</c:v>
                </c:pt>
                <c:pt idx="35">
                  <c:v>206.21078199999999</c:v>
                </c:pt>
                <c:pt idx="36">
                  <c:v>206.23880399999999</c:v>
                </c:pt>
                <c:pt idx="37">
                  <c:v>206.27279100000001</c:v>
                </c:pt>
                <c:pt idx="38">
                  <c:v>206.313974</c:v>
                </c:pt>
                <c:pt idx="39">
                  <c:v>206.36374000000001</c:v>
                </c:pt>
                <c:pt idx="40">
                  <c:v>206.42355900000001</c:v>
                </c:pt>
                <c:pt idx="41">
                  <c:v>206.49489500000001</c:v>
                </c:pt>
                <c:pt idx="42">
                  <c:v>206.57911100000001</c:v>
                </c:pt>
                <c:pt idx="43">
                  <c:v>206.67736500000001</c:v>
                </c:pt>
                <c:pt idx="44">
                  <c:v>206.79051899999999</c:v>
                </c:pt>
                <c:pt idx="45">
                  <c:v>206.91905</c:v>
                </c:pt>
                <c:pt idx="46">
                  <c:v>207.06297599999999</c:v>
                </c:pt>
                <c:pt idx="47">
                  <c:v>207.221801</c:v>
                </c:pt>
                <c:pt idx="48">
                  <c:v>207.39448999999999</c:v>
                </c:pt>
                <c:pt idx="49">
                  <c:v>207.57946100000001</c:v>
                </c:pt>
                <c:pt idx="50">
                  <c:v>207.77462199999999</c:v>
                </c:pt>
                <c:pt idx="51">
                  <c:v>207.97742500000001</c:v>
                </c:pt>
                <c:pt idx="52">
                  <c:v>208.18496500000001</c:v>
                </c:pt>
                <c:pt idx="53">
                  <c:v>208.39409599999999</c:v>
                </c:pt>
                <c:pt idx="54">
                  <c:v>208.601573</c:v>
                </c:pt>
                <c:pt idx="55">
                  <c:v>208.80420699999999</c:v>
                </c:pt>
                <c:pt idx="56">
                  <c:v>208.99902</c:v>
                </c:pt>
                <c:pt idx="57">
                  <c:v>209.18339800000001</c:v>
                </c:pt>
                <c:pt idx="58">
                  <c:v>209.35523699999999</c:v>
                </c:pt>
                <c:pt idx="59">
                  <c:v>209.51308299999999</c:v>
                </c:pt>
                <c:pt idx="60">
                  <c:v>209.65629100000001</c:v>
                </c:pt>
                <c:pt idx="61">
                  <c:v>209.785259</c:v>
                </c:pt>
                <c:pt idx="62">
                  <c:v>209.90182999999999</c:v>
                </c:pt>
                <c:pt idx="63">
                  <c:v>210.01007799999999</c:v>
                </c:pt>
                <c:pt idx="64">
                  <c:v>210.11785</c:v>
                </c:pt>
                <c:pt idx="65">
                  <c:v>210.239789</c:v>
                </c:pt>
                <c:pt idx="66">
                  <c:v>210.40320199999999</c:v>
                </c:pt>
                <c:pt idx="67">
                  <c:v>210.659344</c:v>
                </c:pt>
                <c:pt idx="68">
                  <c:v>211.10504399999999</c:v>
                </c:pt>
                <c:pt idx="69">
                  <c:v>211.92399</c:v>
                </c:pt>
                <c:pt idx="70">
                  <c:v>213.46531999999999</c:v>
                </c:pt>
                <c:pt idx="71">
                  <c:v>216.39359200000001</c:v>
                </c:pt>
                <c:pt idx="72">
                  <c:v>221.98682600000001</c:v>
                </c:pt>
                <c:pt idx="73">
                  <c:v>232.537205</c:v>
                </c:pt>
                <c:pt idx="74">
                  <c:v>251.29610500000001</c:v>
                </c:pt>
                <c:pt idx="75">
                  <c:v>281.51331399999998</c:v>
                </c:pt>
                <c:pt idx="76">
                  <c:v>324.39266600000002</c:v>
                </c:pt>
                <c:pt idx="77">
                  <c:v>377.36039899999997</c:v>
                </c:pt>
                <c:pt idx="78">
                  <c:v>434.520352</c:v>
                </c:pt>
                <c:pt idx="79">
                  <c:v>489.19990899999999</c:v>
                </c:pt>
                <c:pt idx="80">
                  <c:v>536.49013400000001</c:v>
                </c:pt>
                <c:pt idx="81">
                  <c:v>574.20207000000005</c:v>
                </c:pt>
                <c:pt idx="82">
                  <c:v>602.40142700000001</c:v>
                </c:pt>
                <c:pt idx="83">
                  <c:v>622.44035299999996</c:v>
                </c:pt>
                <c:pt idx="84">
                  <c:v>636.11091799999997</c:v>
                </c:pt>
                <c:pt idx="85">
                  <c:v>645.12898199999995</c:v>
                </c:pt>
                <c:pt idx="86">
                  <c:v>650.93484999999998</c:v>
                </c:pt>
                <c:pt idx="87">
                  <c:v>654.62520500000005</c:v>
                </c:pt>
                <c:pt idx="88">
                  <c:v>656.97760600000004</c:v>
                </c:pt>
                <c:pt idx="89">
                  <c:v>658.51575300000002</c:v>
                </c:pt>
                <c:pt idx="90">
                  <c:v>659.57956799999999</c:v>
                </c:pt>
                <c:pt idx="91">
                  <c:v>660.38519499999995</c:v>
                </c:pt>
                <c:pt idx="92">
                  <c:v>661.07304499999998</c:v>
                </c:pt>
                <c:pt idx="93">
                  <c:v>661.74897799999997</c:v>
                </c:pt>
                <c:pt idx="94">
                  <c:v>662.52928099999997</c:v>
                </c:pt>
                <c:pt idx="95">
                  <c:v>663.60907799999995</c:v>
                </c:pt>
                <c:pt idx="96">
                  <c:v>665.39123199999995</c:v>
                </c:pt>
                <c:pt idx="97">
                  <c:v>668.74554799999999</c:v>
                </c:pt>
                <c:pt idx="98">
                  <c:v>675.51873799999998</c:v>
                </c:pt>
                <c:pt idx="99">
                  <c:v>689.45568100000003</c:v>
                </c:pt>
                <c:pt idx="100">
                  <c:v>705.63339699999995</c:v>
                </c:pt>
                <c:pt idx="101">
                  <c:v>705.63339699999995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B-4D4F-AE54-928998EAEF1E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9.9017802700000004E-3</c:v>
                </c:pt>
                <c:pt idx="2">
                  <c:v>1.9803564900000001E-2</c:v>
                </c:pt>
                <c:pt idx="3">
                  <c:v>2.9705342700000002E-2</c:v>
                </c:pt>
                <c:pt idx="4">
                  <c:v>3.9607122100000003E-2</c:v>
                </c:pt>
                <c:pt idx="5">
                  <c:v>4.9508930200000002E-2</c:v>
                </c:pt>
                <c:pt idx="6">
                  <c:v>5.9410726599999998E-2</c:v>
                </c:pt>
                <c:pt idx="7">
                  <c:v>6.9312444099999995E-2</c:v>
                </c:pt>
                <c:pt idx="8">
                  <c:v>7.9214275599999995E-2</c:v>
                </c:pt>
                <c:pt idx="9">
                  <c:v>8.9115949999999999E-2</c:v>
                </c:pt>
                <c:pt idx="10">
                  <c:v>9.9017741100000001E-2</c:v>
                </c:pt>
                <c:pt idx="11">
                  <c:v>0.108919637</c:v>
                </c:pt>
                <c:pt idx="12">
                  <c:v>0.118821285</c:v>
                </c:pt>
                <c:pt idx="13">
                  <c:v>0.12872303600000001</c:v>
                </c:pt>
                <c:pt idx="14">
                  <c:v>0.13862480099999999</c:v>
                </c:pt>
                <c:pt idx="15">
                  <c:v>0.148526399</c:v>
                </c:pt>
                <c:pt idx="16">
                  <c:v>0.15842851299999999</c:v>
                </c:pt>
                <c:pt idx="17">
                  <c:v>0.16833030500000001</c:v>
                </c:pt>
                <c:pt idx="18">
                  <c:v>0.17823159099999999</c:v>
                </c:pt>
                <c:pt idx="19">
                  <c:v>0.18813444300000001</c:v>
                </c:pt>
                <c:pt idx="20">
                  <c:v>0.19803548100000001</c:v>
                </c:pt>
                <c:pt idx="21">
                  <c:v>0.20793749</c:v>
                </c:pt>
                <c:pt idx="22">
                  <c:v>0.21783898400000001</c:v>
                </c:pt>
                <c:pt idx="23">
                  <c:v>0.22774148299999999</c:v>
                </c:pt>
                <c:pt idx="24">
                  <c:v>0.237643614</c:v>
                </c:pt>
                <c:pt idx="25">
                  <c:v>0.24754362799999999</c:v>
                </c:pt>
                <c:pt idx="26">
                  <c:v>0.25744540199999999</c:v>
                </c:pt>
                <c:pt idx="27">
                  <c:v>0.26734862500000001</c:v>
                </c:pt>
                <c:pt idx="28">
                  <c:v>0.27724880099999999</c:v>
                </c:pt>
                <c:pt idx="29">
                  <c:v>0.287150513</c:v>
                </c:pt>
                <c:pt idx="30">
                  <c:v>0.29705759700000001</c:v>
                </c:pt>
                <c:pt idx="31">
                  <c:v>0.30695192300000002</c:v>
                </c:pt>
                <c:pt idx="32">
                  <c:v>0.316851561</c:v>
                </c:pt>
                <c:pt idx="33">
                  <c:v>0.32675934899999998</c:v>
                </c:pt>
                <c:pt idx="34">
                  <c:v>0.33665462000000002</c:v>
                </c:pt>
                <c:pt idx="35">
                  <c:v>0.34656261399999999</c:v>
                </c:pt>
                <c:pt idx="36">
                  <c:v>0.35646700799999997</c:v>
                </c:pt>
                <c:pt idx="37">
                  <c:v>0.36636624899999998</c:v>
                </c:pt>
                <c:pt idx="38">
                  <c:v>0.37627043900000001</c:v>
                </c:pt>
                <c:pt idx="39">
                  <c:v>0.38616498599999999</c:v>
                </c:pt>
                <c:pt idx="40">
                  <c:v>0.396079299</c:v>
                </c:pt>
                <c:pt idx="41">
                  <c:v>0.40596779799999999</c:v>
                </c:pt>
                <c:pt idx="42">
                  <c:v>0.41587759400000002</c:v>
                </c:pt>
                <c:pt idx="43">
                  <c:v>0.42578279299999999</c:v>
                </c:pt>
                <c:pt idx="44">
                  <c:v>0.43566938900000002</c:v>
                </c:pt>
                <c:pt idx="45">
                  <c:v>0.44556827799999998</c:v>
                </c:pt>
                <c:pt idx="46">
                  <c:v>0.455465493</c:v>
                </c:pt>
                <c:pt idx="47">
                  <c:v>0.465377294</c:v>
                </c:pt>
                <c:pt idx="48">
                  <c:v>0.47527513799999999</c:v>
                </c:pt>
                <c:pt idx="49">
                  <c:v>0.48518683099999999</c:v>
                </c:pt>
                <c:pt idx="50">
                  <c:v>0.49509994400000001</c:v>
                </c:pt>
                <c:pt idx="51">
                  <c:v>0.50498243600000003</c:v>
                </c:pt>
                <c:pt idx="52">
                  <c:v>0.51489729100000003</c:v>
                </c:pt>
                <c:pt idx="53">
                  <c:v>0.52480867499999995</c:v>
                </c:pt>
                <c:pt idx="54">
                  <c:v>0.53470931799999999</c:v>
                </c:pt>
                <c:pt idx="55">
                  <c:v>0.54458848900000001</c:v>
                </c:pt>
                <c:pt idx="56">
                  <c:v>0.55448600199999998</c:v>
                </c:pt>
                <c:pt idx="57">
                  <c:v>0.56440038000000003</c:v>
                </c:pt>
                <c:pt idx="58">
                  <c:v>0.57429825599999995</c:v>
                </c:pt>
                <c:pt idx="59">
                  <c:v>0.58419392699999995</c:v>
                </c:pt>
                <c:pt idx="60">
                  <c:v>0.59413038200000001</c:v>
                </c:pt>
                <c:pt idx="61">
                  <c:v>0.60398664700000004</c:v>
                </c:pt>
                <c:pt idx="62">
                  <c:v>0.61394611099999996</c:v>
                </c:pt>
                <c:pt idx="63">
                  <c:v>0.62382084100000001</c:v>
                </c:pt>
                <c:pt idx="64">
                  <c:v>0.63369692899999996</c:v>
                </c:pt>
                <c:pt idx="65">
                  <c:v>0.643613553</c:v>
                </c:pt>
                <c:pt idx="66">
                  <c:v>0.65344132600000004</c:v>
                </c:pt>
                <c:pt idx="67">
                  <c:v>0.66345212600000003</c:v>
                </c:pt>
                <c:pt idx="68">
                  <c:v>0.67332492700000002</c:v>
                </c:pt>
                <c:pt idx="69">
                  <c:v>0.68319435799999995</c:v>
                </c:pt>
                <c:pt idx="70">
                  <c:v>0.69316787700000004</c:v>
                </c:pt>
                <c:pt idx="71">
                  <c:v>0.70298338400000004</c:v>
                </c:pt>
                <c:pt idx="72">
                  <c:v>0.71295901900000003</c:v>
                </c:pt>
                <c:pt idx="73">
                  <c:v>0.72288200999999996</c:v>
                </c:pt>
                <c:pt idx="74">
                  <c:v>0.73274966500000005</c:v>
                </c:pt>
                <c:pt idx="75">
                  <c:v>0.74267323600000001</c:v>
                </c:pt>
                <c:pt idx="76">
                  <c:v>0.75253946999999999</c:v>
                </c:pt>
                <c:pt idx="77">
                  <c:v>0.76240073100000005</c:v>
                </c:pt>
                <c:pt idx="78">
                  <c:v>0.77232793399999999</c:v>
                </c:pt>
                <c:pt idx="79">
                  <c:v>0.78225013499999996</c:v>
                </c:pt>
                <c:pt idx="80">
                  <c:v>0.79211300900000003</c:v>
                </c:pt>
                <c:pt idx="81">
                  <c:v>0.802036839</c:v>
                </c:pt>
                <c:pt idx="82">
                  <c:v>0.81203935500000002</c:v>
                </c:pt>
                <c:pt idx="83">
                  <c:v>0.82189792299999997</c:v>
                </c:pt>
                <c:pt idx="84">
                  <c:v>0.83175094100000002</c:v>
                </c:pt>
                <c:pt idx="85">
                  <c:v>0.84160491100000001</c:v>
                </c:pt>
                <c:pt idx="86">
                  <c:v>0.85137622099999999</c:v>
                </c:pt>
                <c:pt idx="87">
                  <c:v>0.86146765400000003</c:v>
                </c:pt>
                <c:pt idx="88">
                  <c:v>0.87156956399999996</c:v>
                </c:pt>
                <c:pt idx="89">
                  <c:v>0.880989315</c:v>
                </c:pt>
                <c:pt idx="90">
                  <c:v>0.891271857</c:v>
                </c:pt>
                <c:pt idx="91">
                  <c:v>0.90121556400000002</c:v>
                </c:pt>
                <c:pt idx="92">
                  <c:v>0.91115862800000003</c:v>
                </c:pt>
                <c:pt idx="93">
                  <c:v>0.92050762200000003</c:v>
                </c:pt>
                <c:pt idx="94">
                  <c:v>0.93064266299999998</c:v>
                </c:pt>
                <c:pt idx="95">
                  <c:v>0.94058011500000005</c:v>
                </c:pt>
                <c:pt idx="96">
                  <c:v>0.95051562300000003</c:v>
                </c:pt>
                <c:pt idx="97">
                  <c:v>0.96046133600000005</c:v>
                </c:pt>
                <c:pt idx="98">
                  <c:v>0.97063374800000002</c:v>
                </c:pt>
                <c:pt idx="99">
                  <c:v>0.98035050099999999</c:v>
                </c:pt>
                <c:pt idx="100">
                  <c:v>0.99005792599999998</c:v>
                </c:pt>
                <c:pt idx="101">
                  <c:v>1</c:v>
                </c:pt>
              </c:numCache>
            </c:numRef>
          </c:xVal>
          <c:yVal>
            <c:numRef>
              <c:f>'Shock Resolution'!$W$6:$W$107</c:f>
              <c:numCache>
                <c:formatCode>0.00E+00</c:formatCode>
                <c:ptCount val="102"/>
                <c:pt idx="0">
                  <c:v>126.675962</c:v>
                </c:pt>
                <c:pt idx="1">
                  <c:v>165.47555199999999</c:v>
                </c:pt>
                <c:pt idx="2">
                  <c:v>195.973949</c:v>
                </c:pt>
                <c:pt idx="3">
                  <c:v>234.64459199999999</c:v>
                </c:pt>
                <c:pt idx="4">
                  <c:v>236.810777</c:v>
                </c:pt>
                <c:pt idx="5">
                  <c:v>227.499775</c:v>
                </c:pt>
                <c:pt idx="6">
                  <c:v>215.01347100000001</c:v>
                </c:pt>
                <c:pt idx="7">
                  <c:v>205.85359700000001</c:v>
                </c:pt>
                <c:pt idx="8">
                  <c:v>198.138801</c:v>
                </c:pt>
                <c:pt idx="9">
                  <c:v>199.92558399999999</c:v>
                </c:pt>
                <c:pt idx="10">
                  <c:v>202.895804</c:v>
                </c:pt>
                <c:pt idx="11">
                  <c:v>205.53087400000001</c:v>
                </c:pt>
                <c:pt idx="12">
                  <c:v>208.95594600000001</c:v>
                </c:pt>
                <c:pt idx="13">
                  <c:v>208.757836</c:v>
                </c:pt>
                <c:pt idx="14">
                  <c:v>208.15770599999999</c:v>
                </c:pt>
                <c:pt idx="15">
                  <c:v>207.07048900000001</c:v>
                </c:pt>
                <c:pt idx="16">
                  <c:v>206.16548599999999</c:v>
                </c:pt>
                <c:pt idx="17">
                  <c:v>205.07441800000001</c:v>
                </c:pt>
                <c:pt idx="18">
                  <c:v>205.140219</c:v>
                </c:pt>
                <c:pt idx="19">
                  <c:v>205.351651</c:v>
                </c:pt>
                <c:pt idx="20">
                  <c:v>205.69071</c:v>
                </c:pt>
                <c:pt idx="21">
                  <c:v>205.96422000000001</c:v>
                </c:pt>
                <c:pt idx="22">
                  <c:v>206.23497399999999</c:v>
                </c:pt>
                <c:pt idx="23">
                  <c:v>206.18575100000001</c:v>
                </c:pt>
                <c:pt idx="24">
                  <c:v>206.083226</c:v>
                </c:pt>
                <c:pt idx="25">
                  <c:v>205.968862</c:v>
                </c:pt>
                <c:pt idx="26">
                  <c:v>205.84751800000001</c:v>
                </c:pt>
                <c:pt idx="27">
                  <c:v>205.86538899999999</c:v>
                </c:pt>
                <c:pt idx="28">
                  <c:v>205.918733</c:v>
                </c:pt>
                <c:pt idx="29">
                  <c:v>206.006328</c:v>
                </c:pt>
                <c:pt idx="30">
                  <c:v>206.08326099999999</c:v>
                </c:pt>
                <c:pt idx="31">
                  <c:v>206.18515600000001</c:v>
                </c:pt>
                <c:pt idx="32">
                  <c:v>206.175184</c:v>
                </c:pt>
                <c:pt idx="33">
                  <c:v>206.15451300000001</c:v>
                </c:pt>
                <c:pt idx="34">
                  <c:v>206.12272300000001</c:v>
                </c:pt>
                <c:pt idx="35">
                  <c:v>206.089057</c:v>
                </c:pt>
                <c:pt idx="36">
                  <c:v>206.063638</c:v>
                </c:pt>
                <c:pt idx="37">
                  <c:v>206.06146899999999</c:v>
                </c:pt>
                <c:pt idx="38">
                  <c:v>206.066045</c:v>
                </c:pt>
                <c:pt idx="39">
                  <c:v>206.078451</c:v>
                </c:pt>
                <c:pt idx="40">
                  <c:v>206.099086</c:v>
                </c:pt>
                <c:pt idx="41">
                  <c:v>206.12686600000001</c:v>
                </c:pt>
                <c:pt idx="42">
                  <c:v>206.16184799999999</c:v>
                </c:pt>
                <c:pt idx="43">
                  <c:v>206.21024</c:v>
                </c:pt>
                <c:pt idx="44">
                  <c:v>206.28279900000001</c:v>
                </c:pt>
                <c:pt idx="45">
                  <c:v>206.386638</c:v>
                </c:pt>
                <c:pt idx="46">
                  <c:v>206.522829</c:v>
                </c:pt>
                <c:pt idx="47">
                  <c:v>206.685787</c:v>
                </c:pt>
                <c:pt idx="48">
                  <c:v>206.86335</c:v>
                </c:pt>
                <c:pt idx="49">
                  <c:v>207.05681899999999</c:v>
                </c:pt>
                <c:pt idx="50">
                  <c:v>207.29745800000001</c:v>
                </c:pt>
                <c:pt idx="51">
                  <c:v>207.6156</c:v>
                </c:pt>
                <c:pt idx="52">
                  <c:v>208.023788</c:v>
                </c:pt>
                <c:pt idx="53">
                  <c:v>208.45947100000001</c:v>
                </c:pt>
                <c:pt idx="54">
                  <c:v>208.86126200000001</c:v>
                </c:pt>
                <c:pt idx="55">
                  <c:v>209.16658799999999</c:v>
                </c:pt>
                <c:pt idx="56">
                  <c:v>209.37633700000001</c:v>
                </c:pt>
                <c:pt idx="57">
                  <c:v>209.65369100000001</c:v>
                </c:pt>
                <c:pt idx="58">
                  <c:v>210.15676300000001</c:v>
                </c:pt>
                <c:pt idx="59">
                  <c:v>210.31249500000001</c:v>
                </c:pt>
                <c:pt idx="60">
                  <c:v>210.30827300000001</c:v>
                </c:pt>
                <c:pt idx="61">
                  <c:v>210.300478</c:v>
                </c:pt>
                <c:pt idx="62">
                  <c:v>210.26248000000001</c:v>
                </c:pt>
                <c:pt idx="63">
                  <c:v>210.22536299999999</c:v>
                </c:pt>
                <c:pt idx="64">
                  <c:v>210.429339</c:v>
                </c:pt>
                <c:pt idx="65">
                  <c:v>210.65815699999999</c:v>
                </c:pt>
                <c:pt idx="66">
                  <c:v>210.65621899999999</c:v>
                </c:pt>
                <c:pt idx="67">
                  <c:v>210.64870300000001</c:v>
                </c:pt>
                <c:pt idx="68">
                  <c:v>210.511053</c:v>
                </c:pt>
                <c:pt idx="69">
                  <c:v>210.30830700000001</c:v>
                </c:pt>
                <c:pt idx="70">
                  <c:v>210.27708699999999</c:v>
                </c:pt>
                <c:pt idx="71">
                  <c:v>210.279235</c:v>
                </c:pt>
                <c:pt idx="72">
                  <c:v>210.26464200000001</c:v>
                </c:pt>
                <c:pt idx="73">
                  <c:v>210.45120900000001</c:v>
                </c:pt>
                <c:pt idx="74">
                  <c:v>211.28721999999999</c:v>
                </c:pt>
                <c:pt idx="75">
                  <c:v>214.444018</c:v>
                </c:pt>
                <c:pt idx="76">
                  <c:v>226.345416</c:v>
                </c:pt>
                <c:pt idx="77">
                  <c:v>273.54822200000001</c:v>
                </c:pt>
                <c:pt idx="78">
                  <c:v>372.91493300000002</c:v>
                </c:pt>
                <c:pt idx="79">
                  <c:v>499.37400300000002</c:v>
                </c:pt>
                <c:pt idx="80">
                  <c:v>659.13652100000002</c:v>
                </c:pt>
                <c:pt idx="81">
                  <c:v>653.65120300000001</c:v>
                </c:pt>
                <c:pt idx="82">
                  <c:v>659.75955699999997</c:v>
                </c:pt>
                <c:pt idx="83">
                  <c:v>666.58995400000003</c:v>
                </c:pt>
                <c:pt idx="84">
                  <c:v>661.84427300000004</c:v>
                </c:pt>
                <c:pt idx="85">
                  <c:v>654.30735600000003</c:v>
                </c:pt>
                <c:pt idx="86">
                  <c:v>655.77132700000004</c:v>
                </c:pt>
                <c:pt idx="87">
                  <c:v>660.60141299999998</c:v>
                </c:pt>
                <c:pt idx="88">
                  <c:v>660.70979299999999</c:v>
                </c:pt>
                <c:pt idx="89">
                  <c:v>660.56879400000003</c:v>
                </c:pt>
                <c:pt idx="90">
                  <c:v>657.54528000000005</c:v>
                </c:pt>
                <c:pt idx="91">
                  <c:v>656.83924100000002</c:v>
                </c:pt>
                <c:pt idx="92">
                  <c:v>657.04115100000001</c:v>
                </c:pt>
                <c:pt idx="93">
                  <c:v>662.65947500000004</c:v>
                </c:pt>
                <c:pt idx="94">
                  <c:v>666.34390299999995</c:v>
                </c:pt>
                <c:pt idx="95">
                  <c:v>666.18172200000004</c:v>
                </c:pt>
                <c:pt idx="96">
                  <c:v>661.30137100000002</c:v>
                </c:pt>
                <c:pt idx="97">
                  <c:v>659.82320400000003</c:v>
                </c:pt>
                <c:pt idx="98">
                  <c:v>661.66167199999995</c:v>
                </c:pt>
                <c:pt idx="99">
                  <c:v>666.62356999999997</c:v>
                </c:pt>
                <c:pt idx="100">
                  <c:v>688.08404099999996</c:v>
                </c:pt>
                <c:pt idx="101">
                  <c:v>688.08404099999996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B-4D4F-AE54-928998EA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23117539535782"/>
          <c:y val="0.65958630848101762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3.png"/><Relationship Id="rId7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4622800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40EC-E45F-491E-80C4-09C614F2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0</xdr:row>
      <xdr:rowOff>0</xdr:rowOff>
    </xdr:from>
    <xdr:to>
      <xdr:col>10</xdr:col>
      <xdr:colOff>119529</xdr:colOff>
      <xdr:row>5</xdr:row>
      <xdr:rowOff>14941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15C3748-17D7-4CB8-A1D9-DA45C3EEC6DD}"/>
            </a:ext>
          </a:extLst>
        </xdr:cNvPr>
        <xdr:cNvGrpSpPr/>
      </xdr:nvGrpSpPr>
      <xdr:grpSpPr>
        <a:xfrm>
          <a:off x="7537823" y="0"/>
          <a:ext cx="3182471" cy="948765"/>
          <a:chOff x="5513294" y="933824"/>
          <a:chExt cx="9764059" cy="278546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94B3B9E-1BCC-4FD5-AF66-71932B2C3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3294" y="933824"/>
            <a:ext cx="9764059" cy="278546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810ED66-43E8-4ACF-AA3C-545E46C1C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104463" y="1265171"/>
            <a:ext cx="990137" cy="201441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605118</xdr:colOff>
      <xdr:row>0</xdr:row>
      <xdr:rowOff>0</xdr:rowOff>
    </xdr:from>
    <xdr:to>
      <xdr:col>19</xdr:col>
      <xdr:colOff>388470</xdr:colOff>
      <xdr:row>5</xdr:row>
      <xdr:rowOff>37352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2A23CED-43D1-47C6-8370-F2A1E9C491A5}"/>
            </a:ext>
          </a:extLst>
        </xdr:cNvPr>
        <xdr:cNvGrpSpPr/>
      </xdr:nvGrpSpPr>
      <xdr:grpSpPr>
        <a:xfrm>
          <a:off x="13656236" y="0"/>
          <a:ext cx="2846293" cy="971176"/>
          <a:chOff x="18997707" y="941294"/>
          <a:chExt cx="9808716" cy="277158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58DD63F-10BE-4438-B1F7-305F344DA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997707" y="941294"/>
            <a:ext cx="9808716" cy="2771588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32B654E-F722-494F-A097-6629519F00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671057" y="1195294"/>
            <a:ext cx="874536" cy="195729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-1</xdr:colOff>
      <xdr:row>20</xdr:row>
      <xdr:rowOff>14940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94627-6026-43BA-A1C1-AFF95D847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</xdr:col>
      <xdr:colOff>-1</xdr:colOff>
      <xdr:row>40</xdr:row>
      <xdr:rowOff>14940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DA9BB2-66DA-412C-8F4F-23C3EB65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20</xdr:row>
      <xdr:rowOff>14940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EA4702-CB93-4229-9AA6-D66A4CA9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21</xdr:col>
      <xdr:colOff>0</xdr:colOff>
      <xdr:row>40</xdr:row>
      <xdr:rowOff>14940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E6912F-24F2-4FFE-A83F-2F6DA4AB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topLeftCell="FI1" zoomScaleNormal="100" workbookViewId="0">
      <selection activeCell="HK6" sqref="HK6"/>
    </sheetView>
  </sheetViews>
  <sheetFormatPr defaultRowHeight="14.5" x14ac:dyDescent="0.35"/>
  <cols>
    <col min="1" max="1" width="64.81640625" customWidth="1"/>
    <col min="2" max="3" width="8.90625" customWidth="1"/>
    <col min="4" max="4" width="13.36328125" bestFit="1" customWidth="1"/>
    <col min="5" max="7" width="8.90625" customWidth="1"/>
    <col min="8" max="8" width="8.90625" style="10" customWidth="1"/>
    <col min="9" max="9" width="8.90625" customWidth="1"/>
    <col min="32" max="32" width="8.90625" style="10"/>
    <col min="56" max="56" width="8.90625" style="10"/>
    <col min="80" max="80" width="8.90625" style="10"/>
    <col min="103" max="103" width="8.90625" style="10"/>
    <col min="127" max="127" width="8.90625" style="10"/>
    <col min="128" max="128" width="63.1796875" style="9" customWidth="1"/>
    <col min="129" max="129" width="10.36328125" style="9" bestFit="1" customWidth="1"/>
    <col min="130" max="130" width="9.1796875" bestFit="1" customWidth="1"/>
    <col min="131" max="131" width="9.54296875" bestFit="1" customWidth="1"/>
    <col min="132" max="132" width="9.54296875" customWidth="1"/>
    <col min="133" max="133" width="9.90625" bestFit="1" customWidth="1"/>
    <col min="134" max="134" width="6.1796875" bestFit="1" customWidth="1"/>
    <col min="217" max="217" width="11.453125" bestFit="1" customWidth="1"/>
    <col min="218" max="218" width="9" bestFit="1" customWidth="1"/>
  </cols>
  <sheetData>
    <row r="1" spans="2:219" x14ac:dyDescent="0.35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5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5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6.5" x14ac:dyDescent="0.45">
      <c r="D4" s="26" t="s">
        <v>24</v>
      </c>
      <c r="E4" s="26"/>
      <c r="F4" s="26"/>
      <c r="G4" s="26"/>
      <c r="H4" s="27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5">
      <c r="E5" s="28" t="s">
        <v>56</v>
      </c>
      <c r="F5" s="28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5">
      <c r="C6" s="12" t="s">
        <v>23</v>
      </c>
      <c r="D6" s="3" t="s">
        <v>25</v>
      </c>
      <c r="E6" s="3" t="s">
        <v>72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5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5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5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5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5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5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5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5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5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5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5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5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5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5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5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5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5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5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5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5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5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5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5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5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5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3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4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5">FW31-FW32</f>
        <v>-2.606255E-2</v>
      </c>
      <c r="FZ31" s="8">
        <f t="shared" ref="FZ31:FZ53" si="146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7">GH31-GH32</f>
        <v>-2.606255E-2</v>
      </c>
      <c r="GK31" s="8">
        <f t="shared" ref="GK31:GK53" si="148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9">GM31-GM32</f>
        <v>-2.606255E-2</v>
      </c>
      <c r="GP31" s="8">
        <f t="shared" ref="GP31:GP53" si="150">-GO31*GN31*$EE32</f>
        <v>3.6318829141710141E-2</v>
      </c>
      <c r="GR31" s="1">
        <v>0</v>
      </c>
      <c r="GS31" s="1">
        <v>-2.0225251499999999</v>
      </c>
      <c r="GT31" s="8">
        <f t="shared" ref="GT31:GT52" si="151">GR31-GR32</f>
        <v>-2.606255E-2</v>
      </c>
      <c r="GU31" s="8">
        <f t="shared" ref="GU31:GU53" si="152">-GT31*GS31*$EE32</f>
        <v>3.6856787031398427E-2</v>
      </c>
      <c r="GW31">
        <v>0</v>
      </c>
      <c r="GX31">
        <v>-2.0053177099999999</v>
      </c>
      <c r="GY31" s="8">
        <f t="shared" ref="GY31:GY52" si="153">GW31-GW32</f>
        <v>-2.606255E-2</v>
      </c>
      <c r="GZ31" s="8">
        <f t="shared" ref="GZ31:GZ53" si="154">-GY31*GX31*$EE32</f>
        <v>3.6543213204424975E-2</v>
      </c>
      <c r="HB31">
        <v>0</v>
      </c>
      <c r="HC31">
        <v>-2.0053177099999999</v>
      </c>
      <c r="HD31" s="8">
        <f t="shared" ref="HD31:HD52" si="155">HB31-HB32</f>
        <v>-2.606255E-2</v>
      </c>
      <c r="HE31" s="8">
        <f t="shared" ref="HE31:HE53" si="156">-HD31*HC31*$EE32</f>
        <v>3.6543213204424975E-2</v>
      </c>
    </row>
    <row r="32" spans="3:219" x14ac:dyDescent="0.35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7">V32-V33</f>
        <v>-3.959457999999999E-2</v>
      </c>
      <c r="Y32" s="8">
        <f t="shared" ref="Y32:Y53" si="158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9">AN32-AN33</f>
        <v>-3.959457999999999E-2</v>
      </c>
      <c r="AQ32" s="8">
        <f t="shared" ref="AQ32:AQ53" si="160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1">5*($EC$5/100)*(0.2969*SQRT(DY32)-0.126*DY32-0.3516*DY32^2+0.2843*DY32^3-0.1015*DY32^4)</f>
        <v>2.6648108451597489E-2</v>
      </c>
      <c r="EA32" s="14">
        <f t="shared" ref="EA32:EA53" si="162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3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4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5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6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7">-FE32*FD32*$EE33</f>
        <v>8.5308228469073173E-3</v>
      </c>
      <c r="FH32">
        <v>0</v>
      </c>
      <c r="FI32">
        <v>-2.1951128</v>
      </c>
      <c r="FJ32" s="8">
        <f t="shared" si="143"/>
        <v>-2.521733E-2</v>
      </c>
      <c r="FK32" s="8">
        <f t="shared" ref="FK32:FK53" si="168">-FJ32*FI32*$EE33</f>
        <v>5.2524705589878935E-2</v>
      </c>
      <c r="FM32">
        <v>2.521733E-2</v>
      </c>
      <c r="FN32" s="1">
        <v>-0.25973410000000002</v>
      </c>
      <c r="FO32" s="8">
        <f t="shared" si="144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5"/>
        <v>-3.959457999999999E-2</v>
      </c>
      <c r="FZ32" s="8">
        <f t="shared" si="146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7"/>
        <v>-3.959457999999999E-2</v>
      </c>
      <c r="GK32" s="8">
        <f t="shared" si="148"/>
        <v>2.1839752929497719E-2</v>
      </c>
      <c r="GL32" s="8"/>
      <c r="GM32" s="1">
        <v>2.606255E-2</v>
      </c>
      <c r="GN32" s="1">
        <v>-0.67011969000000005</v>
      </c>
      <c r="GO32" s="8">
        <f t="shared" si="149"/>
        <v>-3.959457999999999E-2</v>
      </c>
      <c r="GP32" s="8">
        <f t="shared" si="150"/>
        <v>2.5176525930971361E-2</v>
      </c>
      <c r="GR32" s="1">
        <v>2.606255E-2</v>
      </c>
      <c r="GS32" s="1">
        <v>-0.76855041000000002</v>
      </c>
      <c r="GT32" s="8">
        <f t="shared" si="151"/>
        <v>-3.959457999999999E-2</v>
      </c>
      <c r="GU32" s="8">
        <f t="shared" si="152"/>
        <v>2.8874587055670115E-2</v>
      </c>
      <c r="GW32">
        <v>2.606255E-2</v>
      </c>
      <c r="GX32">
        <v>-0.87042010999999997</v>
      </c>
      <c r="GY32" s="8">
        <f t="shared" si="153"/>
        <v>-3.959457999999999E-2</v>
      </c>
      <c r="GZ32" s="8">
        <f t="shared" si="154"/>
        <v>3.2701851321894362E-2</v>
      </c>
      <c r="HB32">
        <v>2.606255E-2</v>
      </c>
      <c r="HC32">
        <v>-0.87042010999999997</v>
      </c>
      <c r="HD32" s="8">
        <f t="shared" si="155"/>
        <v>-3.959457999999999E-2</v>
      </c>
      <c r="HE32" s="8">
        <f t="shared" si="156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5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7"/>
        <v>-5.1140550000000007E-2</v>
      </c>
      <c r="Y33" s="8">
        <f t="shared" si="158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9"/>
        <v>-5.1140550000000007E-2</v>
      </c>
      <c r="AQ33" s="8">
        <f t="shared" si="160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1"/>
        <v>3.9820016425207334E-2</v>
      </c>
      <c r="EA33" s="14">
        <f t="shared" si="162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9">-(PI()/2)+ATAN(EC33/EB33)</f>
        <v>-1.8919492617242695</v>
      </c>
      <c r="EE33">
        <f t="shared" ref="EE33:EE54" si="170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3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4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5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6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7"/>
        <v>9.9870291538888527E-3</v>
      </c>
      <c r="FH33">
        <v>2.521733E-2</v>
      </c>
      <c r="FI33">
        <v>-0.20745501</v>
      </c>
      <c r="FJ33" s="8">
        <f t="shared" si="143"/>
        <v>-3.9320690000000005E-2</v>
      </c>
      <c r="FK33" s="8">
        <f t="shared" si="168"/>
        <v>8.0168648603809161E-3</v>
      </c>
      <c r="FM33">
        <v>6.4538020000000001E-2</v>
      </c>
      <c r="FN33" s="1">
        <v>-0.28841538999999999</v>
      </c>
      <c r="FO33" s="8">
        <f t="shared" si="144"/>
        <v>-5.0857689999999997E-2</v>
      </c>
      <c r="FP33" s="8">
        <f t="shared" ref="FP33:FP53" si="171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5"/>
        <v>-5.1140550000000007E-2</v>
      </c>
      <c r="FZ33" s="8">
        <f t="shared" si="146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7"/>
        <v>-5.1140550000000007E-2</v>
      </c>
      <c r="GK33" s="8">
        <f t="shared" si="148"/>
        <v>2.8959374960740157E-2</v>
      </c>
      <c r="GL33" s="8"/>
      <c r="GM33" s="1">
        <v>6.5657129999999994E-2</v>
      </c>
      <c r="GN33" s="1">
        <v>-0.67174354000000003</v>
      </c>
      <c r="GO33" s="8">
        <f t="shared" si="149"/>
        <v>-5.1140550000000007E-2</v>
      </c>
      <c r="GP33" s="8">
        <f t="shared" si="150"/>
        <v>3.3762018084571611E-2</v>
      </c>
      <c r="GR33" s="1">
        <v>6.5657129999999994E-2</v>
      </c>
      <c r="GS33" s="1">
        <v>-0.79275724000000003</v>
      </c>
      <c r="GT33" s="8">
        <f t="shared" si="151"/>
        <v>-5.1140550000000007E-2</v>
      </c>
      <c r="GU33" s="8">
        <f t="shared" si="152"/>
        <v>3.9844200472035914E-2</v>
      </c>
      <c r="GW33">
        <v>6.5657129999999994E-2</v>
      </c>
      <c r="GX33">
        <v>-0.91915930999999995</v>
      </c>
      <c r="GY33" s="8">
        <f t="shared" si="153"/>
        <v>-5.1140550000000007E-2</v>
      </c>
      <c r="GZ33" s="8">
        <f t="shared" si="154"/>
        <v>4.6197203841844697E-2</v>
      </c>
      <c r="HB33">
        <v>6.5657129999999994E-2</v>
      </c>
      <c r="HC33">
        <v>-0.91915930999999995</v>
      </c>
      <c r="HD33" s="8">
        <f t="shared" si="155"/>
        <v>-5.1140550000000007E-2</v>
      </c>
      <c r="HE33" s="8">
        <f t="shared" si="156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5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7"/>
        <v>-6.1985959999999993E-2</v>
      </c>
      <c r="Y34" s="8">
        <f t="shared" si="158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9"/>
        <v>-6.1985959999999993E-2</v>
      </c>
      <c r="AQ34" s="8">
        <f t="shared" si="160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1"/>
        <v>4.9433246699933216E-2</v>
      </c>
      <c r="EA34" s="14">
        <f t="shared" si="162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9"/>
        <v>-1.7566047065434491</v>
      </c>
      <c r="EE34">
        <f t="shared" si="170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3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4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5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6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7"/>
        <v>2.466795656407185E-3</v>
      </c>
      <c r="FH34">
        <v>6.4538020000000001E-2</v>
      </c>
      <c r="FI34">
        <v>-0.24475599000000001</v>
      </c>
      <c r="FJ34" s="8">
        <f t="shared" si="143"/>
        <v>-5.0857689999999997E-2</v>
      </c>
      <c r="FK34" s="8">
        <f t="shared" si="168"/>
        <v>1.2378954688695706E-2</v>
      </c>
      <c r="FM34">
        <v>0.11539571</v>
      </c>
      <c r="FN34" s="1">
        <v>-7.9575010000000002E-2</v>
      </c>
      <c r="FO34" s="8">
        <f t="shared" si="144"/>
        <v>-6.1685169999999998E-2</v>
      </c>
      <c r="FP34" s="8">
        <f t="shared" si="171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5"/>
        <v>-6.1985959999999993E-2</v>
      </c>
      <c r="FZ34" s="8">
        <f t="shared" si="146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7"/>
        <v>-6.1985959999999993E-2</v>
      </c>
      <c r="GK34" s="8">
        <f t="shared" si="148"/>
        <v>2.1903042423634663E-2</v>
      </c>
      <c r="GL34" s="8"/>
      <c r="GM34" s="1">
        <v>0.11679768</v>
      </c>
      <c r="GN34" s="1">
        <v>-0.42809710000000001</v>
      </c>
      <c r="GO34" s="8">
        <f t="shared" si="149"/>
        <v>-6.1985959999999993E-2</v>
      </c>
      <c r="GP34" s="8">
        <f t="shared" si="150"/>
        <v>2.6389407003815177E-2</v>
      </c>
      <c r="GR34" s="1">
        <v>0.11679768</v>
      </c>
      <c r="GS34" s="1">
        <v>-0.53475846000000005</v>
      </c>
      <c r="GT34" s="8">
        <f t="shared" si="151"/>
        <v>-6.1985959999999993E-2</v>
      </c>
      <c r="GU34" s="8">
        <f t="shared" si="152"/>
        <v>3.2964387401067233E-2</v>
      </c>
      <c r="GW34">
        <v>0.11679768</v>
      </c>
      <c r="GX34">
        <v>-0.65289346999999998</v>
      </c>
      <c r="GY34" s="8">
        <f t="shared" si="153"/>
        <v>-6.1985959999999993E-2</v>
      </c>
      <c r="GZ34" s="8">
        <f t="shared" si="154"/>
        <v>4.0246643833754522E-2</v>
      </c>
      <c r="HB34">
        <v>0.11679768</v>
      </c>
      <c r="HC34">
        <v>-0.65289346999999998</v>
      </c>
      <c r="HD34" s="8">
        <f t="shared" si="155"/>
        <v>-6.1985959999999993E-2</v>
      </c>
      <c r="HE34" s="8">
        <f t="shared" si="156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5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7"/>
        <v>-5.5804640000000016E-2</v>
      </c>
      <c r="Y35" s="8">
        <f t="shared" si="158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9"/>
        <v>-5.5804640000000016E-2</v>
      </c>
      <c r="AQ35" s="8">
        <f t="shared" si="160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1"/>
        <v>5.5976094728309785E-2</v>
      </c>
      <c r="EA35" s="14">
        <f t="shared" si="162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9"/>
        <v>-1.6759606278858505</v>
      </c>
      <c r="EE35">
        <f t="shared" si="170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3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4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5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6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7"/>
        <v>-1.5100436172658805E-3</v>
      </c>
      <c r="FH35">
        <v>0.11539571</v>
      </c>
      <c r="FI35">
        <v>-4.4005750000000003E-2</v>
      </c>
      <c r="FJ35" s="8">
        <f t="shared" si="143"/>
        <v>-6.1685169999999998E-2</v>
      </c>
      <c r="FK35" s="8">
        <f t="shared" si="168"/>
        <v>2.7106448301409012E-3</v>
      </c>
      <c r="FM35">
        <v>0.17708088</v>
      </c>
      <c r="FN35" s="1">
        <v>-1.0577069999999999E-2</v>
      </c>
      <c r="FO35" s="8">
        <f t="shared" si="144"/>
        <v>-5.5497390000000008E-2</v>
      </c>
      <c r="FP35" s="8">
        <f t="shared" si="171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5"/>
        <v>-5.5804640000000016E-2</v>
      </c>
      <c r="FZ35" s="8">
        <f t="shared" si="146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7"/>
        <v>-5.5804640000000016E-2</v>
      </c>
      <c r="GK35" s="8">
        <f t="shared" si="148"/>
        <v>1.4881286796070337E-2</v>
      </c>
      <c r="GL35" s="8"/>
      <c r="GM35" s="1">
        <v>0.17878363999999999</v>
      </c>
      <c r="GN35" s="1">
        <v>-0.33040104999999997</v>
      </c>
      <c r="GO35" s="8">
        <f t="shared" si="149"/>
        <v>-5.5804640000000016E-2</v>
      </c>
      <c r="GP35" s="8">
        <f t="shared" si="150"/>
        <v>1.8411711161036969E-2</v>
      </c>
      <c r="GR35" s="1">
        <v>0.17878363999999999</v>
      </c>
      <c r="GS35" s="1">
        <v>-0.43699829000000001</v>
      </c>
      <c r="GT35" s="8">
        <f t="shared" si="151"/>
        <v>-5.5804640000000016E-2</v>
      </c>
      <c r="GU35" s="8">
        <f t="shared" si="152"/>
        <v>2.4351878704220436E-2</v>
      </c>
      <c r="GW35">
        <v>0.17878363999999999</v>
      </c>
      <c r="GX35">
        <v>-0.55939943000000003</v>
      </c>
      <c r="GY35" s="8">
        <f t="shared" si="153"/>
        <v>-5.5804640000000016E-2</v>
      </c>
      <c r="GZ35" s="8">
        <f t="shared" si="154"/>
        <v>3.1172723963222033E-2</v>
      </c>
      <c r="HB35">
        <v>0.17878363999999999</v>
      </c>
      <c r="HC35">
        <v>-0.55939943000000003</v>
      </c>
      <c r="HD35" s="8">
        <f t="shared" si="155"/>
        <v>-5.5804640000000016E-2</v>
      </c>
      <c r="HE35" s="8">
        <f t="shared" si="156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5">
      <c r="M36" s="1"/>
      <c r="N36" s="1"/>
      <c r="P36" s="8">
        <v>0.80861236000000003</v>
      </c>
      <c r="Q36" s="8">
        <v>4.837263E-2</v>
      </c>
      <c r="R36" s="8">
        <f t="shared" ref="R36:R38" si="172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7"/>
        <v>-4.4532539999999982E-2</v>
      </c>
      <c r="Y36" s="8">
        <f t="shared" si="158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9"/>
        <v>-4.4532539999999982E-2</v>
      </c>
      <c r="AQ36" s="8">
        <f t="shared" si="160"/>
        <v>-4.8932978407559985E-4</v>
      </c>
      <c r="AT36">
        <v>0.80861236000000003</v>
      </c>
      <c r="AU36">
        <v>3.0570960000000001E-2</v>
      </c>
      <c r="AV36" s="8">
        <f t="shared" ref="AV36:AV38" si="173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4">BL36-BL37</f>
        <v>-7.3024890000000009E-2</v>
      </c>
      <c r="BO36" s="8">
        <f t="shared" ref="BO36:BO38" si="175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6">CO36-CO37</f>
        <v>-7.3024890000000009E-2</v>
      </c>
      <c r="CR36" s="8">
        <f t="shared" ref="CR36:CR38" si="177">-CQ36*CP36</f>
        <v>3.7136880834390006E-3</v>
      </c>
      <c r="DG36">
        <v>0.80861236000000003</v>
      </c>
      <c r="DH36">
        <v>-0.20499118</v>
      </c>
      <c r="DI36" s="8">
        <f t="shared" ref="DI36:DI38" si="178">DG36-DG37</f>
        <v>-7.3024890000000009E-2</v>
      </c>
      <c r="DJ36" s="8">
        <f t="shared" ref="DJ36:DJ38" si="179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1"/>
        <v>5.8954250447668256E-2</v>
      </c>
      <c r="EA36" s="14">
        <f t="shared" si="162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9"/>
        <v>-1.6241132746282241</v>
      </c>
      <c r="EE36">
        <f t="shared" si="170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3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4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5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6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7"/>
        <v>-3.8843299754010366E-3</v>
      </c>
      <c r="FH36">
        <v>0.17708088</v>
      </c>
      <c r="FI36">
        <v>2.078518E-2</v>
      </c>
      <c r="FJ36" s="8">
        <f t="shared" si="143"/>
        <v>-5.5497390000000008E-2</v>
      </c>
      <c r="FK36" s="8">
        <f t="shared" si="168"/>
        <v>-1.1532535496487748E-3</v>
      </c>
      <c r="FM36">
        <v>0.23257827</v>
      </c>
      <c r="FN36" s="1">
        <v>8.0252370000000003E-2</v>
      </c>
      <c r="FO36" s="8">
        <f t="shared" si="144"/>
        <v>-4.4369819999999977E-2</v>
      </c>
      <c r="FP36" s="8">
        <f t="shared" si="171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5"/>
        <v>-4.4532539999999982E-2</v>
      </c>
      <c r="FZ36" s="8">
        <f t="shared" si="146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7"/>
        <v>-4.4532539999999982E-2</v>
      </c>
      <c r="GK36" s="8">
        <f t="shared" si="148"/>
        <v>7.1726520128267777E-3</v>
      </c>
      <c r="GL36" s="8"/>
      <c r="GM36" s="1">
        <v>0.23458828000000001</v>
      </c>
      <c r="GN36" s="1">
        <v>-0.20241788999999999</v>
      </c>
      <c r="GO36" s="8">
        <f t="shared" si="149"/>
        <v>-4.4532539999999982E-2</v>
      </c>
      <c r="GP36" s="8">
        <f t="shared" si="150"/>
        <v>9.0120752883225391E-3</v>
      </c>
      <c r="GR36" s="1">
        <v>0.23458828000000001</v>
      </c>
      <c r="GS36" s="1">
        <v>-0.29157482000000001</v>
      </c>
      <c r="GT36" s="8">
        <f t="shared" si="151"/>
        <v>-4.4532539999999982E-2</v>
      </c>
      <c r="GU36" s="8">
        <f t="shared" si="152"/>
        <v>1.2981531573217627E-2</v>
      </c>
      <c r="GW36">
        <v>0.23458828000000001</v>
      </c>
      <c r="GX36">
        <v>-0.39515632000000001</v>
      </c>
      <c r="GY36" s="8">
        <f t="shared" si="153"/>
        <v>-4.4532539999999982E-2</v>
      </c>
      <c r="GZ36" s="8">
        <f t="shared" si="154"/>
        <v>1.7593200415716582E-2</v>
      </c>
      <c r="HB36">
        <v>0.23458828000000001</v>
      </c>
      <c r="HC36">
        <v>-0.39515632000000001</v>
      </c>
      <c r="HD36" s="8">
        <f t="shared" si="155"/>
        <v>-4.4532539999999982E-2</v>
      </c>
      <c r="HE36" s="8">
        <f t="shared" si="156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5">
      <c r="M37" s="1"/>
      <c r="N37" s="1"/>
      <c r="P37" s="8">
        <v>0.88163725000000004</v>
      </c>
      <c r="Q37" s="8">
        <v>4.9643220000000002E-2</v>
      </c>
      <c r="R37" s="8">
        <f t="shared" si="172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7"/>
        <v>-4.4599009999999994E-2</v>
      </c>
      <c r="Y37" s="8">
        <f t="shared" si="158"/>
        <v>-8.3352160165239982E-4</v>
      </c>
      <c r="AN37">
        <v>0.27912081999999999</v>
      </c>
      <c r="AO37">
        <v>2.1075130000000001E-2</v>
      </c>
      <c r="AP37" s="8">
        <f t="shared" si="159"/>
        <v>-4.4599009999999994E-2</v>
      </c>
      <c r="AQ37" s="8">
        <f t="shared" si="160"/>
        <v>-9.3992993362129989E-4</v>
      </c>
      <c r="AT37">
        <v>0.88163725000000004</v>
      </c>
      <c r="AU37">
        <v>3.2164400000000003E-2</v>
      </c>
      <c r="AV37" s="8">
        <f t="shared" si="173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4"/>
        <v>-6.5463439999999928E-2</v>
      </c>
      <c r="BO37" s="8">
        <f t="shared" si="175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6"/>
        <v>-6.5463439999999928E-2</v>
      </c>
      <c r="CR37" s="8">
        <f t="shared" si="177"/>
        <v>3.3581376534103963E-3</v>
      </c>
      <c r="DG37">
        <v>0.88163725000000004</v>
      </c>
      <c r="DH37">
        <v>-0.15103846000000001</v>
      </c>
      <c r="DI37" s="8">
        <f t="shared" si="178"/>
        <v>-6.5463439999999928E-2</v>
      </c>
      <c r="DJ37" s="8">
        <f t="shared" si="179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1"/>
        <v>5.9917388798173321E-2</v>
      </c>
      <c r="EA37" s="14">
        <f t="shared" si="162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9"/>
        <v>-1.5924207004593651</v>
      </c>
      <c r="EE37">
        <f t="shared" si="170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3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4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5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6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7"/>
        <v>-4.1484516421465036E-3</v>
      </c>
      <c r="FH37">
        <v>0.23257827</v>
      </c>
      <c r="FI37">
        <v>0.10680781</v>
      </c>
      <c r="FJ37" s="8">
        <f t="shared" si="143"/>
        <v>-4.4369819999999977E-2</v>
      </c>
      <c r="FK37" s="8">
        <f t="shared" si="168"/>
        <v>-4.739042567091868E-3</v>
      </c>
      <c r="FM37">
        <v>0.27694808999999998</v>
      </c>
      <c r="FN37" s="1">
        <v>7.7727909999999997E-2</v>
      </c>
      <c r="FO37" s="8">
        <f t="shared" si="144"/>
        <v>-4.4377100000000003E-2</v>
      </c>
      <c r="FP37" s="8">
        <f t="shared" si="171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5"/>
        <v>-4.4599009999999994E-2</v>
      </c>
      <c r="FZ37" s="8">
        <f t="shared" si="146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7"/>
        <v>-4.4599009999999994E-2</v>
      </c>
      <c r="GK37" s="8">
        <f t="shared" si="148"/>
        <v>6.5019080304769836E-3</v>
      </c>
      <c r="GL37" s="8"/>
      <c r="GM37" s="1">
        <v>0.27912081999999999</v>
      </c>
      <c r="GN37" s="1">
        <v>-0.18218103999999999</v>
      </c>
      <c r="GO37" s="8">
        <f t="shared" si="149"/>
        <v>-4.4599009999999994E-2</v>
      </c>
      <c r="GP37" s="8">
        <f t="shared" si="150"/>
        <v>8.1250927608363388E-3</v>
      </c>
      <c r="GR37" s="1">
        <v>0.27912081999999999</v>
      </c>
      <c r="GS37" s="1">
        <v>-0.27017484000000003</v>
      </c>
      <c r="GT37" s="8">
        <f t="shared" si="151"/>
        <v>-4.4599009999999994E-2</v>
      </c>
      <c r="GU37" s="8">
        <f t="shared" si="152"/>
        <v>1.2049528516491709E-2</v>
      </c>
      <c r="GW37">
        <v>0.27912081999999999</v>
      </c>
      <c r="GX37">
        <v>-0.37421599</v>
      </c>
      <c r="GY37" s="8">
        <f t="shared" si="153"/>
        <v>-4.4599009999999994E-2</v>
      </c>
      <c r="GZ37" s="8">
        <f t="shared" si="154"/>
        <v>1.6689660083937404E-2</v>
      </c>
      <c r="HB37">
        <v>0.27912081999999999</v>
      </c>
      <c r="HC37">
        <v>-0.37421599</v>
      </c>
      <c r="HD37" s="8">
        <f t="shared" si="155"/>
        <v>-4.4599009999999994E-2</v>
      </c>
      <c r="HE37" s="8">
        <f t="shared" si="156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5">
      <c r="M38" s="1"/>
      <c r="N38" s="1"/>
      <c r="P38" s="8">
        <v>0.94710068999999997</v>
      </c>
      <c r="Q38" s="8">
        <v>6.5329369999999998E-2</v>
      </c>
      <c r="R38" s="8">
        <f t="shared" si="172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7"/>
        <v>-4.4542300000000035E-2</v>
      </c>
      <c r="Y38" s="8">
        <f t="shared" si="158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80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9"/>
        <v>-4.4542300000000035E-2</v>
      </c>
      <c r="AQ38" s="8">
        <f t="shared" si="160"/>
        <v>-1.0868392467680008E-3</v>
      </c>
      <c r="AT38">
        <v>0.94710068999999997</v>
      </c>
      <c r="AU38">
        <v>4.278527E-2</v>
      </c>
      <c r="AV38" s="8">
        <f t="shared" si="173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4"/>
        <v>-5.2899310000000033E-2</v>
      </c>
      <c r="BO38" s="8">
        <f t="shared" si="175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6"/>
        <v>-5.2899310000000033E-2</v>
      </c>
      <c r="CR38" s="8">
        <f t="shared" si="177"/>
        <v>3.2358206400933016E-3</v>
      </c>
      <c r="DG38">
        <v>0.94710068999999997</v>
      </c>
      <c r="DH38">
        <v>-7.3708910000000002E-2</v>
      </c>
      <c r="DI38" s="8">
        <f t="shared" si="178"/>
        <v>-5.2899310000000033E-2</v>
      </c>
      <c r="DJ38" s="8">
        <f t="shared" si="179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1"/>
        <v>5.9892512357095425E-2</v>
      </c>
      <c r="EA38" s="14">
        <f t="shared" si="162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9"/>
        <v>-1.5702385466968316</v>
      </c>
      <c r="EE38">
        <f t="shared" si="170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3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4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5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6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7"/>
        <v>-4.509477618278324E-3</v>
      </c>
      <c r="FH38">
        <v>0.27694808999999998</v>
      </c>
      <c r="FI38">
        <v>0.10151639</v>
      </c>
      <c r="FJ38" s="8">
        <f t="shared" si="143"/>
        <v>-4.4377100000000003E-2</v>
      </c>
      <c r="FK38" s="8">
        <f t="shared" si="168"/>
        <v>-4.5042017442604755E-3</v>
      </c>
      <c r="FM38">
        <v>0.32132518999999998</v>
      </c>
      <c r="FN38" s="1">
        <v>8.9921799999999996E-2</v>
      </c>
      <c r="FO38" s="8">
        <f t="shared" si="144"/>
        <v>-4.4383090000000014E-2</v>
      </c>
      <c r="FP38" s="8">
        <f t="shared" si="171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5"/>
        <v>-4.4542300000000035E-2</v>
      </c>
      <c r="FZ38" s="8">
        <f t="shared" si="146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7"/>
        <v>-4.4542300000000035E-2</v>
      </c>
      <c r="GK38" s="8">
        <f t="shared" si="148"/>
        <v>5.3907492715566351E-3</v>
      </c>
      <c r="GL38" s="8"/>
      <c r="GM38" s="1">
        <v>0.32371982999999999</v>
      </c>
      <c r="GN38" s="1">
        <v>-0.14812106</v>
      </c>
      <c r="GO38" s="8">
        <f t="shared" si="149"/>
        <v>-4.4542300000000035E-2</v>
      </c>
      <c r="GP38" s="8">
        <f t="shared" si="150"/>
        <v>6.5964792519892009E-3</v>
      </c>
      <c r="GR38" s="1">
        <v>0.32371982999999999</v>
      </c>
      <c r="GS38" s="1">
        <v>-0.22938381999999999</v>
      </c>
      <c r="GT38" s="8">
        <f t="shared" si="151"/>
        <v>-4.4542300000000035E-2</v>
      </c>
      <c r="GU38" s="8">
        <f t="shared" si="152"/>
        <v>1.0215465710088934E-2</v>
      </c>
      <c r="GW38">
        <v>0.32371982999999999</v>
      </c>
      <c r="GX38">
        <v>-0.32610057999999997</v>
      </c>
      <c r="GY38" s="8">
        <f t="shared" si="153"/>
        <v>-4.4542300000000035E-2</v>
      </c>
      <c r="GZ38" s="8">
        <f t="shared" si="154"/>
        <v>1.452268644331633E-2</v>
      </c>
      <c r="HB38">
        <v>0.32371982999999999</v>
      </c>
      <c r="HC38">
        <v>-0.32610057999999997</v>
      </c>
      <c r="HD38" s="8">
        <f t="shared" si="155"/>
        <v>-4.4542300000000035E-2</v>
      </c>
      <c r="HE38" s="8">
        <f t="shared" si="156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5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7"/>
        <v>-4.4585439999999976E-2</v>
      </c>
      <c r="Y39" s="8">
        <f t="shared" si="158"/>
        <v>-1.1422994821023995E-3</v>
      </c>
      <c r="AB39">
        <v>1.9793209999999999E-2</v>
      </c>
      <c r="AC39">
        <v>-0.32015844999999998</v>
      </c>
      <c r="AD39" s="8">
        <f t="shared" ref="AD39:AD48" si="181">AB39-AB40</f>
        <v>-3.0217130000000002E-2</v>
      </c>
      <c r="AE39" s="8">
        <f t="shared" si="180"/>
        <v>9.6742695042484998E-3</v>
      </c>
      <c r="AH39">
        <v>1.9793209999999999E-2</v>
      </c>
      <c r="AI39">
        <v>-0.46587518999999999</v>
      </c>
      <c r="AJ39" s="8">
        <f t="shared" ref="AJ39:AJ48" si="182">AH39-AH40</f>
        <v>-3.0217130000000002E-2</v>
      </c>
      <c r="AK39" s="8">
        <f t="shared" ref="AK39:AK67" si="183">AJ39*AI39</f>
        <v>1.40774111800047E-2</v>
      </c>
      <c r="AN39">
        <v>0.36826213000000002</v>
      </c>
      <c r="AO39">
        <v>2.545739E-2</v>
      </c>
      <c r="AP39" s="8">
        <f t="shared" si="159"/>
        <v>-4.4585439999999976E-2</v>
      </c>
      <c r="AQ39" s="8">
        <f t="shared" si="160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4">BX39-BX40</f>
        <v>-3.0217130000000002E-2</v>
      </c>
      <c r="CA39" s="8">
        <f t="shared" ref="CA39:CA48" si="185">-BZ39*BY39</f>
        <v>-1.2652856616312502E-2</v>
      </c>
      <c r="CC39">
        <v>1.9793209999999999E-2</v>
      </c>
      <c r="CD39">
        <v>-0.47414747000000002</v>
      </c>
      <c r="CE39" s="8">
        <f t="shared" ref="CE39:CE48" si="186">CC39-CC40</f>
        <v>-3.0217130000000002E-2</v>
      </c>
      <c r="CF39" s="8">
        <f t="shared" ref="CF39:CF48" si="187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8">DS39-DS40</f>
        <v>-3.0217130000000002E-2</v>
      </c>
      <c r="DV39" s="8">
        <f t="shared" ref="DV39:DV48" si="189">-DU39*DT39</f>
        <v>-4.0355677548073406E-2</v>
      </c>
      <c r="DY39" s="1">
        <v>0.36826213400000002</v>
      </c>
      <c r="DZ39" s="14">
        <f t="shared" si="161"/>
        <v>5.9052315314374174E-2</v>
      </c>
      <c r="EA39" s="14">
        <f t="shared" si="162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9"/>
        <v>-1.5519356644113727</v>
      </c>
      <c r="EE39">
        <f t="shared" si="170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3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4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5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6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7"/>
        <v>-4.5914702247834525E-3</v>
      </c>
      <c r="FH39">
        <v>0.32132518999999998</v>
      </c>
      <c r="FI39">
        <v>0.11072875</v>
      </c>
      <c r="FJ39" s="8">
        <f t="shared" si="143"/>
        <v>-4.4383090000000014E-2</v>
      </c>
      <c r="FK39" s="8">
        <f t="shared" si="168"/>
        <v>-4.9116096419702208E-3</v>
      </c>
      <c r="FM39">
        <v>0.36570828</v>
      </c>
      <c r="FN39" s="1">
        <v>9.3804600000000002E-2</v>
      </c>
      <c r="FO39" s="8">
        <f t="shared" si="144"/>
        <v>-4.4389740000000011E-2</v>
      </c>
      <c r="FP39" s="8">
        <f t="shared" si="171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5"/>
        <v>-4.4585439999999976E-2</v>
      </c>
      <c r="FZ39" s="8">
        <f t="shared" si="146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7"/>
        <v>-4.4585439999999976E-2</v>
      </c>
      <c r="GK39" s="8">
        <f t="shared" si="148"/>
        <v>4.746180776634577E-3</v>
      </c>
      <c r="GL39" s="8"/>
      <c r="GM39" s="1">
        <v>0.36826213000000002</v>
      </c>
      <c r="GN39" s="1">
        <v>-0.12592062000000001</v>
      </c>
      <c r="GO39" s="8">
        <f t="shared" si="149"/>
        <v>-4.4585439999999976E-2</v>
      </c>
      <c r="GP39" s="8">
        <f t="shared" si="150"/>
        <v>5.6109425403831539E-3</v>
      </c>
      <c r="GR39" s="1">
        <v>0.36826213000000002</v>
      </c>
      <c r="GS39" s="1">
        <v>-0.20226682000000001</v>
      </c>
      <c r="GT39" s="8">
        <f t="shared" si="151"/>
        <v>-4.4585439999999976E-2</v>
      </c>
      <c r="GU39" s="8">
        <f t="shared" si="152"/>
        <v>9.0128805341493871E-3</v>
      </c>
      <c r="GW39">
        <v>0.36826213000000002</v>
      </c>
      <c r="GX39">
        <v>-0.29404351000000001</v>
      </c>
      <c r="GY39" s="8">
        <f t="shared" si="153"/>
        <v>-4.4585439999999976E-2</v>
      </c>
      <c r="GZ39" s="8">
        <f t="shared" si="154"/>
        <v>1.3102391323856086E-2</v>
      </c>
      <c r="HB39">
        <v>0.36826213000000002</v>
      </c>
      <c r="HC39">
        <v>-0.29404351000000001</v>
      </c>
      <c r="HD39" s="8">
        <f t="shared" si="155"/>
        <v>-4.4585439999999976E-2</v>
      </c>
      <c r="HE39" s="8">
        <f t="shared" si="156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5">
      <c r="M40" s="1"/>
      <c r="N40" s="1"/>
      <c r="P40" s="8"/>
      <c r="Q40" s="8"/>
      <c r="V40">
        <v>0.41284757</v>
      </c>
      <c r="W40">
        <v>3.2398339999999998E-2</v>
      </c>
      <c r="X40" s="8">
        <f t="shared" si="157"/>
        <v>-4.4571050000000001E-2</v>
      </c>
      <c r="Y40" s="8">
        <f t="shared" si="158"/>
        <v>-1.4440280320569998E-3</v>
      </c>
      <c r="AB40">
        <v>5.001034E-2</v>
      </c>
      <c r="AC40">
        <v>-0.28454902999999998</v>
      </c>
      <c r="AD40" s="8">
        <f t="shared" si="181"/>
        <v>-3.8986149999999997E-2</v>
      </c>
      <c r="AE40" s="8">
        <f t="shared" si="180"/>
        <v>1.1093471165934498E-2</v>
      </c>
      <c r="AH40">
        <v>5.001034E-2</v>
      </c>
      <c r="AI40">
        <v>-0.28169392999999998</v>
      </c>
      <c r="AJ40" s="8">
        <f t="shared" si="182"/>
        <v>-3.8986149999999997E-2</v>
      </c>
      <c r="AK40" s="8">
        <f t="shared" si="183"/>
        <v>1.0982161809069498E-2</v>
      </c>
      <c r="AN40">
        <v>0.41284757</v>
      </c>
      <c r="AO40">
        <v>2.7322820000000001E-2</v>
      </c>
      <c r="AP40" s="8">
        <f t="shared" si="159"/>
        <v>-4.4571050000000001E-2</v>
      </c>
      <c r="AQ40" s="8">
        <f t="shared" si="160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4"/>
        <v>-3.8986149999999997E-2</v>
      </c>
      <c r="CA40" s="8">
        <f t="shared" si="185"/>
        <v>-9.800202715197999E-3</v>
      </c>
      <c r="CC40">
        <v>5.001034E-2</v>
      </c>
      <c r="CD40">
        <v>-0.26395136000000002</v>
      </c>
      <c r="CE40" s="8">
        <f t="shared" si="186"/>
        <v>-3.8986149999999997E-2</v>
      </c>
      <c r="CF40" s="8">
        <f t="shared" si="187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8"/>
        <v>-3.8986149999999997E-2</v>
      </c>
      <c r="DV40" s="8">
        <f t="shared" si="189"/>
        <v>-3.7169186444235995E-2</v>
      </c>
      <c r="DY40" s="1">
        <v>0.41284756900000003</v>
      </c>
      <c r="DZ40" s="14">
        <f t="shared" si="161"/>
        <v>5.7526732273967394E-2</v>
      </c>
      <c r="EA40" s="14">
        <f t="shared" si="162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9"/>
        <v>-1.5365925992766278</v>
      </c>
      <c r="EE40">
        <f t="shared" si="170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3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4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5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6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7"/>
        <v>-4.5070737691685521E-3</v>
      </c>
      <c r="FH40">
        <v>0.36570828</v>
      </c>
      <c r="FI40">
        <v>0.11213889</v>
      </c>
      <c r="FJ40" s="8">
        <f t="shared" si="143"/>
        <v>-4.4389740000000011E-2</v>
      </c>
      <c r="FK40" s="8">
        <f t="shared" si="168"/>
        <v>-4.972265394629985E-3</v>
      </c>
      <c r="FM40">
        <v>0.41009802000000001</v>
      </c>
      <c r="FN40" s="1">
        <v>9.5266009999999998E-2</v>
      </c>
      <c r="FO40" s="8">
        <f t="shared" si="144"/>
        <v>-4.439208E-2</v>
      </c>
      <c r="FP40" s="8">
        <f t="shared" si="171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5"/>
        <v>-4.4571050000000001E-2</v>
      </c>
      <c r="FZ40" s="8">
        <f t="shared" si="146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7"/>
        <v>-4.4571050000000001E-2</v>
      </c>
      <c r="GK40" s="8">
        <f t="shared" si="148"/>
        <v>4.2814217654131535E-3</v>
      </c>
      <c r="GL40" s="8"/>
      <c r="GM40" s="1">
        <v>0.41284757</v>
      </c>
      <c r="GN40" s="1">
        <v>-0.10781455</v>
      </c>
      <c r="GO40" s="8">
        <f t="shared" si="149"/>
        <v>-4.4571050000000001E-2</v>
      </c>
      <c r="GP40" s="8">
        <f t="shared" si="150"/>
        <v>4.800049175575429E-3</v>
      </c>
      <c r="GR40" s="1">
        <v>0.41284757</v>
      </c>
      <c r="GS40" s="1">
        <v>-0.17883449000000001</v>
      </c>
      <c r="GT40" s="8">
        <f t="shared" si="151"/>
        <v>-4.4571050000000001E-2</v>
      </c>
      <c r="GU40" s="8">
        <f t="shared" si="152"/>
        <v>7.961952689029007E-3</v>
      </c>
      <c r="GW40">
        <v>0.41284757</v>
      </c>
      <c r="GX40">
        <v>-0.26486390999999998</v>
      </c>
      <c r="GY40" s="8">
        <f t="shared" si="153"/>
        <v>-4.4571050000000001E-2</v>
      </c>
      <c r="GZ40" s="8">
        <f t="shared" si="154"/>
        <v>1.1792098495381046E-2</v>
      </c>
      <c r="HB40">
        <v>0.41284757</v>
      </c>
      <c r="HC40">
        <v>-0.26486390999999998</v>
      </c>
      <c r="HD40" s="8">
        <f t="shared" si="155"/>
        <v>-4.4571050000000001E-2</v>
      </c>
      <c r="HE40" s="8">
        <f t="shared" si="156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5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7"/>
        <v>-4.4585399999999997E-2</v>
      </c>
      <c r="Y41" s="8">
        <f t="shared" si="158"/>
        <v>-1.7574730933020001E-3</v>
      </c>
      <c r="AB41">
        <v>8.8996489999999998E-2</v>
      </c>
      <c r="AC41">
        <v>-0.15170051000000001</v>
      </c>
      <c r="AD41" s="8">
        <f t="shared" si="181"/>
        <v>-4.7269270000000016E-2</v>
      </c>
      <c r="AE41" s="8">
        <f t="shared" si="180"/>
        <v>7.1707723663277032E-3</v>
      </c>
      <c r="AH41">
        <v>8.8996489999999998E-2</v>
      </c>
      <c r="AI41">
        <v>-0.16349916</v>
      </c>
      <c r="AJ41" s="8">
        <f t="shared" si="182"/>
        <v>-4.7269270000000016E-2</v>
      </c>
      <c r="AK41" s="8">
        <f t="shared" si="183"/>
        <v>7.7284859388132027E-3</v>
      </c>
      <c r="AN41">
        <v>0.45741862</v>
      </c>
      <c r="AO41">
        <v>2.9243930000000001E-2</v>
      </c>
      <c r="AP41" s="8">
        <f t="shared" si="159"/>
        <v>-4.4585399999999997E-2</v>
      </c>
      <c r="AQ41" s="8">
        <f t="shared" si="160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4"/>
        <v>-4.7269270000000016E-2</v>
      </c>
      <c r="CA41" s="8">
        <f t="shared" si="185"/>
        <v>-6.0036250768935023E-3</v>
      </c>
      <c r="CC41">
        <v>8.8996489999999998E-2</v>
      </c>
      <c r="CD41">
        <v>-0.14601138999999999</v>
      </c>
      <c r="CE41" s="8">
        <f t="shared" si="186"/>
        <v>-4.7269270000000016E-2</v>
      </c>
      <c r="CF41" s="8">
        <f t="shared" si="187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8"/>
        <v>-4.7269270000000016E-2</v>
      </c>
      <c r="DV41" s="8">
        <f t="shared" si="189"/>
        <v>-3.5851035601985215E-2</v>
      </c>
      <c r="DY41" s="1">
        <v>0.457418622</v>
      </c>
      <c r="DZ41" s="14">
        <f t="shared" si="161"/>
        <v>5.5420099779394875E-2</v>
      </c>
      <c r="EA41" s="14">
        <f t="shared" si="162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9"/>
        <v>-1.5235668862871452</v>
      </c>
      <c r="EE41">
        <f t="shared" si="170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3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4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5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6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7"/>
        <v>-4.2927486604789162E-3</v>
      </c>
      <c r="FH41">
        <v>0.41009802000000001</v>
      </c>
      <c r="FI41">
        <v>0.1094217</v>
      </c>
      <c r="FJ41" s="8">
        <f t="shared" si="143"/>
        <v>-4.439208E-2</v>
      </c>
      <c r="FK41" s="8">
        <f t="shared" si="168"/>
        <v>-4.8491758227842121E-3</v>
      </c>
      <c r="FM41">
        <v>0.45449010000000001</v>
      </c>
      <c r="FN41" s="1">
        <v>9.3646309999999996E-2</v>
      </c>
      <c r="FO41" s="8">
        <f t="shared" si="144"/>
        <v>-4.4395249999999997E-2</v>
      </c>
      <c r="FP41" s="8">
        <f t="shared" si="171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5"/>
        <v>-4.4585399999999997E-2</v>
      </c>
      <c r="FZ41" s="8">
        <f t="shared" si="146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7"/>
        <v>-4.4585399999999997E-2</v>
      </c>
      <c r="GK41" s="8">
        <f t="shared" si="148"/>
        <v>3.9912157893826315E-3</v>
      </c>
      <c r="GL41" s="8"/>
      <c r="GM41" s="1">
        <v>0.45741862</v>
      </c>
      <c r="GN41" s="1">
        <v>-9.379208E-2</v>
      </c>
      <c r="GO41" s="8">
        <f t="shared" si="149"/>
        <v>-4.4585399999999997E-2</v>
      </c>
      <c r="GP41" s="8">
        <f t="shared" si="150"/>
        <v>4.1746283049590317E-3</v>
      </c>
      <c r="GR41" s="1">
        <v>0.45741862</v>
      </c>
      <c r="GS41" s="1">
        <v>-0.15960326999999999</v>
      </c>
      <c r="GT41" s="8">
        <f t="shared" si="151"/>
        <v>-4.4585399999999997E-2</v>
      </c>
      <c r="GU41" s="8">
        <f t="shared" si="152"/>
        <v>7.103844253224992E-3</v>
      </c>
      <c r="GW41">
        <v>0.45741862</v>
      </c>
      <c r="GX41">
        <v>-0.23998554</v>
      </c>
      <c r="GY41" s="8">
        <f t="shared" si="153"/>
        <v>-4.4585399999999997E-2</v>
      </c>
      <c r="GZ41" s="8">
        <f t="shared" si="154"/>
        <v>1.0681610089731222E-2</v>
      </c>
      <c r="HB41">
        <v>0.45741862</v>
      </c>
      <c r="HC41">
        <v>-0.23998554</v>
      </c>
      <c r="HD41" s="8">
        <f t="shared" si="155"/>
        <v>-4.4585399999999997E-2</v>
      </c>
      <c r="HE41" s="8">
        <f t="shared" si="156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5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8"/>
        <v>-2.0445044992940002E-3</v>
      </c>
      <c r="AB42">
        <v>0.13626576000000001</v>
      </c>
      <c r="AC42">
        <v>-8.5366040000000004E-2</v>
      </c>
      <c r="AD42" s="8">
        <f t="shared" si="181"/>
        <v>-4.2471809999999999E-2</v>
      </c>
      <c r="AE42" s="8">
        <f t="shared" si="180"/>
        <v>3.6256502313324001E-3</v>
      </c>
      <c r="AH42">
        <v>0.13626576000000001</v>
      </c>
      <c r="AI42">
        <v>-8.5418850000000004E-2</v>
      </c>
      <c r="AJ42" s="8">
        <f t="shared" si="182"/>
        <v>-4.2471809999999999E-2</v>
      </c>
      <c r="AK42" s="8">
        <f t="shared" si="183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60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4"/>
        <v>-4.2471809999999999E-2</v>
      </c>
      <c r="CA42" s="8">
        <f t="shared" si="185"/>
        <v>-2.4102675725742001E-3</v>
      </c>
      <c r="CC42">
        <v>0.13626576000000001</v>
      </c>
      <c r="CD42">
        <v>-7.0630079999999998E-2</v>
      </c>
      <c r="CE42" s="8">
        <f t="shared" si="186"/>
        <v>-4.2471809999999999E-2</v>
      </c>
      <c r="CF42" s="8">
        <f t="shared" si="187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8"/>
        <v>-4.2471809999999999E-2</v>
      </c>
      <c r="DV42" s="8">
        <f t="shared" si="189"/>
        <v>-2.7192895740511199E-2</v>
      </c>
      <c r="DY42" s="1">
        <v>0.50200401900000002</v>
      </c>
      <c r="DZ42" s="14">
        <f t="shared" si="161"/>
        <v>5.2813337809880657E-2</v>
      </c>
      <c r="EA42" s="14">
        <f t="shared" si="162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9"/>
        <v>-1.5123960894851083</v>
      </c>
      <c r="EE42">
        <f t="shared" si="170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3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4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5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6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7"/>
        <v>-3.9739913616270743E-3</v>
      </c>
      <c r="FH42">
        <v>0.45449010000000001</v>
      </c>
      <c r="FI42">
        <v>0.10343495</v>
      </c>
      <c r="FJ42" s="8">
        <f t="shared" si="143"/>
        <v>-4.4395249999999997E-2</v>
      </c>
      <c r="FK42" s="8">
        <f t="shared" si="168"/>
        <v>-4.5813822377826444E-3</v>
      </c>
      <c r="FM42">
        <v>0.49888535000000001</v>
      </c>
      <c r="FN42" s="1">
        <v>9.0398469999999995E-2</v>
      </c>
      <c r="FO42" s="8">
        <f t="shared" si="144"/>
        <v>-4.437842000000003E-2</v>
      </c>
      <c r="FP42" s="8">
        <f t="shared" si="171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5"/>
        <v>-4.4568410000000003E-2</v>
      </c>
      <c r="FZ42" s="8">
        <f t="shared" si="146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7"/>
        <v>-4.4568410000000003E-2</v>
      </c>
      <c r="GK42" s="8">
        <f t="shared" si="148"/>
        <v>3.8209529545798391E-3</v>
      </c>
      <c r="GL42" s="8"/>
      <c r="GM42" s="1">
        <v>0.50200402</v>
      </c>
      <c r="GN42" s="1">
        <v>-8.2650379999999996E-2</v>
      </c>
      <c r="GO42" s="8">
        <f t="shared" si="149"/>
        <v>-4.4568410000000003E-2</v>
      </c>
      <c r="GP42" s="8">
        <f t="shared" si="150"/>
        <v>3.6750623219075872E-3</v>
      </c>
      <c r="GR42" s="1">
        <v>0.50200402</v>
      </c>
      <c r="GS42" s="1">
        <v>-0.14319596000000001</v>
      </c>
      <c r="GT42" s="8">
        <f t="shared" si="151"/>
        <v>-4.4568410000000003E-2</v>
      </c>
      <c r="GU42" s="8">
        <f t="shared" si="152"/>
        <v>6.3672311881129411E-3</v>
      </c>
      <c r="GW42">
        <v>0.50200402</v>
      </c>
      <c r="GX42">
        <v>-0.21780055000000001</v>
      </c>
      <c r="GY42" s="8">
        <f t="shared" si="153"/>
        <v>-4.4568410000000003E-2</v>
      </c>
      <c r="GZ42" s="8">
        <f t="shared" si="154"/>
        <v>9.684536175099857E-3</v>
      </c>
      <c r="HB42">
        <v>0.50200402</v>
      </c>
      <c r="HC42">
        <v>-0.21780055000000001</v>
      </c>
      <c r="HD42" s="8">
        <f t="shared" si="155"/>
        <v>-4.4568410000000003E-2</v>
      </c>
      <c r="HE42" s="8">
        <f t="shared" si="156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5">
      <c r="M43" s="1"/>
      <c r="N43" s="1"/>
      <c r="V43">
        <v>0.54657243</v>
      </c>
      <c r="W43">
        <v>5.1222129999999998E-2</v>
      </c>
      <c r="X43" s="8">
        <f t="shared" ref="X43:X45" si="190">V43-V44</f>
        <v>-4.4593719999999948E-2</v>
      </c>
      <c r="Y43" s="8">
        <f t="shared" si="158"/>
        <v>-2.2841853230235972E-3</v>
      </c>
      <c r="AB43">
        <v>0.17873757000000001</v>
      </c>
      <c r="AC43">
        <v>-2.866428E-2</v>
      </c>
      <c r="AD43" s="8">
        <f t="shared" si="181"/>
        <v>-3.394701E-2</v>
      </c>
      <c r="AE43" s="8">
        <f t="shared" si="180"/>
        <v>9.7306659980279995E-4</v>
      </c>
      <c r="AH43">
        <v>0.17873757000000001</v>
      </c>
      <c r="AI43">
        <v>-3.0235519999999998E-2</v>
      </c>
      <c r="AJ43" s="8">
        <f t="shared" si="182"/>
        <v>-3.394701E-2</v>
      </c>
      <c r="AK43" s="8">
        <f t="shared" si="183"/>
        <v>1.0264054997952E-3</v>
      </c>
      <c r="AN43">
        <v>0.54657243</v>
      </c>
      <c r="AO43">
        <v>3.2384339999999998E-2</v>
      </c>
      <c r="AP43" s="8">
        <f t="shared" ref="AP43:AP45" si="191">AN43-AN44</f>
        <v>-4.4593719999999948E-2</v>
      </c>
      <c r="AQ43" s="8">
        <f t="shared" si="160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4"/>
        <v>-3.394701E-2</v>
      </c>
      <c r="CA43" s="8">
        <f t="shared" si="185"/>
        <v>3.5369695242090004E-4</v>
      </c>
      <c r="CC43">
        <v>0.17873757000000001</v>
      </c>
      <c r="CD43">
        <v>-1.8915649999999999E-2</v>
      </c>
      <c r="CE43" s="8">
        <f t="shared" si="186"/>
        <v>-3.394701E-2</v>
      </c>
      <c r="CF43" s="8">
        <f t="shared" si="187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8"/>
        <v>-3.394701E-2</v>
      </c>
      <c r="DV43" s="8">
        <f t="shared" si="189"/>
        <v>-1.8989367394966202E-2</v>
      </c>
      <c r="DY43" s="1">
        <v>0.54657242699999997</v>
      </c>
      <c r="DZ43" s="14">
        <f t="shared" si="161"/>
        <v>4.9774339676722755E-2</v>
      </c>
      <c r="EA43" s="14">
        <f t="shared" si="162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9"/>
        <v>-1.5027144405318809</v>
      </c>
      <c r="EE43">
        <f t="shared" si="170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3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4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5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6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7"/>
        <v>-3.5781387365478924E-3</v>
      </c>
      <c r="FH43">
        <v>0.49888535000000001</v>
      </c>
      <c r="FI43">
        <v>9.7053840000000002E-2</v>
      </c>
      <c r="FJ43" s="8">
        <f t="shared" si="143"/>
        <v>-4.437842000000003E-2</v>
      </c>
      <c r="FK43" s="8">
        <f t="shared" si="168"/>
        <v>-4.2944743689308585E-3</v>
      </c>
      <c r="FM43">
        <v>0.54326377000000003</v>
      </c>
      <c r="FN43" s="1">
        <v>8.5689429999999997E-2</v>
      </c>
      <c r="FO43" s="8">
        <f t="shared" si="144"/>
        <v>-4.4394939999999994E-2</v>
      </c>
      <c r="FP43" s="8">
        <f t="shared" si="171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5"/>
        <v>-4.4593719999999948E-2</v>
      </c>
      <c r="FZ43" s="8">
        <f t="shared" si="146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7"/>
        <v>-4.4593719999999948E-2</v>
      </c>
      <c r="GK43" s="8">
        <f t="shared" si="148"/>
        <v>3.7454611616232086E-3</v>
      </c>
      <c r="GL43" s="8"/>
      <c r="GM43" s="1">
        <v>0.54657243</v>
      </c>
      <c r="GN43" s="1">
        <v>-7.3704699999999998E-2</v>
      </c>
      <c r="GO43" s="8">
        <f t="shared" si="149"/>
        <v>-4.4593719999999948E-2</v>
      </c>
      <c r="GP43" s="8">
        <f t="shared" si="150"/>
        <v>3.2771350675356147E-3</v>
      </c>
      <c r="GR43" s="1">
        <v>0.54657243</v>
      </c>
      <c r="GS43" s="1">
        <v>-0.12890984</v>
      </c>
      <c r="GT43" s="8">
        <f t="shared" si="151"/>
        <v>-4.4593719999999948E-2</v>
      </c>
      <c r="GU43" s="8">
        <f t="shared" si="152"/>
        <v>5.731723447953866E-3</v>
      </c>
      <c r="GW43">
        <v>0.54657243</v>
      </c>
      <c r="GX43">
        <v>-0.19764302</v>
      </c>
      <c r="GY43" s="8">
        <f t="shared" si="153"/>
        <v>-4.4593719999999948E-2</v>
      </c>
      <c r="GZ43" s="8">
        <f t="shared" si="154"/>
        <v>8.7878096199515473E-3</v>
      </c>
      <c r="HB43">
        <v>0.54657243</v>
      </c>
      <c r="HC43">
        <v>-0.19764302</v>
      </c>
      <c r="HD43" s="8">
        <f t="shared" si="155"/>
        <v>-4.4593719999999948E-2</v>
      </c>
      <c r="HE43" s="8">
        <f t="shared" si="156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5">
      <c r="M44" s="1"/>
      <c r="N44" s="1"/>
      <c r="V44">
        <v>0.59116614999999995</v>
      </c>
      <c r="W44">
        <v>5.5185249999999998E-2</v>
      </c>
      <c r="X44" s="8">
        <f t="shared" si="190"/>
        <v>-4.4550840000000091E-2</v>
      </c>
      <c r="Y44" s="8">
        <f t="shared" si="158"/>
        <v>-2.4585492431100048E-3</v>
      </c>
      <c r="AB44">
        <v>0.21268458000000001</v>
      </c>
      <c r="AC44">
        <v>-1.5844759999999999E-2</v>
      </c>
      <c r="AD44" s="8">
        <f t="shared" si="181"/>
        <v>-3.3978309999999984E-2</v>
      </c>
      <c r="AE44" s="8">
        <f t="shared" si="180"/>
        <v>5.3837816715559975E-4</v>
      </c>
      <c r="AH44">
        <v>0.21268458000000001</v>
      </c>
      <c r="AI44">
        <v>-8.9995000000000006E-3</v>
      </c>
      <c r="AJ44" s="8">
        <f t="shared" si="182"/>
        <v>-3.3978309999999984E-2</v>
      </c>
      <c r="AK44" s="8">
        <f t="shared" si="183"/>
        <v>3.0578780084499987E-4</v>
      </c>
      <c r="AN44">
        <v>0.59116614999999995</v>
      </c>
      <c r="AO44">
        <v>3.3334019999999999E-2</v>
      </c>
      <c r="AP44" s="8">
        <f t="shared" si="191"/>
        <v>-4.4550840000000091E-2</v>
      </c>
      <c r="AQ44" s="8">
        <f t="shared" si="160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4"/>
        <v>-3.3978309999999984E-2</v>
      </c>
      <c r="CA44" s="8">
        <f t="shared" si="185"/>
        <v>1.1368102789713994E-3</v>
      </c>
      <c r="CC44">
        <v>0.21268458000000001</v>
      </c>
      <c r="CD44">
        <v>3.7070699999999998E-3</v>
      </c>
      <c r="CE44" s="8">
        <f t="shared" si="186"/>
        <v>-3.3978309999999984E-2</v>
      </c>
      <c r="CF44" s="8">
        <f t="shared" si="187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8"/>
        <v>-3.3978309999999984E-2</v>
      </c>
      <c r="DV44" s="8">
        <f t="shared" si="189"/>
        <v>-1.7205754833841493E-2</v>
      </c>
      <c r="DY44" s="1">
        <v>0.591166148</v>
      </c>
      <c r="DZ44" s="14">
        <f t="shared" si="161"/>
        <v>4.6352878718469832E-2</v>
      </c>
      <c r="EA44" s="14">
        <f t="shared" si="162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9"/>
        <v>-1.4942211782865467</v>
      </c>
      <c r="EE44">
        <f t="shared" si="170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3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4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5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6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7"/>
        <v>-3.1105361437270456E-3</v>
      </c>
      <c r="FH44">
        <v>0.54326377000000003</v>
      </c>
      <c r="FI44">
        <v>8.8108080000000005E-2</v>
      </c>
      <c r="FJ44" s="8">
        <f t="shared" si="143"/>
        <v>-4.4394939999999994E-2</v>
      </c>
      <c r="FK44" s="8">
        <f t="shared" si="168"/>
        <v>-3.8977172595069266E-3</v>
      </c>
      <c r="FM44">
        <v>0.58765871000000003</v>
      </c>
      <c r="FN44" s="1">
        <v>8.0013050000000002E-2</v>
      </c>
      <c r="FO44" s="8">
        <f t="shared" si="144"/>
        <v>-4.4371029999999978E-2</v>
      </c>
      <c r="FP44" s="8">
        <f t="shared" si="171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5"/>
        <v>-4.4550840000000091E-2</v>
      </c>
      <c r="FZ44" s="8">
        <f t="shared" si="146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7"/>
        <v>-4.4550840000000091E-2</v>
      </c>
      <c r="GK44" s="8">
        <f t="shared" si="148"/>
        <v>3.7289750687814495E-3</v>
      </c>
      <c r="GL44" s="8"/>
      <c r="GM44" s="1">
        <v>0.59116614999999995</v>
      </c>
      <c r="GN44" s="1">
        <v>-6.6382579999999997E-2</v>
      </c>
      <c r="GO44" s="8">
        <f t="shared" si="149"/>
        <v>-4.4550840000000091E-2</v>
      </c>
      <c r="GP44" s="8">
        <f t="shared" si="150"/>
        <v>2.946938997391269E-3</v>
      </c>
      <c r="GR44" s="1">
        <v>0.59116614999999995</v>
      </c>
      <c r="GS44" s="1">
        <v>-0.11611339</v>
      </c>
      <c r="GT44" s="8">
        <f t="shared" si="151"/>
        <v>-4.4550840000000091E-2</v>
      </c>
      <c r="GU44" s="8">
        <f t="shared" si="152"/>
        <v>5.1546516738322223E-3</v>
      </c>
      <c r="GW44">
        <v>0.59116614999999995</v>
      </c>
      <c r="GX44">
        <v>-0.17884668000000001</v>
      </c>
      <c r="GY44" s="8">
        <f t="shared" si="153"/>
        <v>-4.4550840000000091E-2</v>
      </c>
      <c r="GZ44" s="8">
        <f t="shared" si="154"/>
        <v>7.9395867989155763E-3</v>
      </c>
      <c r="HB44">
        <v>0.59116614999999995</v>
      </c>
      <c r="HC44">
        <v>-0.17884668000000001</v>
      </c>
      <c r="HD44" s="8">
        <f t="shared" si="155"/>
        <v>-4.4550840000000091E-2</v>
      </c>
      <c r="HE44" s="8">
        <f t="shared" si="156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5">
      <c r="M45" s="1"/>
      <c r="N45" s="1"/>
      <c r="V45">
        <v>0.63571699000000004</v>
      </c>
      <c r="W45">
        <v>5.7667830000000003E-2</v>
      </c>
      <c r="X45" s="8">
        <f t="shared" si="190"/>
        <v>-4.4591559999999975E-2</v>
      </c>
      <c r="Y45" s="8">
        <f t="shared" si="158"/>
        <v>-2.5714985015147986E-3</v>
      </c>
      <c r="AB45">
        <v>0.24666289</v>
      </c>
      <c r="AC45">
        <v>-2.5636700000000001E-3</v>
      </c>
      <c r="AD45" s="8">
        <f t="shared" si="181"/>
        <v>-3.3991440000000012E-2</v>
      </c>
      <c r="AE45" s="8">
        <f t="shared" si="180"/>
        <v>8.7142834984800039E-5</v>
      </c>
      <c r="AH45">
        <v>0.24666289</v>
      </c>
      <c r="AI45">
        <v>5.9529500000000003E-3</v>
      </c>
      <c r="AJ45" s="8">
        <f t="shared" si="182"/>
        <v>-3.3991440000000012E-2</v>
      </c>
      <c r="AK45" s="8">
        <f t="shared" si="183"/>
        <v>-2.0234934274800009E-4</v>
      </c>
      <c r="AN45">
        <v>0.63571699000000004</v>
      </c>
      <c r="AO45">
        <v>3.3745160000000003E-2</v>
      </c>
      <c r="AP45" s="8">
        <f t="shared" si="191"/>
        <v>-4.4591559999999975E-2</v>
      </c>
      <c r="AQ45" s="8">
        <f t="shared" si="160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4"/>
        <v>-3.3991440000000012E-2</v>
      </c>
      <c r="CA45" s="8">
        <f t="shared" si="185"/>
        <v>1.7246311693968005E-3</v>
      </c>
      <c r="CC45">
        <v>0.24666289</v>
      </c>
      <c r="CD45">
        <v>1.6693980000000001E-2</v>
      </c>
      <c r="CE45" s="8">
        <f t="shared" si="186"/>
        <v>-3.3991440000000012E-2</v>
      </c>
      <c r="CF45" s="8">
        <f t="shared" si="187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8"/>
        <v>-3.3991440000000012E-2</v>
      </c>
      <c r="DV45" s="8">
        <f t="shared" si="189"/>
        <v>-1.5907852855524006E-2</v>
      </c>
      <c r="DY45" s="1">
        <v>0.63571699100000001</v>
      </c>
      <c r="DZ45" s="14">
        <f t="shared" si="161"/>
        <v>4.2595795220475678E-2</v>
      </c>
      <c r="EA45" s="14">
        <f t="shared" si="162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9"/>
        <v>-1.4866629118738566</v>
      </c>
      <c r="EE45">
        <f t="shared" si="170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3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4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5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6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7"/>
        <v>-2.5907290592724957E-3</v>
      </c>
      <c r="FH45">
        <v>0.58765871000000003</v>
      </c>
      <c r="FI45">
        <v>7.7482250000000003E-2</v>
      </c>
      <c r="FJ45" s="8">
        <f t="shared" si="143"/>
        <v>-4.4371029999999978E-2</v>
      </c>
      <c r="FK45" s="8">
        <f t="shared" si="168"/>
        <v>-3.42374756444203E-3</v>
      </c>
      <c r="FM45">
        <v>0.63202974000000001</v>
      </c>
      <c r="FN45" s="1">
        <v>7.3637330000000001E-2</v>
      </c>
      <c r="FO45" s="8">
        <f t="shared" si="144"/>
        <v>-4.4383570000000039E-2</v>
      </c>
      <c r="FP45" s="8">
        <f t="shared" si="171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5"/>
        <v>-4.4591559999999975E-2</v>
      </c>
      <c r="FZ45" s="8">
        <f t="shared" si="146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7"/>
        <v>-4.4591559999999975E-2</v>
      </c>
      <c r="GK45" s="8">
        <f t="shared" si="148"/>
        <v>3.7639555629963533E-3</v>
      </c>
      <c r="GL45" s="8"/>
      <c r="GM45" s="1">
        <v>0.63571699000000004</v>
      </c>
      <c r="GN45" s="1">
        <v>-6.024931E-2</v>
      </c>
      <c r="GO45" s="8">
        <f t="shared" si="149"/>
        <v>-4.4591559999999975E-2</v>
      </c>
      <c r="GP45" s="8">
        <f t="shared" si="150"/>
        <v>2.6754987105522777E-3</v>
      </c>
      <c r="GR45" s="1">
        <v>0.63571699000000004</v>
      </c>
      <c r="GS45" s="1">
        <v>-0.10430963</v>
      </c>
      <c r="GT45" s="8">
        <f t="shared" si="151"/>
        <v>-4.4591559999999975E-2</v>
      </c>
      <c r="GU45" s="8">
        <f t="shared" si="152"/>
        <v>4.632090899683086E-3</v>
      </c>
      <c r="GW45">
        <v>0.63571699000000004</v>
      </c>
      <c r="GX45">
        <v>-0.16088411</v>
      </c>
      <c r="GY45" s="8">
        <f t="shared" si="153"/>
        <v>-4.4591559999999975E-2</v>
      </c>
      <c r="GZ45" s="8">
        <f t="shared" si="154"/>
        <v>7.1444009707887241E-3</v>
      </c>
      <c r="HB45">
        <v>0.63571699000000004</v>
      </c>
      <c r="HC45">
        <v>-0.16088411</v>
      </c>
      <c r="HD45" s="8">
        <f t="shared" si="155"/>
        <v>-4.4591559999999975E-2</v>
      </c>
      <c r="HE45" s="8">
        <f t="shared" si="156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5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8"/>
        <v>-2.6158167674248016E-3</v>
      </c>
      <c r="AB46">
        <v>0.28065433000000001</v>
      </c>
      <c r="AC46">
        <v>2.94999E-3</v>
      </c>
      <c r="AD46" s="8">
        <f t="shared" si="181"/>
        <v>-3.3964349999999977E-2</v>
      </c>
      <c r="AE46" s="8">
        <f t="shared" si="180"/>
        <v>-1.0019449285649993E-4</v>
      </c>
      <c r="AH46">
        <v>0.28065433000000001</v>
      </c>
      <c r="AI46">
        <v>1.508695E-2</v>
      </c>
      <c r="AJ46" s="8">
        <f t="shared" si="182"/>
        <v>-3.3964349999999977E-2</v>
      </c>
      <c r="AK46" s="8">
        <f t="shared" si="183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60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4"/>
        <v>-3.3964349999999977E-2</v>
      </c>
      <c r="CA46" s="8">
        <f t="shared" si="185"/>
        <v>2.0998428819584986E-3</v>
      </c>
      <c r="CC46">
        <v>0.28065433000000001</v>
      </c>
      <c r="CD46">
        <v>2.3029109999999998E-2</v>
      </c>
      <c r="CE46" s="8">
        <f t="shared" si="186"/>
        <v>-3.3964349999999977E-2</v>
      </c>
      <c r="CF46" s="8">
        <f t="shared" si="187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8"/>
        <v>-3.3964349999999977E-2</v>
      </c>
      <c r="DV46" s="8">
        <f t="shared" si="189"/>
        <v>-1.497507585143849E-2</v>
      </c>
      <c r="DY46" s="1">
        <v>0.68030855000000001</v>
      </c>
      <c r="DZ46" s="14">
        <f t="shared" si="161"/>
        <v>3.8527503531741378E-2</v>
      </c>
      <c r="EA46" s="14">
        <f t="shared" si="162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9"/>
        <v>-1.4798136383440332</v>
      </c>
      <c r="EE46">
        <f t="shared" si="170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3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4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5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6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7"/>
        <v>-2.0111467654100592E-3</v>
      </c>
      <c r="FH46">
        <v>0.63202974000000001</v>
      </c>
      <c r="FI46">
        <v>6.5138630000000003E-2</v>
      </c>
      <c r="FJ46" s="8">
        <f t="shared" si="143"/>
        <v>-4.4383570000000039E-2</v>
      </c>
      <c r="FK46" s="8">
        <f t="shared" si="168"/>
        <v>-2.8774031912665557E-3</v>
      </c>
      <c r="FM46">
        <v>0.67641331000000005</v>
      </c>
      <c r="FN46" s="1">
        <v>6.6557729999999996E-2</v>
      </c>
      <c r="FO46" s="8">
        <f t="shared" si="144"/>
        <v>-4.4348100000000001E-2</v>
      </c>
      <c r="FP46" s="8">
        <f t="shared" si="171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5"/>
        <v>-4.4546120000000022E-2</v>
      </c>
      <c r="FZ46" s="8">
        <f t="shared" si="146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7"/>
        <v>-4.4546120000000022E-2</v>
      </c>
      <c r="GK46" s="8">
        <f t="shared" si="148"/>
        <v>3.8209744241637393E-3</v>
      </c>
      <c r="GL46" s="8"/>
      <c r="GM46" s="1">
        <v>0.68030855000000001</v>
      </c>
      <c r="GN46" s="1">
        <v>-5.4963690000000003E-2</v>
      </c>
      <c r="GO46" s="8">
        <f t="shared" si="149"/>
        <v>-4.4546120000000022E-2</v>
      </c>
      <c r="GP46" s="8">
        <f t="shared" si="150"/>
        <v>2.436832246381871E-3</v>
      </c>
      <c r="GR46" s="1">
        <v>0.68030855000000001</v>
      </c>
      <c r="GS46" s="1">
        <v>-9.3078900000000006E-2</v>
      </c>
      <c r="GT46" s="8">
        <f t="shared" si="151"/>
        <v>-4.4546120000000022E-2</v>
      </c>
      <c r="GU46" s="8">
        <f t="shared" si="152"/>
        <v>4.1266819054134388E-3</v>
      </c>
      <c r="GW46">
        <v>0.68030855000000001</v>
      </c>
      <c r="GX46">
        <v>-0.14329227</v>
      </c>
      <c r="GY46" s="8">
        <f t="shared" si="153"/>
        <v>-4.4546120000000022E-2</v>
      </c>
      <c r="GZ46" s="8">
        <f t="shared" si="154"/>
        <v>6.3529072410032439E-3</v>
      </c>
      <c r="HB46">
        <v>0.68030855000000001</v>
      </c>
      <c r="HC46">
        <v>-0.14329227</v>
      </c>
      <c r="HD46" s="8">
        <f t="shared" si="155"/>
        <v>-4.4546120000000022E-2</v>
      </c>
      <c r="HE46" s="8">
        <f t="shared" si="156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5">
      <c r="M47" s="1"/>
      <c r="N47" s="1"/>
      <c r="V47">
        <v>0.72485467000000003</v>
      </c>
      <c r="W47">
        <v>5.8410650000000001E-2</v>
      </c>
      <c r="X47" s="8">
        <f t="shared" ref="X47:X52" si="192">V47-V48</f>
        <v>-4.4573109999999971E-2</v>
      </c>
      <c r="Y47" s="8">
        <f t="shared" si="158"/>
        <v>-2.6035443276214982E-3</v>
      </c>
      <c r="AB47">
        <v>0.31461867999999998</v>
      </c>
      <c r="AC47">
        <v>4.6202600000000002E-3</v>
      </c>
      <c r="AD47" s="8">
        <f t="shared" si="181"/>
        <v>-3.4004150000000011E-2</v>
      </c>
      <c r="AE47" s="8">
        <f t="shared" si="180"/>
        <v>-1.5710801407900005E-4</v>
      </c>
      <c r="AH47">
        <v>0.31461867999999998</v>
      </c>
      <c r="AI47">
        <v>1.9277430000000002E-2</v>
      </c>
      <c r="AJ47" s="8">
        <f t="shared" si="182"/>
        <v>-3.4004150000000011E-2</v>
      </c>
      <c r="AK47" s="8">
        <f t="shared" si="183"/>
        <v>-6.5551262133450026E-4</v>
      </c>
      <c r="AN47">
        <v>0.72485467000000003</v>
      </c>
      <c r="AO47">
        <v>3.278242E-2</v>
      </c>
      <c r="AP47" s="8">
        <f t="shared" ref="AP47:AP52" si="193">AN47-AN48</f>
        <v>-4.4573109999999971E-2</v>
      </c>
      <c r="AQ47" s="8">
        <f t="shared" si="160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4"/>
        <v>-3.4004150000000011E-2</v>
      </c>
      <c r="CA47" s="8">
        <f t="shared" si="185"/>
        <v>2.497516066668501E-3</v>
      </c>
      <c r="CC47">
        <v>0.31461867999999998</v>
      </c>
      <c r="CD47">
        <v>2.605671E-2</v>
      </c>
      <c r="CE47" s="8">
        <f t="shared" si="186"/>
        <v>-3.4004150000000011E-2</v>
      </c>
      <c r="CF47" s="8">
        <f t="shared" si="187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8"/>
        <v>-3.4004150000000011E-2</v>
      </c>
      <c r="DV47" s="8">
        <f t="shared" si="189"/>
        <v>-1.4346637539984504E-2</v>
      </c>
      <c r="DY47" s="1">
        <v>0.72485467199999998</v>
      </c>
      <c r="DZ47" s="14">
        <f t="shared" si="161"/>
        <v>3.4178286734964779E-2</v>
      </c>
      <c r="EA47" s="14">
        <f t="shared" si="162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9"/>
        <v>-1.4734707771249071</v>
      </c>
      <c r="EE47">
        <f t="shared" si="170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3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4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5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6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7"/>
        <v>-1.3758471935601993E-3</v>
      </c>
      <c r="FH47">
        <v>0.67641331000000005</v>
      </c>
      <c r="FI47">
        <v>5.3121370000000001E-2</v>
      </c>
      <c r="FJ47" s="8">
        <f t="shared" si="143"/>
        <v>-4.4348100000000001E-2</v>
      </c>
      <c r="FK47" s="8">
        <f t="shared" si="168"/>
        <v>-2.3432620964494886E-3</v>
      </c>
      <c r="FM47">
        <v>0.72076141000000005</v>
      </c>
      <c r="FN47" s="1">
        <v>5.8595380000000002E-2</v>
      </c>
      <c r="FO47" s="8">
        <f t="shared" si="144"/>
        <v>-4.4354339999999937E-2</v>
      </c>
      <c r="FP47" s="8">
        <f t="shared" si="171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5"/>
        <v>-4.4573109999999971E-2</v>
      </c>
      <c r="FZ47" s="8">
        <f t="shared" si="146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7"/>
        <v>-4.4573109999999971E-2</v>
      </c>
      <c r="GK47" s="8">
        <f t="shared" si="148"/>
        <v>3.9070236289974651E-3</v>
      </c>
      <c r="GL47" s="8"/>
      <c r="GM47" s="1">
        <v>0.72485467000000003</v>
      </c>
      <c r="GN47" s="1">
        <v>-5.0342240000000003E-2</v>
      </c>
      <c r="GO47" s="8">
        <f t="shared" si="149"/>
        <v>-4.4573109999999971E-2</v>
      </c>
      <c r="GP47" s="8">
        <f t="shared" si="150"/>
        <v>2.2319376356721506E-3</v>
      </c>
      <c r="GR47" s="1">
        <v>0.72485467000000003</v>
      </c>
      <c r="GS47" s="1">
        <v>-8.2147780000000004E-2</v>
      </c>
      <c r="GT47" s="8">
        <f t="shared" si="151"/>
        <v>-4.4573109999999971E-2</v>
      </c>
      <c r="GU47" s="8">
        <f t="shared" si="152"/>
        <v>3.6420453652621734E-3</v>
      </c>
      <c r="GW47">
        <v>0.72485467000000003</v>
      </c>
      <c r="GX47">
        <v>-0.12575365999999999</v>
      </c>
      <c r="GY47" s="8">
        <f t="shared" si="153"/>
        <v>-4.4573109999999971E-2</v>
      </c>
      <c r="GZ47" s="8">
        <f t="shared" si="154"/>
        <v>5.5753245500700698E-3</v>
      </c>
      <c r="HB47">
        <v>0.72485467000000003</v>
      </c>
      <c r="HC47">
        <v>-0.12575365999999999</v>
      </c>
      <c r="HD47" s="8">
        <f t="shared" si="155"/>
        <v>-4.4573109999999971E-2</v>
      </c>
      <c r="HE47" s="8">
        <f t="shared" si="156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5">
      <c r="M48" s="1"/>
      <c r="N48" s="1"/>
      <c r="V48">
        <v>0.76942778000000001</v>
      </c>
      <c r="W48">
        <v>5.7492250000000002E-2</v>
      </c>
      <c r="X48" s="8">
        <f t="shared" si="192"/>
        <v>-4.7559169999999984E-2</v>
      </c>
      <c r="Y48" s="8">
        <f t="shared" si="158"/>
        <v>-2.734283691432499E-3</v>
      </c>
      <c r="AB48">
        <v>0.34862282999999999</v>
      </c>
      <c r="AC48">
        <v>8.5686200000000007E-3</v>
      </c>
      <c r="AD48" s="8">
        <f t="shared" si="181"/>
        <v>-3.3963730000000025E-2</v>
      </c>
      <c r="AE48" s="8">
        <f t="shared" si="180"/>
        <v>-2.9102229615260027E-4</v>
      </c>
      <c r="AH48">
        <v>0.34862282999999999</v>
      </c>
      <c r="AI48">
        <v>2.137265E-2</v>
      </c>
      <c r="AJ48" s="8">
        <f t="shared" si="182"/>
        <v>-3.3963730000000025E-2</v>
      </c>
      <c r="AK48" s="8">
        <f t="shared" si="183"/>
        <v>-7.2589491398450054E-4</v>
      </c>
      <c r="AN48">
        <v>0.76942778000000001</v>
      </c>
      <c r="AO48">
        <v>3.1410170000000001E-2</v>
      </c>
      <c r="AP48" s="8">
        <f t="shared" si="193"/>
        <v>-4.7559169999999984E-2</v>
      </c>
      <c r="AQ48" s="8">
        <f t="shared" si="160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4"/>
        <v>-3.3963730000000025E-2</v>
      </c>
      <c r="CA48" s="8">
        <f t="shared" si="185"/>
        <v>2.7721807773140018E-3</v>
      </c>
      <c r="CC48">
        <v>0.34862282999999999</v>
      </c>
      <c r="CD48">
        <v>3.0115900000000001E-2</v>
      </c>
      <c r="CE48" s="8">
        <f t="shared" si="186"/>
        <v>-3.3963730000000025E-2</v>
      </c>
      <c r="CF48" s="8">
        <f t="shared" si="187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8"/>
        <v>-3.3963730000000025E-2</v>
      </c>
      <c r="DV48" s="8">
        <f t="shared" si="189"/>
        <v>-1.3791408321155909E-2</v>
      </c>
      <c r="DY48" s="1">
        <v>0.76942777500000004</v>
      </c>
      <c r="DZ48" s="14">
        <f t="shared" si="161"/>
        <v>2.9555306027599593E-2</v>
      </c>
      <c r="EA48" s="14">
        <f t="shared" si="162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9"/>
        <v>-1.4674490202645945</v>
      </c>
      <c r="EE48">
        <f t="shared" si="170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3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4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5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6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7"/>
        <v>-7.3794165328079728E-4</v>
      </c>
      <c r="FH48">
        <v>0.72076141000000005</v>
      </c>
      <c r="FI48">
        <v>4.0162469999999999E-2</v>
      </c>
      <c r="FJ48" s="8">
        <f t="shared" si="143"/>
        <v>-4.4354339999999937E-2</v>
      </c>
      <c r="FK48" s="8">
        <f t="shared" si="168"/>
        <v>-1.7707261720387567E-3</v>
      </c>
      <c r="FM48">
        <v>0.76511574999999998</v>
      </c>
      <c r="FN48" s="1">
        <v>4.9523369999999997E-2</v>
      </c>
      <c r="FO48" s="8">
        <f t="shared" si="144"/>
        <v>-5.4786420000000002E-2</v>
      </c>
      <c r="FP48" s="8">
        <f t="shared" si="171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5"/>
        <v>-4.7559169999999984E-2</v>
      </c>
      <c r="FZ48" s="8">
        <f t="shared" si="146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7"/>
        <v>-4.7559169999999984E-2</v>
      </c>
      <c r="GK48" s="8">
        <f t="shared" si="148"/>
        <v>4.2466633097808905E-3</v>
      </c>
      <c r="GL48" s="8"/>
      <c r="GM48" s="1">
        <v>0.76942778000000001</v>
      </c>
      <c r="GN48" s="1">
        <v>-4.5431119999999998E-2</v>
      </c>
      <c r="GO48" s="8">
        <f t="shared" si="149"/>
        <v>-4.7559169999999984E-2</v>
      </c>
      <c r="GP48" s="8">
        <f t="shared" si="150"/>
        <v>2.147744329990845E-3</v>
      </c>
      <c r="GR48" s="1">
        <v>0.76942778000000001</v>
      </c>
      <c r="GS48" s="1">
        <v>-7.0339760000000001E-2</v>
      </c>
      <c r="GT48" s="8">
        <f t="shared" si="151"/>
        <v>-4.7559169999999984E-2</v>
      </c>
      <c r="GU48" s="8">
        <f t="shared" si="152"/>
        <v>3.3252937790861606E-3</v>
      </c>
      <c r="GW48">
        <v>0.76942778000000001</v>
      </c>
      <c r="GX48">
        <v>-0.10692219</v>
      </c>
      <c r="GY48" s="8">
        <f t="shared" si="153"/>
        <v>-4.7559169999999984E-2</v>
      </c>
      <c r="GZ48" s="8">
        <f t="shared" si="154"/>
        <v>5.0547186008776321E-3</v>
      </c>
      <c r="HB48">
        <v>0.76942778000000001</v>
      </c>
      <c r="HC48">
        <v>-0.10692219</v>
      </c>
      <c r="HD48" s="8">
        <f t="shared" si="155"/>
        <v>-4.7559169999999984E-2</v>
      </c>
      <c r="HE48" s="8">
        <f t="shared" si="156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5">
      <c r="M49" s="1"/>
      <c r="N49" s="1"/>
      <c r="V49">
        <v>0.81698694999999999</v>
      </c>
      <c r="W49">
        <v>5.3239229999999998E-2</v>
      </c>
      <c r="X49" s="8">
        <f t="shared" si="192"/>
        <v>-5.1333570000000051E-2</v>
      </c>
      <c r="Y49" s="8">
        <f t="shared" si="158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80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3"/>
        <v>-8.2441982653519994E-4</v>
      </c>
      <c r="AN49">
        <v>0.81698694999999999</v>
      </c>
      <c r="AO49">
        <v>2.997563E-2</v>
      </c>
      <c r="AP49" s="8">
        <f t="shared" si="193"/>
        <v>-5.1333570000000051E-2</v>
      </c>
      <c r="AQ49" s="8">
        <f t="shared" si="160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1"/>
        <v>2.4330434096358041E-2</v>
      </c>
      <c r="EA49" s="14">
        <f t="shared" si="162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9"/>
        <v>-1.4613746950818907</v>
      </c>
      <c r="EE49">
        <f t="shared" si="170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3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4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5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6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7"/>
        <v>3.5688482087084717E-4</v>
      </c>
      <c r="FH49">
        <v>0.76511574999999998</v>
      </c>
      <c r="FI49">
        <v>2.671861E-2</v>
      </c>
      <c r="FJ49" s="8">
        <f t="shared" si="143"/>
        <v>-5.4786420000000002E-2</v>
      </c>
      <c r="FK49" s="8">
        <f t="shared" si="168"/>
        <v>-1.453983251374319E-3</v>
      </c>
      <c r="FM49">
        <v>0.81990216999999999</v>
      </c>
      <c r="FN49" s="1">
        <v>4.5463900000000002E-2</v>
      </c>
      <c r="FO49" s="8">
        <f t="shared" si="144"/>
        <v>-6.1856750000000016E-2</v>
      </c>
      <c r="FP49" s="8">
        <f t="shared" si="171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5"/>
        <v>-5.1333570000000051E-2</v>
      </c>
      <c r="FZ49" s="8">
        <f t="shared" si="146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7"/>
        <v>-5.1333570000000051E-2</v>
      </c>
      <c r="GK49" s="8">
        <f t="shared" si="148"/>
        <v>5.0794598404882456E-3</v>
      </c>
      <c r="GL49" s="8"/>
      <c r="GM49" s="1">
        <v>0.81698694999999999</v>
      </c>
      <c r="GN49" s="1">
        <v>-5.005913E-2</v>
      </c>
      <c r="GO49" s="8">
        <f t="shared" si="149"/>
        <v>-5.1333570000000051E-2</v>
      </c>
      <c r="GP49" s="8">
        <f t="shared" si="150"/>
        <v>2.5524508404424521E-3</v>
      </c>
      <c r="GR49" s="1">
        <v>0.81698694999999999</v>
      </c>
      <c r="GS49" s="1">
        <v>-6.8648340000000002E-2</v>
      </c>
      <c r="GT49" s="8">
        <f t="shared" si="151"/>
        <v>-5.1333570000000051E-2</v>
      </c>
      <c r="GU49" s="8">
        <f t="shared" si="152"/>
        <v>3.5002908186374635E-3</v>
      </c>
      <c r="GW49">
        <v>0.81698694999999999</v>
      </c>
      <c r="GX49">
        <v>-9.911346E-2</v>
      </c>
      <c r="GY49" s="8">
        <f t="shared" si="153"/>
        <v>-5.1333570000000051E-2</v>
      </c>
      <c r="GZ49" s="8">
        <f t="shared" si="154"/>
        <v>5.0536682174891837E-3</v>
      </c>
      <c r="HB49">
        <v>0.81698694999999999</v>
      </c>
      <c r="HC49">
        <v>-9.911346E-2</v>
      </c>
      <c r="HD49" s="8">
        <f t="shared" si="155"/>
        <v>-5.1333570000000051E-2</v>
      </c>
      <c r="HE49" s="8">
        <f t="shared" si="156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5">
      <c r="M50" s="1"/>
      <c r="N50" s="1"/>
      <c r="V50">
        <v>0.86832052000000004</v>
      </c>
      <c r="W50">
        <v>4.9190490000000003E-2</v>
      </c>
      <c r="X50" s="8">
        <f t="shared" si="192"/>
        <v>-5.0256140000000005E-2</v>
      </c>
      <c r="Y50" s="8">
        <f t="shared" si="158"/>
        <v>-2.4721241521086005E-3</v>
      </c>
      <c r="AB50">
        <v>0.41655752000000001</v>
      </c>
      <c r="AC50">
        <v>2.1526259999999998E-2</v>
      </c>
      <c r="AD50" s="8">
        <f t="shared" ref="AD50:AD52" si="194">AB50-AB51</f>
        <v>-3.3983619999999992E-2</v>
      </c>
      <c r="AE50" s="8">
        <f t="shared" si="180"/>
        <v>-7.3154023986119973E-4</v>
      </c>
      <c r="AH50">
        <v>0.41655752000000001</v>
      </c>
      <c r="AI50">
        <v>2.7354360000000001E-2</v>
      </c>
      <c r="AJ50" s="8">
        <f t="shared" ref="AJ50:AJ52" si="195">AH50-AH51</f>
        <v>-3.3983619999999992E-2</v>
      </c>
      <c r="AK50" s="8">
        <f t="shared" si="183"/>
        <v>-9.2960017558319983E-4</v>
      </c>
      <c r="AN50">
        <v>0.86832052000000004</v>
      </c>
      <c r="AO50">
        <v>2.7999400000000001E-2</v>
      </c>
      <c r="AP50" s="8">
        <f t="shared" si="193"/>
        <v>-5.0256140000000005E-2</v>
      </c>
      <c r="AQ50" s="8">
        <f t="shared" si="160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6">BX50-BX51</f>
        <v>-3.3983619999999992E-2</v>
      </c>
      <c r="CA50" s="8">
        <f t="shared" ref="CA50:CA52" si="197">-BZ50*BY50</f>
        <v>2.8739617792885993E-3</v>
      </c>
      <c r="CC50">
        <v>0.41655752000000001</v>
      </c>
      <c r="CD50">
        <v>4.1827940000000001E-2</v>
      </c>
      <c r="CE50" s="8">
        <f t="shared" ref="CE50:CE52" si="198">CC50-CC51</f>
        <v>-3.3983619999999992E-2</v>
      </c>
      <c r="CF50" s="8">
        <f t="shared" ref="CF50:CF52" si="199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200">DS50-DS51</f>
        <v>-3.3983619999999992E-2</v>
      </c>
      <c r="DV50" s="8">
        <f t="shared" ref="DV50:DV52" si="201">-DU50*DT50</f>
        <v>-1.2773504130415596E-2</v>
      </c>
      <c r="DY50" s="1">
        <v>0.86832052299999996</v>
      </c>
      <c r="DZ50" s="14">
        <f t="shared" si="161"/>
        <v>1.8350048679812436E-2</v>
      </c>
      <c r="EA50" s="14">
        <f t="shared" si="162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9"/>
        <v>-1.4548186650550252</v>
      </c>
      <c r="EE50">
        <f t="shared" si="170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3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4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5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6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7"/>
        <v>1.5344155676996502E-3</v>
      </c>
      <c r="FH50">
        <v>0.81990216999999999</v>
      </c>
      <c r="FI50">
        <v>2.0178100000000001E-2</v>
      </c>
      <c r="FJ50" s="8">
        <f t="shared" si="143"/>
        <v>-6.1856750000000016E-2</v>
      </c>
      <c r="FK50" s="8">
        <f t="shared" si="168"/>
        <v>-1.2387270154164314E-3</v>
      </c>
      <c r="FM50">
        <v>0.88175892</v>
      </c>
      <c r="FN50" s="1">
        <v>2.5686339999999998E-2</v>
      </c>
      <c r="FO50" s="8">
        <f t="shared" si="144"/>
        <v>-5.1058469999999967E-2</v>
      </c>
      <c r="FP50" s="8">
        <f t="shared" si="171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5"/>
        <v>-5.0256140000000005E-2</v>
      </c>
      <c r="FZ50" s="8">
        <f t="shared" si="146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7"/>
        <v>-5.0256140000000005E-2</v>
      </c>
      <c r="GK50" s="8">
        <f t="shared" si="148"/>
        <v>5.2121684101168343E-3</v>
      </c>
      <c r="GL50" s="8"/>
      <c r="GM50" s="1">
        <v>0.86832052000000004</v>
      </c>
      <c r="GN50" s="1">
        <v>-4.7037580000000002E-2</v>
      </c>
      <c r="GO50" s="8">
        <f t="shared" si="149"/>
        <v>-5.0256140000000005E-2</v>
      </c>
      <c r="GP50" s="8">
        <f t="shared" si="150"/>
        <v>2.3460774217732858E-3</v>
      </c>
      <c r="GR50" s="1">
        <v>0.86832052000000004</v>
      </c>
      <c r="GS50" s="1">
        <v>-5.6163459999999998E-2</v>
      </c>
      <c r="GT50" s="8">
        <f t="shared" si="151"/>
        <v>-5.0256140000000005E-2</v>
      </c>
      <c r="GU50" s="8">
        <f t="shared" si="152"/>
        <v>2.8012458428913023E-3</v>
      </c>
      <c r="GW50">
        <v>0.86832052000000004</v>
      </c>
      <c r="GX50">
        <v>-7.7718759999999998E-2</v>
      </c>
      <c r="GY50" s="8">
        <f t="shared" si="153"/>
        <v>-5.0256140000000005E-2</v>
      </c>
      <c r="GZ50" s="8">
        <f t="shared" si="154"/>
        <v>3.8763522290946252E-3</v>
      </c>
      <c r="HB50">
        <v>0.86832052000000004</v>
      </c>
      <c r="HC50">
        <v>-7.7718759999999998E-2</v>
      </c>
      <c r="HD50" s="8">
        <f t="shared" si="155"/>
        <v>-5.0256140000000005E-2</v>
      </c>
      <c r="HE50" s="8">
        <f t="shared" si="156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5">
      <c r="M51" s="1"/>
      <c r="N51" s="1"/>
      <c r="V51">
        <v>0.91857666000000004</v>
      </c>
      <c r="W51">
        <v>4.7963310000000002E-2</v>
      </c>
      <c r="X51" s="8">
        <f t="shared" si="192"/>
        <v>-4.5076049999999923E-2</v>
      </c>
      <c r="Y51" s="8">
        <f t="shared" si="158"/>
        <v>-2.1619965597254962E-3</v>
      </c>
      <c r="AB51">
        <v>0.45054114000000001</v>
      </c>
      <c r="AC51">
        <v>2.845934E-2</v>
      </c>
      <c r="AD51" s="8">
        <f t="shared" si="194"/>
        <v>-3.3981019999999973E-2</v>
      </c>
      <c r="AE51" s="8">
        <f t="shared" si="180"/>
        <v>-9.6707740172679918E-4</v>
      </c>
      <c r="AH51">
        <v>0.45054114000000001</v>
      </c>
      <c r="AI51">
        <v>3.0446959999999999E-2</v>
      </c>
      <c r="AJ51" s="8">
        <f t="shared" si="195"/>
        <v>-3.3981019999999973E-2</v>
      </c>
      <c r="AK51" s="8">
        <f t="shared" si="183"/>
        <v>-1.0346187566991991E-3</v>
      </c>
      <c r="AN51">
        <v>0.91857666000000004</v>
      </c>
      <c r="AO51">
        <v>2.863771E-2</v>
      </c>
      <c r="AP51" s="8">
        <f t="shared" si="193"/>
        <v>-4.5076049999999923E-2</v>
      </c>
      <c r="AQ51" s="8">
        <f t="shared" si="160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6"/>
        <v>-3.3981019999999973E-2</v>
      </c>
      <c r="CA51" s="8">
        <f t="shared" si="197"/>
        <v>2.8452297851693977E-3</v>
      </c>
      <c r="CC51">
        <v>0.45054114000000001</v>
      </c>
      <c r="CD51">
        <v>4.7926379999999998E-2</v>
      </c>
      <c r="CE51" s="8">
        <f t="shared" si="198"/>
        <v>-3.3981019999999973E-2</v>
      </c>
      <c r="CF51" s="8">
        <f t="shared" si="199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200"/>
        <v>-3.3981019999999973E-2</v>
      </c>
      <c r="DV51" s="8">
        <f t="shared" si="201"/>
        <v>-1.225023960425819E-2</v>
      </c>
      <c r="DY51" s="1">
        <v>0.91857666199999999</v>
      </c>
      <c r="DZ51" s="14">
        <f t="shared" si="161"/>
        <v>1.2138871339052334E-2</v>
      </c>
      <c r="EA51" s="14">
        <f t="shared" si="162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9"/>
        <v>-1.4478294660556796</v>
      </c>
      <c r="EE51">
        <f t="shared" si="170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3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4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5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6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7"/>
        <v>2.6234302019266685E-3</v>
      </c>
      <c r="FH51">
        <v>0.88175892</v>
      </c>
      <c r="FI51">
        <v>-8.4013400000000002E-3</v>
      </c>
      <c r="FJ51" s="8">
        <f t="shared" si="143"/>
        <v>-5.1058469999999967E-2</v>
      </c>
      <c r="FK51" s="8">
        <f t="shared" si="168"/>
        <v>4.2534263057796451E-4</v>
      </c>
      <c r="FM51">
        <v>0.93281738999999997</v>
      </c>
      <c r="FN51">
        <v>2.7768599999999999E-3</v>
      </c>
      <c r="FO51" s="8">
        <f t="shared" si="144"/>
        <v>-3.9666370000000062E-2</v>
      </c>
      <c r="FP51" s="8">
        <f t="shared" si="171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5"/>
        <v>-4.5076049999999923E-2</v>
      </c>
      <c r="FZ51" s="8">
        <f t="shared" si="146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7"/>
        <v>-4.5076049999999923E-2</v>
      </c>
      <c r="GK51" s="8">
        <f t="shared" si="148"/>
        <v>4.8610300054378391E-3</v>
      </c>
      <c r="GL51" s="8"/>
      <c r="GM51" s="1">
        <v>0.91857666000000004</v>
      </c>
      <c r="GN51" s="1">
        <v>-4.1125830000000002E-2</v>
      </c>
      <c r="GO51" s="8">
        <f t="shared" si="149"/>
        <v>-4.5076049999999923E-2</v>
      </c>
      <c r="GP51" s="8">
        <f t="shared" si="150"/>
        <v>1.8381590340114462E-3</v>
      </c>
      <c r="GR51" s="1">
        <v>0.91857666000000004</v>
      </c>
      <c r="GS51" s="1">
        <v>-3.8111220000000001E-2</v>
      </c>
      <c r="GT51" s="8">
        <f t="shared" si="151"/>
        <v>-4.5076049999999923E-2</v>
      </c>
      <c r="GU51" s="8">
        <f t="shared" si="152"/>
        <v>1.7034181034205926E-3</v>
      </c>
      <c r="GW51">
        <v>0.91857666000000004</v>
      </c>
      <c r="GX51">
        <v>-4.891144E-2</v>
      </c>
      <c r="GY51" s="8">
        <f t="shared" si="153"/>
        <v>-4.5076049999999923E-2</v>
      </c>
      <c r="GZ51" s="8">
        <f t="shared" si="154"/>
        <v>2.1861444572063063E-3</v>
      </c>
      <c r="HB51">
        <v>0.91857666000000004</v>
      </c>
      <c r="HC51">
        <v>-4.891144E-2</v>
      </c>
      <c r="HD51" s="8">
        <f t="shared" si="155"/>
        <v>-4.5076049999999923E-2</v>
      </c>
      <c r="HE51" s="8">
        <f t="shared" si="156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5">
      <c r="M52" s="1"/>
      <c r="N52" s="1"/>
      <c r="V52">
        <v>0.96365270999999997</v>
      </c>
      <c r="W52">
        <v>6.1779889999999997E-2</v>
      </c>
      <c r="X52" s="8">
        <f t="shared" si="192"/>
        <v>-3.6347290000000032E-2</v>
      </c>
      <c r="Y52" s="8">
        <f t="shared" si="158"/>
        <v>-2.2455315779981019E-3</v>
      </c>
      <c r="AB52">
        <v>0.48452215999999998</v>
      </c>
      <c r="AC52">
        <v>3.4924169999999997E-2</v>
      </c>
      <c r="AD52" s="8">
        <f t="shared" si="194"/>
        <v>-3.3997810000000073E-2</v>
      </c>
      <c r="AE52" s="8">
        <f t="shared" si="180"/>
        <v>-1.1873452960677025E-3</v>
      </c>
      <c r="AH52">
        <v>0.48452215999999998</v>
      </c>
      <c r="AI52">
        <v>3.3421579999999999E-2</v>
      </c>
      <c r="AJ52" s="8">
        <f t="shared" si="195"/>
        <v>-3.3997810000000073E-2</v>
      </c>
      <c r="AK52" s="8">
        <f t="shared" si="183"/>
        <v>-1.1362605267398024E-3</v>
      </c>
      <c r="AN52">
        <v>0.96365270999999997</v>
      </c>
      <c r="AO52">
        <v>3.7456389999999999E-2</v>
      </c>
      <c r="AP52" s="8">
        <f t="shared" si="193"/>
        <v>-3.6347290000000032E-2</v>
      </c>
      <c r="AQ52" s="8">
        <f t="shared" si="160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6"/>
        <v>-3.3997810000000073E-2</v>
      </c>
      <c r="CA52" s="8">
        <f t="shared" si="197"/>
        <v>2.788414021762606E-3</v>
      </c>
      <c r="CC52">
        <v>0.48452215999999998</v>
      </c>
      <c r="CD52">
        <v>5.3493060000000002E-2</v>
      </c>
      <c r="CE52" s="8">
        <f t="shared" si="198"/>
        <v>-3.3997810000000073E-2</v>
      </c>
      <c r="CF52" s="8">
        <f t="shared" si="199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200"/>
        <v>-3.3997810000000073E-2</v>
      </c>
      <c r="DV52" s="8">
        <f t="shared" si="201"/>
        <v>-1.1717722592191025E-2</v>
      </c>
      <c r="DY52" s="1">
        <v>0.96365270999999997</v>
      </c>
      <c r="DZ52" s="14">
        <f t="shared" si="161"/>
        <v>6.2479519489863798E-3</v>
      </c>
      <c r="EA52" s="14">
        <f t="shared" si="162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9"/>
        <v>-1.4408443619900533</v>
      </c>
      <c r="EE52">
        <f t="shared" si="170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3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4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5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6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7"/>
        <v>3.1700744988248249E-3</v>
      </c>
      <c r="FH52">
        <v>0.93281738999999997</v>
      </c>
      <c r="FI52">
        <v>-3.8106920000000002E-2</v>
      </c>
      <c r="FJ52" s="8">
        <f t="shared" si="143"/>
        <v>-3.9666370000000062E-2</v>
      </c>
      <c r="FK52" s="8">
        <f t="shared" si="168"/>
        <v>1.497528103226701E-3</v>
      </c>
      <c r="FM52">
        <v>0.97248376000000003</v>
      </c>
      <c r="FN52">
        <v>-1.396128E-2</v>
      </c>
      <c r="FO52" s="8">
        <f t="shared" si="144"/>
        <v>-2.751623999999997E-2</v>
      </c>
      <c r="FP52" s="8">
        <f t="shared" si="171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5"/>
        <v>-3.6347290000000032E-2</v>
      </c>
      <c r="FZ52" s="8">
        <f t="shared" si="146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7"/>
        <v>-3.6347290000000032E-2</v>
      </c>
      <c r="GK52" s="8">
        <f t="shared" si="148"/>
        <v>3.973290014700254E-3</v>
      </c>
      <c r="GL52" s="8"/>
      <c r="GM52" s="1">
        <v>0.96365270999999997</v>
      </c>
      <c r="GN52" s="1">
        <v>-3.070639E-2</v>
      </c>
      <c r="GO52" s="8">
        <f t="shared" si="149"/>
        <v>-3.6347290000000032E-2</v>
      </c>
      <c r="GP52" s="8">
        <f t="shared" si="150"/>
        <v>1.1057309657461658E-3</v>
      </c>
      <c r="GR52" s="1">
        <v>0.96365270999999997</v>
      </c>
      <c r="GS52" s="1">
        <v>-1.331883E-2</v>
      </c>
      <c r="GT52" s="8">
        <f t="shared" si="151"/>
        <v>-3.6347290000000032E-2</v>
      </c>
      <c r="GU52" s="8">
        <f t="shared" si="152"/>
        <v>4.7960840588910018E-4</v>
      </c>
      <c r="GW52">
        <v>0.96365270999999997</v>
      </c>
      <c r="GX52">
        <v>-1.2591E-2</v>
      </c>
      <c r="GY52" s="8">
        <f t="shared" si="153"/>
        <v>-3.6347290000000032E-2</v>
      </c>
      <c r="GZ52" s="8">
        <f t="shared" si="154"/>
        <v>4.5339939308104845E-4</v>
      </c>
      <c r="HB52">
        <v>0.96365270999999997</v>
      </c>
      <c r="HC52">
        <v>-1.2591E-2</v>
      </c>
      <c r="HD52" s="8">
        <f t="shared" si="155"/>
        <v>-3.6347290000000032E-2</v>
      </c>
      <c r="HE52" s="8">
        <f t="shared" si="156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5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8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80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3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60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1"/>
        <v>1.2599999999999777E-3</v>
      </c>
      <c r="EA53" s="14">
        <f t="shared" si="162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9"/>
        <v>-1.4344178036925648</v>
      </c>
      <c r="EE53">
        <f t="shared" si="170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3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4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5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6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7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8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71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6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8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50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2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4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6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5">
      <c r="M54" s="1"/>
      <c r="N54" s="1"/>
      <c r="AB54">
        <v>0.55249393000000002</v>
      </c>
      <c r="AC54">
        <v>4.513056E-2</v>
      </c>
      <c r="AD54" s="8">
        <f t="shared" ref="AD54:AD66" si="202">AB54-AB55</f>
        <v>-3.4017340000000007E-2</v>
      </c>
      <c r="AE54" s="8">
        <f t="shared" si="180"/>
        <v>-1.5352216039104002E-3</v>
      </c>
      <c r="AH54">
        <v>0.55249393000000002</v>
      </c>
      <c r="AI54">
        <v>3.8574770000000001E-2</v>
      </c>
      <c r="AJ54" s="8">
        <f t="shared" ref="AJ54:AJ66" si="203">AH54-AH55</f>
        <v>-3.4017340000000007E-2</v>
      </c>
      <c r="AK54" s="8">
        <f t="shared" si="183"/>
        <v>-1.3122110665118004E-3</v>
      </c>
      <c r="BX54">
        <v>0.55249393000000002</v>
      </c>
      <c r="BY54">
        <v>7.6014570000000004E-2</v>
      </c>
      <c r="BZ54" s="8">
        <f t="shared" ref="BZ54:BZ66" si="204">BX54-BX55</f>
        <v>-3.4017340000000007E-2</v>
      </c>
      <c r="CA54" s="8">
        <f t="shared" ref="CA54:CA66" si="205">-BZ54*BY54</f>
        <v>2.5858134726438006E-3</v>
      </c>
      <c r="CC54">
        <v>0.55249393000000002</v>
      </c>
      <c r="CD54">
        <v>6.1868470000000002E-2</v>
      </c>
      <c r="CE54" s="8">
        <f t="shared" ref="CE54:CE66" si="206">CC54-CC55</f>
        <v>-3.4017340000000007E-2</v>
      </c>
      <c r="CF54" s="8">
        <f t="shared" ref="CF54:CF66" si="207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8">DS54-DS55</f>
        <v>-3.4017340000000007E-2</v>
      </c>
      <c r="DV54" s="8">
        <f t="shared" ref="DV54:DV66" si="209">-DU54*DT54</f>
        <v>-1.0585294068143201E-2</v>
      </c>
      <c r="ED54" s="7">
        <f>-(PI()/2)+ATAN(EC53/EB53)</f>
        <v>-1.4344178036925648</v>
      </c>
      <c r="EE54">
        <f t="shared" si="170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5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2"/>
        <v>-3.3933729999999995E-2</v>
      </c>
      <c r="AE55" s="8">
        <f t="shared" si="180"/>
        <v>-1.6471042304104999E-3</v>
      </c>
      <c r="AH55">
        <v>0.58651127000000003</v>
      </c>
      <c r="AI55">
        <v>4.0558400000000001E-2</v>
      </c>
      <c r="AJ55" s="8">
        <f t="shared" si="203"/>
        <v>-3.3933729999999995E-2</v>
      </c>
      <c r="AK55" s="8">
        <f t="shared" si="183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4"/>
        <v>-3.3933729999999995E-2</v>
      </c>
      <c r="CA55" s="8">
        <f t="shared" si="205"/>
        <v>2.4333616493278998E-3</v>
      </c>
      <c r="CC55">
        <v>0.58651127000000003</v>
      </c>
      <c r="CD55">
        <v>6.4391210000000004E-2</v>
      </c>
      <c r="CE55" s="8">
        <f t="shared" si="206"/>
        <v>-3.3933729999999995E-2</v>
      </c>
      <c r="CF55" s="8">
        <f t="shared" si="207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8"/>
        <v>-3.3933729999999995E-2</v>
      </c>
      <c r="DV55" s="8">
        <f t="shared" si="209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5">
      <c r="M56" s="1"/>
      <c r="N56" s="1"/>
      <c r="AB56">
        <v>0.62044500000000002</v>
      </c>
      <c r="AC56">
        <v>5.076104E-2</v>
      </c>
      <c r="AD56" s="8">
        <f t="shared" si="202"/>
        <v>-3.4012519999999991E-2</v>
      </c>
      <c r="AE56" s="8">
        <f t="shared" si="180"/>
        <v>-1.7265108882207995E-3</v>
      </c>
      <c r="AH56">
        <v>0.62044500000000002</v>
      </c>
      <c r="AI56">
        <v>4.2042860000000001E-2</v>
      </c>
      <c r="AJ56" s="8">
        <f t="shared" si="203"/>
        <v>-3.4012519999999991E-2</v>
      </c>
      <c r="AK56" s="8">
        <f t="shared" si="183"/>
        <v>-1.4299836166071997E-3</v>
      </c>
      <c r="BX56">
        <v>0.62044500000000002</v>
      </c>
      <c r="BY56">
        <v>6.79863E-2</v>
      </c>
      <c r="BZ56" s="8">
        <f t="shared" si="204"/>
        <v>-3.4012519999999991E-2</v>
      </c>
      <c r="CA56" s="8">
        <f t="shared" si="205"/>
        <v>2.3123853884759993E-3</v>
      </c>
      <c r="CC56">
        <v>0.62044500000000002</v>
      </c>
      <c r="CD56">
        <v>6.5764340000000004E-2</v>
      </c>
      <c r="CE56" s="8">
        <f t="shared" si="206"/>
        <v>-3.4012519999999991E-2</v>
      </c>
      <c r="CF56" s="8">
        <f t="shared" si="207"/>
        <v>2.2368109295367996E-3</v>
      </c>
      <c r="CG56" s="8"/>
      <c r="DS56">
        <v>0.62044500000000002</v>
      </c>
      <c r="DT56">
        <v>-0.27483637999999999</v>
      </c>
      <c r="DU56" s="8">
        <f t="shared" si="208"/>
        <v>-3.4012519999999991E-2</v>
      </c>
      <c r="DV56" s="8">
        <f t="shared" si="209"/>
        <v>-9.3478778714775976E-3</v>
      </c>
      <c r="HK56" t="s">
        <v>122</v>
      </c>
    </row>
    <row r="57" spans="13:219" ht="15" thickBot="1" x14ac:dyDescent="0.4">
      <c r="M57" s="1"/>
      <c r="N57" s="1"/>
      <c r="AB57">
        <v>0.65445752000000001</v>
      </c>
      <c r="AC57">
        <v>5.1842930000000002E-2</v>
      </c>
      <c r="AD57" s="8">
        <f t="shared" si="202"/>
        <v>-3.394558999999997E-2</v>
      </c>
      <c r="AE57" s="8">
        <f t="shared" si="180"/>
        <v>-1.7598388461786986E-3</v>
      </c>
      <c r="AH57">
        <v>0.65445752000000001</v>
      </c>
      <c r="AI57">
        <v>4.2975590000000001E-2</v>
      </c>
      <c r="AJ57" s="8">
        <f t="shared" si="203"/>
        <v>-3.394558999999997E-2</v>
      </c>
      <c r="AK57" s="8">
        <f t="shared" si="183"/>
        <v>-1.4588317581480988E-3</v>
      </c>
      <c r="BX57">
        <v>0.65445752000000001</v>
      </c>
      <c r="BY57">
        <v>6.2563919999999995E-2</v>
      </c>
      <c r="BZ57" s="8">
        <f t="shared" si="204"/>
        <v>-3.394558999999997E-2</v>
      </c>
      <c r="CA57" s="8">
        <f t="shared" si="205"/>
        <v>2.1237691771127981E-3</v>
      </c>
      <c r="CC57">
        <v>0.65445752000000001</v>
      </c>
      <c r="CD57">
        <v>6.6038860000000005E-2</v>
      </c>
      <c r="CE57" s="8">
        <f t="shared" si="206"/>
        <v>-3.394558999999997E-2</v>
      </c>
      <c r="CF57" s="8">
        <f t="shared" si="207"/>
        <v>2.2417280656273982E-3</v>
      </c>
      <c r="CG57" s="8"/>
      <c r="DS57">
        <v>0.65445752000000001</v>
      </c>
      <c r="DT57">
        <v>-0.25540811000000002</v>
      </c>
      <c r="DU57" s="8">
        <f t="shared" si="208"/>
        <v>-3.394558999999997E-2</v>
      </c>
      <c r="DV57" s="8">
        <f t="shared" si="209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5">
      <c r="M58" s="1"/>
      <c r="N58" s="1"/>
      <c r="AB58">
        <v>0.68840310999999998</v>
      </c>
      <c r="AC58">
        <v>5.1876100000000001E-2</v>
      </c>
      <c r="AD58" s="8">
        <f t="shared" si="202"/>
        <v>-3.3987560000000028E-2</v>
      </c>
      <c r="AE58" s="8">
        <f t="shared" si="180"/>
        <v>-1.7631420613160014E-3</v>
      </c>
      <c r="AH58">
        <v>0.68840310999999998</v>
      </c>
      <c r="AI58">
        <v>4.3327749999999998E-2</v>
      </c>
      <c r="AJ58" s="8">
        <f t="shared" si="203"/>
        <v>-3.3987560000000028E-2</v>
      </c>
      <c r="AK58" s="8">
        <f t="shared" si="183"/>
        <v>-1.4726045027900012E-3</v>
      </c>
      <c r="BX58">
        <v>0.68840310999999998</v>
      </c>
      <c r="BY58">
        <v>5.9037190000000003E-2</v>
      </c>
      <c r="BZ58" s="8">
        <f t="shared" si="204"/>
        <v>-3.3987560000000028E-2</v>
      </c>
      <c r="CA58" s="8">
        <f t="shared" si="205"/>
        <v>2.0065300373564017E-3</v>
      </c>
      <c r="CC58">
        <v>0.68840310999999998</v>
      </c>
      <c r="CD58">
        <v>6.5308560000000002E-2</v>
      </c>
      <c r="CE58" s="8">
        <f t="shared" si="206"/>
        <v>-3.3987560000000028E-2</v>
      </c>
      <c r="CF58" s="8">
        <f t="shared" si="207"/>
        <v>2.2196786015136021E-3</v>
      </c>
      <c r="CG58" s="8"/>
      <c r="DS58">
        <v>0.68840310999999998</v>
      </c>
      <c r="DT58">
        <v>-0.23498458999999999</v>
      </c>
      <c r="DU58" s="8">
        <f t="shared" si="208"/>
        <v>-3.3987560000000028E-2</v>
      </c>
      <c r="DV58" s="8">
        <f t="shared" si="209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5">
      <c r="M59" s="1"/>
      <c r="N59" s="1"/>
      <c r="AB59">
        <v>0.72239067000000001</v>
      </c>
      <c r="AC59">
        <v>5.098163E-2</v>
      </c>
      <c r="AD59" s="8">
        <f t="shared" si="202"/>
        <v>-3.3974639999999945E-2</v>
      </c>
      <c r="AE59" s="8">
        <f t="shared" si="180"/>
        <v>-1.7320825258631972E-3</v>
      </c>
      <c r="AH59">
        <v>0.72239067000000001</v>
      </c>
      <c r="AI59">
        <v>4.3097009999999998E-2</v>
      </c>
      <c r="AJ59" s="8">
        <f t="shared" si="203"/>
        <v>-3.3974639999999945E-2</v>
      </c>
      <c r="AK59" s="8">
        <f t="shared" si="183"/>
        <v>-1.4642053998263976E-3</v>
      </c>
      <c r="BX59">
        <v>0.72239067000000001</v>
      </c>
      <c r="BY59">
        <v>5.2443610000000002E-2</v>
      </c>
      <c r="BZ59" s="8">
        <f t="shared" si="204"/>
        <v>-3.3974639999999945E-2</v>
      </c>
      <c r="CA59" s="8">
        <f t="shared" si="205"/>
        <v>1.7817527700503971E-3</v>
      </c>
      <c r="CC59">
        <v>0.72239067000000001</v>
      </c>
      <c r="CD59">
        <v>6.3696630000000004E-2</v>
      </c>
      <c r="CE59" s="8">
        <f t="shared" si="206"/>
        <v>-3.3974639999999945E-2</v>
      </c>
      <c r="CF59" s="8">
        <f t="shared" si="207"/>
        <v>2.1640700734631966E-3</v>
      </c>
      <c r="CG59" s="8"/>
      <c r="DS59">
        <v>0.72239067000000001</v>
      </c>
      <c r="DT59">
        <v>-0.21339247</v>
      </c>
      <c r="DU59" s="8">
        <f t="shared" si="208"/>
        <v>-3.3974639999999945E-2</v>
      </c>
      <c r="DV59" s="8">
        <f t="shared" si="209"/>
        <v>-7.249932346960788E-3</v>
      </c>
      <c r="HA59" s="9"/>
    </row>
    <row r="60" spans="13:219" x14ac:dyDescent="0.35">
      <c r="M60" s="1"/>
      <c r="N60" s="1"/>
      <c r="AB60">
        <v>0.75636530999999996</v>
      </c>
      <c r="AC60">
        <v>4.9317850000000003E-2</v>
      </c>
      <c r="AD60" s="8">
        <f t="shared" si="202"/>
        <v>-3.3963390000000038E-2</v>
      </c>
      <c r="AE60" s="8">
        <f t="shared" si="180"/>
        <v>-1.6750013735115021E-3</v>
      </c>
      <c r="AH60">
        <v>0.75636530999999996</v>
      </c>
      <c r="AI60">
        <v>4.2311559999999998E-2</v>
      </c>
      <c r="AJ60" s="8">
        <f t="shared" si="203"/>
        <v>-3.3963390000000038E-2</v>
      </c>
      <c r="AK60" s="8">
        <f t="shared" si="183"/>
        <v>-1.4370440137884016E-3</v>
      </c>
      <c r="BX60">
        <v>0.75636530999999996</v>
      </c>
      <c r="BY60">
        <v>5.0374410000000001E-2</v>
      </c>
      <c r="BZ60" s="8">
        <f t="shared" si="204"/>
        <v>-3.3963390000000038E-2</v>
      </c>
      <c r="CA60" s="8">
        <f t="shared" si="205"/>
        <v>1.710885732849902E-3</v>
      </c>
      <c r="CC60">
        <v>0.75636530999999996</v>
      </c>
      <c r="CD60">
        <v>6.1347169999999999E-2</v>
      </c>
      <c r="CE60" s="8">
        <f t="shared" si="206"/>
        <v>-3.3963390000000038E-2</v>
      </c>
      <c r="CF60" s="8">
        <f t="shared" si="207"/>
        <v>2.0835578601063024E-3</v>
      </c>
      <c r="CG60" s="8"/>
      <c r="DS60">
        <v>0.75636530999999996</v>
      </c>
      <c r="DT60">
        <v>-0.19039278000000001</v>
      </c>
      <c r="DU60" s="8">
        <f t="shared" si="208"/>
        <v>-3.3963390000000038E-2</v>
      </c>
      <c r="DV60" s="8">
        <f t="shared" si="209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5">
      <c r="M61" s="1"/>
      <c r="N61" s="1"/>
      <c r="AB61">
        <v>0.7903287</v>
      </c>
      <c r="AC61">
        <v>4.6953580000000002E-2</v>
      </c>
      <c r="AD61" s="8">
        <f t="shared" si="202"/>
        <v>-3.3959599999999979E-2</v>
      </c>
      <c r="AE61" s="8">
        <f t="shared" si="180"/>
        <v>-1.5945247953679991E-3</v>
      </c>
      <c r="AH61">
        <v>0.7903287</v>
      </c>
      <c r="AI61">
        <v>4.1036669999999997E-2</v>
      </c>
      <c r="AJ61" s="8">
        <f t="shared" si="203"/>
        <v>-3.3959599999999979E-2</v>
      </c>
      <c r="AK61" s="8">
        <f t="shared" si="183"/>
        <v>-1.3935888985319991E-3</v>
      </c>
      <c r="BX61">
        <v>0.7903287</v>
      </c>
      <c r="BY61">
        <v>4.200653E-2</v>
      </c>
      <c r="BZ61" s="8">
        <f t="shared" si="204"/>
        <v>-3.3959599999999979E-2</v>
      </c>
      <c r="CA61" s="8">
        <f t="shared" si="205"/>
        <v>1.4265249561879992E-3</v>
      </c>
      <c r="CC61">
        <v>0.7903287</v>
      </c>
      <c r="CD61">
        <v>5.8414359999999999E-2</v>
      </c>
      <c r="CE61" s="8">
        <f t="shared" si="206"/>
        <v>-3.3959599999999979E-2</v>
      </c>
      <c r="CF61" s="8">
        <f t="shared" si="207"/>
        <v>1.9837282998559987E-3</v>
      </c>
      <c r="CG61" s="8"/>
      <c r="DS61">
        <v>0.7903287</v>
      </c>
      <c r="DT61">
        <v>-0.16565574999999999</v>
      </c>
      <c r="DU61" s="8">
        <f t="shared" si="208"/>
        <v>-3.3959599999999979E-2</v>
      </c>
      <c r="DV61" s="8">
        <f t="shared" si="209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5">
      <c r="M62" s="1"/>
      <c r="N62" s="1"/>
      <c r="AB62">
        <v>0.82428829999999997</v>
      </c>
      <c r="AC62">
        <v>4.4783370000000003E-2</v>
      </c>
      <c r="AD62" s="8">
        <f t="shared" si="202"/>
        <v>-3.6290050000000074E-2</v>
      </c>
      <c r="AE62" s="8">
        <f t="shared" si="180"/>
        <v>-1.6251907364685035E-3</v>
      </c>
      <c r="AH62">
        <v>0.82428829999999997</v>
      </c>
      <c r="AI62">
        <v>3.9382689999999998E-2</v>
      </c>
      <c r="AJ62" s="8">
        <f t="shared" si="203"/>
        <v>-3.6290050000000074E-2</v>
      </c>
      <c r="AK62" s="8">
        <f t="shared" si="183"/>
        <v>-1.4291997892345028E-3</v>
      </c>
      <c r="BX62">
        <v>0.82428829999999997</v>
      </c>
      <c r="BY62">
        <v>4.3901030000000001E-2</v>
      </c>
      <c r="BZ62" s="8">
        <f t="shared" si="204"/>
        <v>-3.6290050000000074E-2</v>
      </c>
      <c r="CA62" s="8">
        <f t="shared" si="205"/>
        <v>1.5931705737515032E-3</v>
      </c>
      <c r="CC62">
        <v>0.82428829999999997</v>
      </c>
      <c r="CD62">
        <v>5.523235E-2</v>
      </c>
      <c r="CE62" s="8">
        <f t="shared" si="206"/>
        <v>-3.6290050000000074E-2</v>
      </c>
      <c r="CF62" s="8">
        <f t="shared" si="207"/>
        <v>2.0043847431175038E-3</v>
      </c>
      <c r="CG62" s="8"/>
      <c r="DS62">
        <v>0.82428829999999997</v>
      </c>
      <c r="DT62">
        <v>-0.13877131000000001</v>
      </c>
      <c r="DU62" s="8">
        <f t="shared" si="208"/>
        <v>-3.6290050000000074E-2</v>
      </c>
      <c r="DV62" s="8">
        <f t="shared" si="209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5">
      <c r="M63" s="1"/>
      <c r="N63" s="1"/>
      <c r="AB63">
        <v>0.86057835000000005</v>
      </c>
      <c r="AC63">
        <v>3.8839510000000001E-2</v>
      </c>
      <c r="AD63" s="8">
        <f t="shared" si="202"/>
        <v>-3.9103669999999924E-2</v>
      </c>
      <c r="AE63" s="8">
        <f t="shared" si="180"/>
        <v>-1.5187673820016971E-3</v>
      </c>
      <c r="AH63">
        <v>0.86057835000000005</v>
      </c>
      <c r="AI63">
        <v>3.7059189999999999E-2</v>
      </c>
      <c r="AJ63" s="8">
        <f t="shared" si="203"/>
        <v>-3.9103669999999924E-2</v>
      </c>
      <c r="AK63" s="8">
        <f t="shared" si="183"/>
        <v>-1.449150336227297E-3</v>
      </c>
      <c r="BX63">
        <v>0.86057835000000005</v>
      </c>
      <c r="BY63">
        <v>3.213357E-2</v>
      </c>
      <c r="BZ63" s="8">
        <f t="shared" si="204"/>
        <v>-3.9103669999999924E-2</v>
      </c>
      <c r="CA63" s="8">
        <f t="shared" si="205"/>
        <v>1.2565405172018976E-3</v>
      </c>
      <c r="CC63">
        <v>0.86057835000000005</v>
      </c>
      <c r="CD63">
        <v>4.9265459999999997E-2</v>
      </c>
      <c r="CE63" s="8">
        <f t="shared" si="206"/>
        <v>-3.9103669999999924E-2</v>
      </c>
      <c r="CF63" s="8">
        <f t="shared" si="207"/>
        <v>1.9264602902381962E-3</v>
      </c>
      <c r="CG63" s="8"/>
      <c r="DS63">
        <v>0.86057835000000005</v>
      </c>
      <c r="DT63">
        <v>-0.10652256</v>
      </c>
      <c r="DU63" s="8">
        <f t="shared" si="208"/>
        <v>-3.9103669999999924E-2</v>
      </c>
      <c r="DV63" s="8">
        <f t="shared" si="209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5">
      <c r="M64" s="1"/>
      <c r="N64" s="1"/>
      <c r="AB64">
        <v>0.89968201999999997</v>
      </c>
      <c r="AC64">
        <v>3.4715820000000001E-2</v>
      </c>
      <c r="AD64" s="8">
        <f t="shared" si="202"/>
        <v>-3.8321460000000029E-2</v>
      </c>
      <c r="AE64" s="8">
        <f t="shared" si="180"/>
        <v>-1.3303609074972011E-3</v>
      </c>
      <c r="AH64">
        <v>0.89968201999999997</v>
      </c>
      <c r="AI64">
        <v>3.4636E-2</v>
      </c>
      <c r="AJ64" s="8">
        <f t="shared" si="203"/>
        <v>-3.8321460000000029E-2</v>
      </c>
      <c r="AK64" s="8">
        <f t="shared" si="183"/>
        <v>-1.327302088560001E-3</v>
      </c>
      <c r="BX64">
        <v>0.89968201999999997</v>
      </c>
      <c r="BY64">
        <v>3.9961040000000003E-2</v>
      </c>
      <c r="BZ64" s="8">
        <f t="shared" si="204"/>
        <v>-3.8321460000000029E-2</v>
      </c>
      <c r="CA64" s="8">
        <f t="shared" si="205"/>
        <v>1.5313653959184014E-3</v>
      </c>
      <c r="CC64">
        <v>0.89968201999999997</v>
      </c>
      <c r="CD64">
        <v>4.3777179999999999E-2</v>
      </c>
      <c r="CE64" s="8">
        <f t="shared" si="206"/>
        <v>-3.8321460000000029E-2</v>
      </c>
      <c r="CF64" s="8">
        <f t="shared" si="207"/>
        <v>1.6776054522828013E-3</v>
      </c>
      <c r="CG64" s="8"/>
      <c r="DS64">
        <v>0.89968201999999997</v>
      </c>
      <c r="DT64">
        <v>-6.9407490000000002E-2</v>
      </c>
      <c r="DU64" s="8">
        <f t="shared" si="208"/>
        <v>-3.8321460000000029E-2</v>
      </c>
      <c r="DV64" s="8">
        <f t="shared" si="209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5">
      <c r="M65" s="1"/>
      <c r="N65" s="1"/>
      <c r="AB65">
        <v>0.93800348</v>
      </c>
      <c r="AC65">
        <v>3.3929639999999997E-2</v>
      </c>
      <c r="AD65" s="8">
        <f t="shared" si="202"/>
        <v>-3.4369529999999981E-2</v>
      </c>
      <c r="AE65" s="8">
        <f t="shared" si="180"/>
        <v>-1.1661457798691993E-3</v>
      </c>
      <c r="AH65">
        <v>0.93800348</v>
      </c>
      <c r="AI65">
        <v>3.5212849999999997E-2</v>
      </c>
      <c r="AJ65" s="8">
        <f t="shared" si="203"/>
        <v>-3.4369529999999981E-2</v>
      </c>
      <c r="AK65" s="8">
        <f t="shared" si="183"/>
        <v>-1.2102491044604993E-3</v>
      </c>
      <c r="BX65">
        <v>0.93800348</v>
      </c>
      <c r="BY65">
        <v>2.047299E-2</v>
      </c>
      <c r="BZ65" s="8">
        <f t="shared" si="204"/>
        <v>-3.4369529999999981E-2</v>
      </c>
      <c r="CA65" s="8">
        <f t="shared" si="205"/>
        <v>7.0364704399469965E-4</v>
      </c>
      <c r="CC65">
        <v>0.93800348</v>
      </c>
      <c r="CD65">
        <v>4.2102319999999999E-2</v>
      </c>
      <c r="CE65" s="8">
        <f t="shared" si="206"/>
        <v>-3.4369529999999981E-2</v>
      </c>
      <c r="CF65" s="8">
        <f t="shared" si="207"/>
        <v>1.4470369503095991E-3</v>
      </c>
      <c r="CG65" s="8"/>
      <c r="DS65">
        <v>0.93800348</v>
      </c>
      <c r="DT65">
        <v>-2.2559619999999999E-2</v>
      </c>
      <c r="DU65" s="8">
        <f t="shared" si="208"/>
        <v>-3.4369529999999981E-2</v>
      </c>
      <c r="DV65" s="8">
        <f t="shared" si="209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5">
      <c r="M66" s="1"/>
      <c r="N66" s="1"/>
      <c r="AB66">
        <v>0.97237300999999998</v>
      </c>
      <c r="AC66">
        <v>4.7679600000000003E-2</v>
      </c>
      <c r="AD66" s="8">
        <f t="shared" si="202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3"/>
        <v>-2.7626990000000018E-2</v>
      </c>
      <c r="AK66" s="8">
        <f t="shared" si="183"/>
        <v>-1.2136713519736008E-3</v>
      </c>
      <c r="BX66">
        <v>0.97237300999999998</v>
      </c>
      <c r="BY66">
        <v>6.7358710000000002E-2</v>
      </c>
      <c r="BZ66" s="8">
        <f t="shared" si="204"/>
        <v>-2.7626990000000018E-2</v>
      </c>
      <c r="CA66" s="8">
        <f t="shared" si="205"/>
        <v>1.8609184075829013E-3</v>
      </c>
      <c r="CC66">
        <v>0.97237300999999998</v>
      </c>
      <c r="CD66">
        <v>4.9076540000000002E-2</v>
      </c>
      <c r="CE66" s="8">
        <f t="shared" si="206"/>
        <v>-2.7626990000000018E-2</v>
      </c>
      <c r="CF66" s="8">
        <f t="shared" si="207"/>
        <v>1.355837079814601E-3</v>
      </c>
      <c r="CG66" s="8"/>
      <c r="DS66">
        <v>0.97237300999999998</v>
      </c>
      <c r="DT66">
        <v>4.4302250000000001E-2</v>
      </c>
      <c r="DU66" s="8">
        <f t="shared" si="208"/>
        <v>-2.7626990000000018E-2</v>
      </c>
      <c r="DV66" s="8">
        <f t="shared" si="209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5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3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10">EG67-EG68</f>
        <v>0</v>
      </c>
      <c r="EJ67" s="8">
        <f t="shared" ref="EJ67:EJ90" si="211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2">EM67-EM68</f>
        <v>0</v>
      </c>
      <c r="EP67" s="8">
        <f t="shared" ref="EP67:EP90" si="213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4">ES67-ES68</f>
        <v>0</v>
      </c>
      <c r="EV67" s="8">
        <f t="shared" ref="EV67:EV90" si="215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6">EY67-EY68</f>
        <v>0</v>
      </c>
      <c r="FB67" s="8">
        <f t="shared" ref="FB67:FB90" si="217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8">FE67-FE68</f>
        <v>0</v>
      </c>
      <c r="FH67" s="8">
        <f t="shared" ref="FH67:FH90" si="219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20">FK67-FK68</f>
        <v>0</v>
      </c>
      <c r="FN67" s="8">
        <f t="shared" ref="FN67:FN90" si="221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2">FR67-FR68</f>
        <v>0</v>
      </c>
      <c r="FU67" s="8">
        <f t="shared" ref="FU67:FU90" si="223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8">GW67-GW68</f>
        <v>0</v>
      </c>
      <c r="GZ67" s="8">
        <f t="shared" ref="GZ67:GZ90" si="229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30">HC67-HC68</f>
        <v>0</v>
      </c>
      <c r="HF67" s="8">
        <f t="shared" ref="HF67:HF90" si="231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5">
      <c r="M68" s="1"/>
      <c r="N68" s="1"/>
      <c r="DY68" s="1">
        <v>2.60625466E-2</v>
      </c>
      <c r="DZ68" s="14">
        <f t="shared" ref="DZ68:DZ89" si="232">5*($EC$5/100)*(0.2969*SQRT(DY68)-0.126*DY68-0.3516*DY68^2+0.2843*DY68^3-0.1015*DY68^4)</f>
        <v>2.6648108451597489E-2</v>
      </c>
      <c r="EA68" s="14">
        <f t="shared" ref="EA68:EA89" si="233">DZ68</f>
        <v>2.6648108451597489E-2</v>
      </c>
      <c r="EB68" s="14">
        <f t="shared" ref="EB68:EB89" si="234">DY68-DY67</f>
        <v>2.60625466E-2</v>
      </c>
      <c r="EC68" s="14">
        <f t="shared" ref="EC68:EC89" si="235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10"/>
        <v>-2.5729459999999999E-2</v>
      </c>
      <c r="EJ68" s="8">
        <f t="shared" si="211"/>
        <v>-2.543442777153548E-2</v>
      </c>
      <c r="EK68">
        <v>0</v>
      </c>
      <c r="EM68">
        <v>0</v>
      </c>
      <c r="EN68">
        <v>-0.37655854999999999</v>
      </c>
      <c r="EO68" s="8">
        <f t="shared" si="212"/>
        <v>-2.606255E-2</v>
      </c>
      <c r="EP68" s="8">
        <f t="shared" si="213"/>
        <v>-6.8579042044701584E-3</v>
      </c>
      <c r="EQ68">
        <v>2</v>
      </c>
      <c r="ES68" s="1">
        <v>0</v>
      </c>
      <c r="ET68" s="1">
        <v>0.18115827700000001</v>
      </c>
      <c r="EU68" s="8">
        <f t="shared" si="214"/>
        <v>-2.60625466E-2</v>
      </c>
      <c r="EV68" s="8">
        <f t="shared" si="215"/>
        <v>3.2932329881343999E-3</v>
      </c>
      <c r="EW68">
        <v>4</v>
      </c>
      <c r="EY68">
        <v>0</v>
      </c>
      <c r="EZ68">
        <v>-0.45327033999999999</v>
      </c>
      <c r="FA68" s="8">
        <f t="shared" si="216"/>
        <v>-2.5729459999999999E-2</v>
      </c>
      <c r="FB68" s="8">
        <f t="shared" si="217"/>
        <v>-8.1097778739887393E-3</v>
      </c>
      <c r="FC68">
        <v>6</v>
      </c>
      <c r="FE68" s="1">
        <v>0</v>
      </c>
      <c r="FF68">
        <v>-0.21691166000000001</v>
      </c>
      <c r="FG68" s="8">
        <f t="shared" si="218"/>
        <v>-2.5729459999999999E-2</v>
      </c>
      <c r="FH68" s="8">
        <f t="shared" si="219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20"/>
        <v>-2.5729459999999999E-2</v>
      </c>
      <c r="FN68" s="8">
        <f t="shared" si="221"/>
        <v>-6.6439950462892814E-4</v>
      </c>
      <c r="FO68">
        <v>10</v>
      </c>
      <c r="FR68" s="1">
        <v>0</v>
      </c>
      <c r="FS68" s="1">
        <v>0.87732582999999997</v>
      </c>
      <c r="FT68" s="8">
        <f t="shared" si="222"/>
        <v>-2.606255E-2</v>
      </c>
      <c r="FU68" s="8">
        <f t="shared" si="223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4"/>
        <v>-2.5729459999999999E-2</v>
      </c>
      <c r="GN68" s="8">
        <f t="shared" si="225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6"/>
        <v>-2.5729462599999999E-2</v>
      </c>
      <c r="GT68" s="8">
        <f t="shared" si="227"/>
        <v>4.929977009222551E-3</v>
      </c>
      <c r="GU68">
        <v>16</v>
      </c>
      <c r="GW68">
        <v>0</v>
      </c>
      <c r="GX68">
        <v>0.34263928999999999</v>
      </c>
      <c r="GY68" s="8">
        <f t="shared" si="228"/>
        <v>-2.5729459999999999E-2</v>
      </c>
      <c r="GZ68" s="8">
        <f t="shared" si="229"/>
        <v>5.8624721884492463E-3</v>
      </c>
      <c r="HA68">
        <v>18</v>
      </c>
      <c r="HC68">
        <v>0</v>
      </c>
      <c r="HD68">
        <v>0.40821922999999999</v>
      </c>
      <c r="HE68" s="8">
        <f t="shared" si="230"/>
        <v>-2.5729459999999999E-2</v>
      </c>
      <c r="HF68" s="8">
        <f t="shared" si="231"/>
        <v>6.9010724062162345E-3</v>
      </c>
      <c r="HG68">
        <v>20</v>
      </c>
      <c r="HJ68">
        <v>0</v>
      </c>
      <c r="HK68">
        <v>0.34263928999999999</v>
      </c>
    </row>
    <row r="69" spans="13:219" x14ac:dyDescent="0.35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2"/>
        <v>3.9820016425207334E-2</v>
      </c>
      <c r="EA69" s="14">
        <f t="shared" si="233"/>
        <v>3.9820016425207334E-2</v>
      </c>
      <c r="EB69" s="14">
        <f t="shared" si="234"/>
        <v>3.9594583200000005E-2</v>
      </c>
      <c r="EC69" s="14">
        <f t="shared" si="235"/>
        <v>1.3171907973609846E-2</v>
      </c>
      <c r="ED69" s="7">
        <f t="shared" ref="ED69:ED89" si="236">(PI()/2)+ATAN(EC69/EB69)</f>
        <v>1.8919492617242695</v>
      </c>
      <c r="EE69">
        <f t="shared" ref="EE69:EE90" si="237">SIN(ED69)</f>
        <v>0.94887211249767367</v>
      </c>
      <c r="EG69">
        <v>2.5729459999999999E-2</v>
      </c>
      <c r="EH69">
        <v>0.28639548999999997</v>
      </c>
      <c r="EI69" s="8">
        <f t="shared" si="210"/>
        <v>-3.9560220000000007E-2</v>
      </c>
      <c r="EJ69" s="8">
        <f t="shared" si="211"/>
        <v>1.0750596344650162E-2</v>
      </c>
      <c r="EK69">
        <v>0</v>
      </c>
      <c r="EM69">
        <v>2.606255E-2</v>
      </c>
      <c r="EN69">
        <v>0.67339733000000002</v>
      </c>
      <c r="EO69" s="8">
        <f t="shared" si="212"/>
        <v>-3.959457999999999E-2</v>
      </c>
      <c r="EP69" s="8">
        <f t="shared" si="213"/>
        <v>2.528425562373026E-2</v>
      </c>
      <c r="EQ69">
        <v>2</v>
      </c>
      <c r="ES69" s="1">
        <v>2.60625466E-2</v>
      </c>
      <c r="ET69" s="1">
        <v>1.03499422</v>
      </c>
      <c r="EU69" s="8">
        <f t="shared" si="214"/>
        <v>-3.9594583200000005E-2</v>
      </c>
      <c r="EV69" s="8">
        <f t="shared" si="215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6"/>
        <v>-3.9560220000000007E-2</v>
      </c>
      <c r="FB69" s="8">
        <f t="shared" si="217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8"/>
        <v>-3.9560220000000007E-2</v>
      </c>
      <c r="FH69" s="8">
        <f t="shared" si="219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20"/>
        <v>-3.9560220000000007E-2</v>
      </c>
      <c r="FN69" s="8">
        <f t="shared" si="221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2"/>
        <v>-3.959457999999999E-2</v>
      </c>
      <c r="FU69" s="8">
        <f t="shared" si="223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4"/>
        <v>-3.9560220000000007E-2</v>
      </c>
      <c r="GN69" s="8">
        <f t="shared" si="225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6"/>
        <v>-3.9560214299999993E-2</v>
      </c>
      <c r="GT69" s="8">
        <f t="shared" si="227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8"/>
        <v>-3.9560220000000007E-2</v>
      </c>
      <c r="GZ69" s="8">
        <f t="shared" si="229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30"/>
        <v>-3.9560220000000007E-2</v>
      </c>
      <c r="HF69" s="8">
        <f t="shared" si="231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5">
      <c r="DY70" s="1">
        <v>0.116797683</v>
      </c>
      <c r="DZ70" s="14">
        <f t="shared" si="232"/>
        <v>4.9433246699933216E-2</v>
      </c>
      <c r="EA70" s="14">
        <f t="shared" si="233"/>
        <v>4.9433246699933216E-2</v>
      </c>
      <c r="EB70" s="14">
        <f t="shared" si="234"/>
        <v>5.1140553199999994E-2</v>
      </c>
      <c r="EC70" s="14">
        <f t="shared" si="235"/>
        <v>9.6132302747258813E-3</v>
      </c>
      <c r="ED70" s="7">
        <f t="shared" si="236"/>
        <v>1.7566047065434491</v>
      </c>
      <c r="EE70">
        <f t="shared" si="237"/>
        <v>0.98278723083040553</v>
      </c>
      <c r="EG70">
        <v>6.5289680000000003E-2</v>
      </c>
      <c r="EH70">
        <v>0.40429292999999999</v>
      </c>
      <c r="EI70" s="8">
        <f t="shared" si="210"/>
        <v>-5.1124549999999991E-2</v>
      </c>
      <c r="EJ70" s="8">
        <f t="shared" si="211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2"/>
        <v>-5.1140550000000007E-2</v>
      </c>
      <c r="EP70" s="8">
        <f t="shared" si="213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4"/>
        <v>-5.1140553199999994E-2</v>
      </c>
      <c r="EV70" s="8">
        <f t="shared" si="215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6"/>
        <v>-5.1124549999999991E-2</v>
      </c>
      <c r="FB70" s="8">
        <f t="shared" si="217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8"/>
        <v>-5.1124549999999991E-2</v>
      </c>
      <c r="FH70" s="8">
        <f t="shared" si="219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20"/>
        <v>-5.1124549999999991E-2</v>
      </c>
      <c r="FN70" s="8">
        <f t="shared" si="221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2"/>
        <v>-5.1140550000000007E-2</v>
      </c>
      <c r="FU70" s="8">
        <f t="shared" si="223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4"/>
        <v>-5.1124549999999991E-2</v>
      </c>
      <c r="GN70" s="8">
        <f t="shared" si="225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6"/>
        <v>-5.112455610000001E-2</v>
      </c>
      <c r="GT70" s="8">
        <f t="shared" si="227"/>
        <v>6.4263573019317649E-2</v>
      </c>
      <c r="GU70">
        <v>16</v>
      </c>
      <c r="GW70">
        <v>6.5289680000000003E-2</v>
      </c>
      <c r="GX70">
        <v>1.37534866</v>
      </c>
      <c r="GY70" s="8">
        <f t="shared" si="228"/>
        <v>-5.1124549999999991E-2</v>
      </c>
      <c r="GZ70" s="8">
        <f t="shared" si="229"/>
        <v>6.5721601490974585E-2</v>
      </c>
      <c r="HA70">
        <v>18</v>
      </c>
      <c r="HC70">
        <v>6.5289680000000003E-2</v>
      </c>
      <c r="HD70">
        <v>1.41640798</v>
      </c>
      <c r="HE70" s="8">
        <f t="shared" si="230"/>
        <v>-5.1124549999999991E-2</v>
      </c>
      <c r="HF70" s="8">
        <f t="shared" si="231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5">
      <c r="DY71" s="1">
        <v>0.17878364099999999</v>
      </c>
      <c r="DZ71" s="14">
        <f t="shared" si="232"/>
        <v>5.5976094728309785E-2</v>
      </c>
      <c r="EA71" s="14">
        <f t="shared" si="233"/>
        <v>5.5976094728309785E-2</v>
      </c>
      <c r="EB71" s="14">
        <f t="shared" si="234"/>
        <v>6.1985957999999994E-2</v>
      </c>
      <c r="EC71" s="14">
        <f t="shared" si="235"/>
        <v>6.5428480283765689E-3</v>
      </c>
      <c r="ED71" s="7">
        <f t="shared" si="236"/>
        <v>1.6759606278858505</v>
      </c>
      <c r="EE71">
        <f t="shared" si="237"/>
        <v>0.99447532939330852</v>
      </c>
      <c r="EG71">
        <v>0.11641422999999999</v>
      </c>
      <c r="EH71">
        <v>0.69998563999999996</v>
      </c>
      <c r="EI71" s="8">
        <f t="shared" si="210"/>
        <v>-6.1994780000000013E-2</v>
      </c>
      <c r="EJ71" s="8">
        <f t="shared" si="211"/>
        <v>4.3155710156085804E-2</v>
      </c>
      <c r="EK71">
        <v>0</v>
      </c>
      <c r="EM71">
        <v>0.11679768</v>
      </c>
      <c r="EN71">
        <v>0.54174608000000002</v>
      </c>
      <c r="EO71" s="8">
        <f t="shared" si="212"/>
        <v>-6.1985959999999993E-2</v>
      </c>
      <c r="EP71" s="8">
        <f t="shared" si="213"/>
        <v>3.3374785400194562E-2</v>
      </c>
      <c r="EQ71">
        <v>2</v>
      </c>
      <c r="ES71" s="1">
        <v>0.116797683</v>
      </c>
      <c r="ET71" s="1">
        <v>0.754355094</v>
      </c>
      <c r="EU71" s="8">
        <f t="shared" si="214"/>
        <v>-6.1985957999999994E-2</v>
      </c>
      <c r="EV71" s="8">
        <f t="shared" si="215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6"/>
        <v>-6.1994780000000013E-2</v>
      </c>
      <c r="FB71" s="8">
        <f t="shared" si="217"/>
        <v>7.4036152006290296E-2</v>
      </c>
      <c r="FC71">
        <v>6</v>
      </c>
      <c r="FE71" s="1">
        <v>0.11641422999999999</v>
      </c>
      <c r="FF71">
        <v>1.32806176</v>
      </c>
      <c r="FG71" s="8">
        <f t="shared" si="218"/>
        <v>-6.1994780000000013E-2</v>
      </c>
      <c r="FH71" s="8">
        <f t="shared" si="219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20"/>
        <v>-6.1994780000000013E-2</v>
      </c>
      <c r="FN71" s="8">
        <f t="shared" si="221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2"/>
        <v>-6.1985959999999993E-2</v>
      </c>
      <c r="FU71" s="8">
        <f t="shared" si="223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4"/>
        <v>-6.1994780000000013E-2</v>
      </c>
      <c r="GN71" s="8">
        <f t="shared" si="225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6"/>
        <v>-6.1994773000000003E-2</v>
      </c>
      <c r="GT71" s="8">
        <f t="shared" si="227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8"/>
        <v>-6.1994780000000013E-2</v>
      </c>
      <c r="GZ71" s="8">
        <f t="shared" si="229"/>
        <v>9.1067189656165046E-2</v>
      </c>
      <c r="HA71">
        <v>18</v>
      </c>
      <c r="HC71">
        <v>0.11641422999999999</v>
      </c>
      <c r="HD71">
        <v>1.58136766</v>
      </c>
      <c r="HE71" s="8">
        <f t="shared" si="230"/>
        <v>-6.1994780000000013E-2</v>
      </c>
      <c r="HF71" s="8">
        <f t="shared" si="231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5">
      <c r="DY72" s="1">
        <v>0.23458828300000001</v>
      </c>
      <c r="DZ72" s="14">
        <f t="shared" si="232"/>
        <v>5.8954250447668256E-2</v>
      </c>
      <c r="EA72" s="14">
        <f t="shared" si="233"/>
        <v>5.8954250447668256E-2</v>
      </c>
      <c r="EB72" s="14">
        <f t="shared" si="234"/>
        <v>5.5804642000000015E-2</v>
      </c>
      <c r="EC72" s="14">
        <f t="shared" si="235"/>
        <v>2.9781557193584718E-3</v>
      </c>
      <c r="ED72" s="7">
        <f t="shared" si="236"/>
        <v>1.6241132746282241</v>
      </c>
      <c r="EE72">
        <f t="shared" si="237"/>
        <v>0.99857898821020796</v>
      </c>
      <c r="EG72">
        <v>0.17840901000000001</v>
      </c>
      <c r="EH72">
        <v>0.77314059999999996</v>
      </c>
      <c r="EI72" s="8">
        <f t="shared" si="210"/>
        <v>-5.5793939999999986E-2</v>
      </c>
      <c r="EJ72" s="8">
        <f t="shared" si="211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2"/>
        <v>-5.5804640000000016E-2</v>
      </c>
      <c r="EP72" s="8">
        <f t="shared" si="213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4"/>
        <v>-5.5804642000000015E-2</v>
      </c>
      <c r="EV72" s="8">
        <f t="shared" si="215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6"/>
        <v>-5.5793939999999986E-2</v>
      </c>
      <c r="FB72" s="8">
        <f t="shared" si="217"/>
        <v>7.055723419549885E-2</v>
      </c>
      <c r="FC72">
        <v>6</v>
      </c>
      <c r="FE72" s="1">
        <v>0.17840901000000001</v>
      </c>
      <c r="FF72">
        <v>1.39525265</v>
      </c>
      <c r="FG72" s="8">
        <f t="shared" si="218"/>
        <v>-5.5793939999999986E-2</v>
      </c>
      <c r="FH72" s="8">
        <f t="shared" si="219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20"/>
        <v>-5.5793939999999986E-2</v>
      </c>
      <c r="FN72" s="8">
        <f t="shared" si="221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2"/>
        <v>-5.5804640000000016E-2</v>
      </c>
      <c r="FU72" s="8">
        <f t="shared" si="223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4"/>
        <v>-5.5793939999999986E-2</v>
      </c>
      <c r="GN72" s="8">
        <f t="shared" si="225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6"/>
        <v>-5.5793947999999982E-2</v>
      </c>
      <c r="GT72" s="8">
        <f t="shared" si="227"/>
        <v>8.5172858646264185E-2</v>
      </c>
      <c r="GU72">
        <v>16</v>
      </c>
      <c r="GW72">
        <v>0.17840901000000001</v>
      </c>
      <c r="GX72">
        <v>1.62155955</v>
      </c>
      <c r="GY72" s="8">
        <f t="shared" si="228"/>
        <v>-5.5793939999999986E-2</v>
      </c>
      <c r="GZ72" s="8">
        <f t="shared" si="229"/>
        <v>8.5922851699271705E-2</v>
      </c>
      <c r="HA72">
        <v>18</v>
      </c>
      <c r="HC72">
        <v>0.17840901000000001</v>
      </c>
      <c r="HD72">
        <v>1.64800905</v>
      </c>
      <c r="HE72" s="8">
        <f t="shared" si="230"/>
        <v>-5.5793939999999986E-2</v>
      </c>
      <c r="HF72" s="8">
        <f t="shared" si="231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5">
      <c r="DY73" s="1">
        <v>0.27912081999999999</v>
      </c>
      <c r="DZ73" s="14">
        <f t="shared" si="232"/>
        <v>5.9917388798173321E-2</v>
      </c>
      <c r="EA73" s="14">
        <f t="shared" si="233"/>
        <v>5.9917388798173321E-2</v>
      </c>
      <c r="EB73" s="14">
        <f t="shared" si="234"/>
        <v>4.4532536999999983E-2</v>
      </c>
      <c r="EC73" s="14">
        <f t="shared" si="235"/>
        <v>9.6313835050506474E-4</v>
      </c>
      <c r="ED73" s="7">
        <f t="shared" si="236"/>
        <v>1.5924207004593651</v>
      </c>
      <c r="EE73">
        <f t="shared" si="237"/>
        <v>0.99976620234260183</v>
      </c>
      <c r="EG73">
        <v>0.23420294999999999</v>
      </c>
      <c r="EH73">
        <v>0.81205559999999999</v>
      </c>
      <c r="EI73" s="8">
        <f t="shared" si="210"/>
        <v>-4.457862999999998E-2</v>
      </c>
      <c r="EJ73" s="8">
        <f t="shared" si="211"/>
        <v>3.6191862580381311E-2</v>
      </c>
      <c r="EK73">
        <v>0</v>
      </c>
      <c r="EM73">
        <v>0.23458828000000001</v>
      </c>
      <c r="EN73">
        <v>0.46754603</v>
      </c>
      <c r="EO73" s="8">
        <f t="shared" si="212"/>
        <v>-4.4532539999999982E-2</v>
      </c>
      <c r="EP73" s="8">
        <f t="shared" si="213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4"/>
        <v>-4.4532536999999983E-2</v>
      </c>
      <c r="EV73" s="8">
        <f t="shared" si="215"/>
        <v>2.6691360695527487E-2</v>
      </c>
      <c r="EW73">
        <v>4</v>
      </c>
      <c r="EY73">
        <v>0.23420294999999999</v>
      </c>
      <c r="EZ73">
        <v>1.23023609</v>
      </c>
      <c r="FA73" s="8">
        <f t="shared" si="216"/>
        <v>-4.457862999999998E-2</v>
      </c>
      <c r="FB73" s="8">
        <f t="shared" si="217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8"/>
        <v>-4.457862999999998E-2</v>
      </c>
      <c r="FH73" s="8">
        <f t="shared" si="219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20"/>
        <v>-4.457862999999998E-2</v>
      </c>
      <c r="FN73" s="8">
        <f t="shared" si="221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2"/>
        <v>-4.4532539999999982E-2</v>
      </c>
      <c r="FU73" s="8">
        <f t="shared" si="223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4"/>
        <v>-4.457862999999998E-2</v>
      </c>
      <c r="GN73" s="8">
        <f t="shared" si="225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6"/>
        <v>-4.457862700000001E-2</v>
      </c>
      <c r="GT73" s="8">
        <f t="shared" si="227"/>
        <v>6.3512679104807707E-2</v>
      </c>
      <c r="GU73">
        <v>16</v>
      </c>
      <c r="GW73">
        <v>0.23420294999999999</v>
      </c>
      <c r="GX73">
        <v>1.50584495</v>
      </c>
      <c r="GY73" s="8">
        <f t="shared" si="228"/>
        <v>-4.457862999999998E-2</v>
      </c>
      <c r="GZ73" s="8">
        <f t="shared" si="229"/>
        <v>6.3828075635200959E-2</v>
      </c>
      <c r="HA73">
        <v>18</v>
      </c>
      <c r="HC73">
        <v>0.23420294999999999</v>
      </c>
      <c r="HD73">
        <v>1.53039952</v>
      </c>
      <c r="HE73" s="8">
        <f t="shared" si="230"/>
        <v>-4.457862999999998E-2</v>
      </c>
      <c r="HF73" s="8">
        <f t="shared" si="231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5">
      <c r="DY74" s="1">
        <v>0.32371982700000002</v>
      </c>
      <c r="DZ74" s="14">
        <f t="shared" si="232"/>
        <v>5.9892512357095425E-2</v>
      </c>
      <c r="EA74" s="14">
        <f t="shared" si="233"/>
        <v>5.9892512357095425E-2</v>
      </c>
      <c r="EB74" s="14">
        <f t="shared" si="234"/>
        <v>4.4599007000000024E-2</v>
      </c>
      <c r="EC74" s="14">
        <f t="shared" si="235"/>
        <v>-2.4876441077896494E-5</v>
      </c>
      <c r="ED74" s="7">
        <f t="shared" si="236"/>
        <v>1.5702385466968316</v>
      </c>
      <c r="EE74">
        <f t="shared" si="237"/>
        <v>0.99999984444068513</v>
      </c>
      <c r="EG74">
        <v>0.27878157999999997</v>
      </c>
      <c r="EH74">
        <v>0.77557396000000001</v>
      </c>
      <c r="EI74" s="8">
        <f t="shared" si="210"/>
        <v>-4.4588270000000041E-2</v>
      </c>
      <c r="EJ74" s="8">
        <f t="shared" si="211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2"/>
        <v>-4.4599009999999994E-2</v>
      </c>
      <c r="EP74" s="8">
        <f t="shared" si="213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4"/>
        <v>-4.4599007000000024E-2</v>
      </c>
      <c r="EV74" s="8">
        <f t="shared" si="215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6"/>
        <v>-4.4588270000000041E-2</v>
      </c>
      <c r="FB74" s="8">
        <f t="shared" si="217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8"/>
        <v>-4.4588270000000041E-2</v>
      </c>
      <c r="FH74" s="8">
        <f t="shared" si="219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20"/>
        <v>-4.4588270000000041E-2</v>
      </c>
      <c r="FN74" s="8">
        <f t="shared" si="221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2"/>
        <v>-4.4599009999999994E-2</v>
      </c>
      <c r="FU74" s="8">
        <f t="shared" si="223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4"/>
        <v>-4.4588270000000041E-2</v>
      </c>
      <c r="GN74" s="8">
        <f t="shared" si="225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6"/>
        <v>-4.4588263999999989E-2</v>
      </c>
      <c r="GT74" s="8">
        <f t="shared" si="227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8"/>
        <v>-4.4588270000000041E-2</v>
      </c>
      <c r="GZ74" s="8">
        <f t="shared" si="229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30"/>
        <v>-4.4588270000000041E-2</v>
      </c>
      <c r="HF74" s="8">
        <f t="shared" si="231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5">
      <c r="DY75" s="1">
        <v>0.36826213400000002</v>
      </c>
      <c r="DZ75" s="14">
        <f t="shared" si="232"/>
        <v>5.9052315314374174E-2</v>
      </c>
      <c r="EA75" s="14">
        <f t="shared" si="233"/>
        <v>5.9052315314374174E-2</v>
      </c>
      <c r="EB75" s="14">
        <f t="shared" si="234"/>
        <v>4.4542307000000003E-2</v>
      </c>
      <c r="EC75" s="14">
        <f t="shared" si="235"/>
        <v>-8.4019704272125101E-4</v>
      </c>
      <c r="ED75" s="7">
        <f t="shared" si="236"/>
        <v>1.5519356644113727</v>
      </c>
      <c r="EE75">
        <f t="shared" si="237"/>
        <v>0.9998221429796641</v>
      </c>
      <c r="EG75">
        <v>0.32336985000000001</v>
      </c>
      <c r="EH75">
        <v>0.73935112000000003</v>
      </c>
      <c r="EI75" s="8">
        <f t="shared" si="210"/>
        <v>-4.4599520000000004E-2</v>
      </c>
      <c r="EJ75" s="8">
        <f t="shared" si="211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2"/>
        <v>-4.4542300000000035E-2</v>
      </c>
      <c r="EP75" s="8">
        <f t="shared" si="213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4"/>
        <v>-4.4542307000000003E-2</v>
      </c>
      <c r="EV75" s="8">
        <f t="shared" si="215"/>
        <v>2.3129921252205084E-2</v>
      </c>
      <c r="EW75">
        <v>4</v>
      </c>
      <c r="EY75">
        <v>0.32336985000000001</v>
      </c>
      <c r="EZ75">
        <v>1.12644469</v>
      </c>
      <c r="FA75" s="8">
        <f t="shared" si="216"/>
        <v>-4.4599520000000004E-2</v>
      </c>
      <c r="FB75" s="8">
        <f t="shared" si="217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8"/>
        <v>-4.4599520000000004E-2</v>
      </c>
      <c r="FH75" s="8">
        <f t="shared" si="219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20"/>
        <v>-4.4599520000000004E-2</v>
      </c>
      <c r="FN75" s="8">
        <f t="shared" si="221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2"/>
        <v>-4.4542300000000035E-2</v>
      </c>
      <c r="FU75" s="8">
        <f t="shared" si="223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4"/>
        <v>-4.4599520000000004E-2</v>
      </c>
      <c r="GN75" s="8">
        <f t="shared" si="225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6"/>
        <v>-4.459952300000003E-2</v>
      </c>
      <c r="GT75" s="8">
        <f t="shared" si="227"/>
        <v>6.0441096310525085E-2</v>
      </c>
      <c r="GU75">
        <v>16</v>
      </c>
      <c r="GW75">
        <v>0.32336985000000001</v>
      </c>
      <c r="GX75">
        <v>1.43588626</v>
      </c>
      <c r="GY75" s="8">
        <f t="shared" si="228"/>
        <v>-4.4599520000000004E-2</v>
      </c>
      <c r="GZ75" s="8">
        <f t="shared" si="229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30"/>
        <v>-4.4599520000000004E-2</v>
      </c>
      <c r="HF75" s="8">
        <f t="shared" si="231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5">
      <c r="DY76" s="1">
        <v>0.41284756900000003</v>
      </c>
      <c r="DZ76" s="14">
        <f t="shared" si="232"/>
        <v>5.7526732273967394E-2</v>
      </c>
      <c r="EA76" s="14">
        <f t="shared" si="233"/>
        <v>5.7526732273967394E-2</v>
      </c>
      <c r="EB76" s="14">
        <f t="shared" si="234"/>
        <v>4.4585435000000007E-2</v>
      </c>
      <c r="EC76" s="14">
        <f t="shared" si="235"/>
        <v>-1.5255830404067791E-3</v>
      </c>
      <c r="ED76" s="7">
        <f t="shared" si="236"/>
        <v>1.5365925992766278</v>
      </c>
      <c r="EE76">
        <f t="shared" si="237"/>
        <v>0.99941510953696477</v>
      </c>
      <c r="EG76">
        <v>0.36796937000000002</v>
      </c>
      <c r="EH76">
        <v>0.69061634000000005</v>
      </c>
      <c r="EI76" s="8">
        <f t="shared" si="210"/>
        <v>-4.4603559999999987E-2</v>
      </c>
      <c r="EJ76" s="8">
        <f t="shared" si="211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2"/>
        <v>-4.4585439999999976E-2</v>
      </c>
      <c r="EP76" s="8">
        <f t="shared" si="213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4"/>
        <v>-4.4585435000000007E-2</v>
      </c>
      <c r="EV76" s="8">
        <f t="shared" si="215"/>
        <v>2.1477356504721202E-2</v>
      </c>
      <c r="EW76">
        <v>4</v>
      </c>
      <c r="EY76">
        <v>0.36796937000000002</v>
      </c>
      <c r="EZ76">
        <v>1.0558649</v>
      </c>
      <c r="FA76" s="8">
        <f t="shared" si="216"/>
        <v>-4.4603559999999987E-2</v>
      </c>
      <c r="FB76" s="8">
        <f t="shared" si="217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8"/>
        <v>-4.4603559999999987E-2</v>
      </c>
      <c r="FH76" s="8">
        <f t="shared" si="219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20"/>
        <v>-4.4603559999999987E-2</v>
      </c>
      <c r="FN76" s="8">
        <f t="shared" si="221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2"/>
        <v>-4.4585439999999976E-2</v>
      </c>
      <c r="FU76" s="8">
        <f t="shared" si="223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4"/>
        <v>-4.4603559999999987E-2</v>
      </c>
      <c r="GN76" s="8">
        <f t="shared" si="225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6"/>
        <v>-4.4603566999999955E-2</v>
      </c>
      <c r="GT76" s="8">
        <f t="shared" si="227"/>
        <v>5.8182810127183196E-2</v>
      </c>
      <c r="GU76">
        <v>16</v>
      </c>
      <c r="GW76">
        <v>0.36796937000000002</v>
      </c>
      <c r="GX76">
        <v>1.3892361</v>
      </c>
      <c r="GY76" s="8">
        <f t="shared" si="228"/>
        <v>-4.4603559999999987E-2</v>
      </c>
      <c r="GZ76" s="8">
        <f t="shared" si="229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30"/>
        <v>-4.4603559999999987E-2</v>
      </c>
      <c r="HF76" s="8">
        <f t="shared" si="231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5">
      <c r="DY77" s="1">
        <v>0.457418622</v>
      </c>
      <c r="DZ77" s="14">
        <f t="shared" si="232"/>
        <v>5.5420099779394875E-2</v>
      </c>
      <c r="EA77" s="14">
        <f t="shared" si="233"/>
        <v>5.5420099779394875E-2</v>
      </c>
      <c r="EB77" s="14">
        <f t="shared" si="234"/>
        <v>4.4571052999999972E-2</v>
      </c>
      <c r="EC77" s="14">
        <f t="shared" si="235"/>
        <v>-2.106632494572519E-3</v>
      </c>
      <c r="ED77" s="7">
        <f t="shared" si="236"/>
        <v>1.5235668862871452</v>
      </c>
      <c r="EE77">
        <f t="shared" si="237"/>
        <v>0.9988848972786567</v>
      </c>
      <c r="EG77">
        <v>0.41257293</v>
      </c>
      <c r="EH77">
        <v>0.63856824000000001</v>
      </c>
      <c r="EI77" s="8">
        <f t="shared" si="210"/>
        <v>-4.4596150000000001E-2</v>
      </c>
      <c r="EJ77" s="8">
        <f t="shared" si="211"/>
        <v>2.8445929472216795E-2</v>
      </c>
      <c r="EK77">
        <v>0</v>
      </c>
      <c r="EM77">
        <v>0.41284757</v>
      </c>
      <c r="EN77">
        <v>0.35378883</v>
      </c>
      <c r="EO77" s="8">
        <f t="shared" si="212"/>
        <v>-4.4571050000000001E-2</v>
      </c>
      <c r="EP77" s="8">
        <f t="shared" si="213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4"/>
        <v>-4.4571052999999972E-2</v>
      </c>
      <c r="EV77" s="8">
        <f t="shared" si="215"/>
        <v>1.984342511342797E-2</v>
      </c>
      <c r="EW77">
        <v>4</v>
      </c>
      <c r="EY77">
        <v>0.41257293</v>
      </c>
      <c r="EZ77">
        <v>0.97637088999999999</v>
      </c>
      <c r="FA77" s="8">
        <f t="shared" si="216"/>
        <v>-4.4596150000000001E-2</v>
      </c>
      <c r="FB77" s="8">
        <f t="shared" si="217"/>
        <v>4.3255564693658349E-2</v>
      </c>
      <c r="FC77">
        <v>6</v>
      </c>
      <c r="FE77" s="1">
        <v>0.41257293</v>
      </c>
      <c r="FF77">
        <v>1.0752541</v>
      </c>
      <c r="FG77" s="8">
        <f t="shared" si="218"/>
        <v>-4.4596150000000001E-2</v>
      </c>
      <c r="FH77" s="8">
        <f t="shared" si="219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20"/>
        <v>-4.4596150000000001E-2</v>
      </c>
      <c r="FN77" s="8">
        <f t="shared" si="221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2"/>
        <v>-4.4571050000000001E-2</v>
      </c>
      <c r="FU77" s="8">
        <f t="shared" si="223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4"/>
        <v>-4.4596150000000001E-2</v>
      </c>
      <c r="GN77" s="8">
        <f t="shared" si="225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6"/>
        <v>-4.4596150000000001E-2</v>
      </c>
      <c r="GT77" s="8">
        <f t="shared" si="227"/>
        <v>5.5466034867240839E-2</v>
      </c>
      <c r="GU77">
        <v>16</v>
      </c>
      <c r="GW77">
        <v>0.41257293</v>
      </c>
      <c r="GX77">
        <v>1.3301696599999999</v>
      </c>
      <c r="GY77" s="8">
        <f t="shared" si="228"/>
        <v>-4.4596150000000001E-2</v>
      </c>
      <c r="GZ77" s="8">
        <f t="shared" si="229"/>
        <v>5.6354185558424245E-2</v>
      </c>
      <c r="HA77">
        <v>18</v>
      </c>
      <c r="HC77">
        <v>0.41257293</v>
      </c>
      <c r="HD77">
        <v>1.3614001</v>
      </c>
      <c r="HE77" s="8">
        <f t="shared" si="230"/>
        <v>-4.4596150000000001E-2</v>
      </c>
      <c r="HF77" s="8">
        <f t="shared" si="231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5">
      <c r="DY78" s="1">
        <v>0.50200401900000002</v>
      </c>
      <c r="DZ78" s="14">
        <f t="shared" si="232"/>
        <v>5.2813337809880657E-2</v>
      </c>
      <c r="EA78" s="14">
        <f t="shared" si="233"/>
        <v>5.2813337809880657E-2</v>
      </c>
      <c r="EB78" s="14">
        <f t="shared" si="234"/>
        <v>4.4585397000000027E-2</v>
      </c>
      <c r="EC78" s="14">
        <f t="shared" si="235"/>
        <v>-2.606761969514218E-3</v>
      </c>
      <c r="ED78" s="7">
        <f t="shared" si="236"/>
        <v>1.5123960894851083</v>
      </c>
      <c r="EE78">
        <f t="shared" si="237"/>
        <v>0.99829519075717399</v>
      </c>
      <c r="EG78">
        <v>0.45716908000000001</v>
      </c>
      <c r="EH78">
        <v>0.58367051999999997</v>
      </c>
      <c r="EI78" s="8">
        <f t="shared" si="210"/>
        <v>-4.4609780000000043E-2</v>
      </c>
      <c r="EJ78" s="8">
        <f t="shared" si="211"/>
        <v>2.5993024666509126E-2</v>
      </c>
      <c r="EK78">
        <v>0</v>
      </c>
      <c r="EM78">
        <v>0.45741862</v>
      </c>
      <c r="EN78">
        <v>0.32503913000000001</v>
      </c>
      <c r="EO78" s="8">
        <f t="shared" si="212"/>
        <v>-4.4585399999999997E-2</v>
      </c>
      <c r="EP78" s="8">
        <f t="shared" si="213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4"/>
        <v>-4.4585397000000027E-2</v>
      </c>
      <c r="EV78" s="8">
        <f t="shared" si="215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6"/>
        <v>-4.4609780000000043E-2</v>
      </c>
      <c r="FB78" s="8">
        <f t="shared" si="217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8"/>
        <v>-4.4609780000000043E-2</v>
      </c>
      <c r="FH78" s="8">
        <f t="shared" si="219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20"/>
        <v>-4.4609780000000043E-2</v>
      </c>
      <c r="FN78" s="8">
        <f t="shared" si="221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2"/>
        <v>-4.4585399999999997E-2</v>
      </c>
      <c r="FU78" s="8">
        <f t="shared" si="223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4"/>
        <v>-4.4609780000000043E-2</v>
      </c>
      <c r="GN78" s="8">
        <f t="shared" si="225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6"/>
        <v>-4.4609773000000019E-2</v>
      </c>
      <c r="GT78" s="8">
        <f t="shared" si="227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8"/>
        <v>-4.4609780000000043E-2</v>
      </c>
      <c r="GZ78" s="8">
        <f t="shared" si="229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30"/>
        <v>-4.4609780000000043E-2</v>
      </c>
      <c r="HF78" s="8">
        <f t="shared" si="231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5">
      <c r="DY79" s="1">
        <v>0.54657242699999997</v>
      </c>
      <c r="DZ79" s="14">
        <f t="shared" si="232"/>
        <v>4.9774339676722755E-2</v>
      </c>
      <c r="EA79" s="14">
        <f t="shared" si="233"/>
        <v>4.9774339676722755E-2</v>
      </c>
      <c r="EB79" s="14">
        <f t="shared" si="234"/>
        <v>4.4568407999999948E-2</v>
      </c>
      <c r="EC79" s="14">
        <f t="shared" si="235"/>
        <v>-3.0389981331579025E-3</v>
      </c>
      <c r="ED79" s="7">
        <f t="shared" si="236"/>
        <v>1.5027144405318809</v>
      </c>
      <c r="EE79">
        <f t="shared" si="237"/>
        <v>0.9976833234328365</v>
      </c>
      <c r="EG79">
        <v>0.50177886000000005</v>
      </c>
      <c r="EH79">
        <v>0.52752586999999995</v>
      </c>
      <c r="EI79" s="8">
        <f t="shared" si="210"/>
        <v>-4.459501999999993E-2</v>
      </c>
      <c r="EJ79" s="8">
        <f t="shared" si="211"/>
        <v>2.3470526845015903E-2</v>
      </c>
      <c r="EK79">
        <v>0</v>
      </c>
      <c r="EM79">
        <v>0.50200402</v>
      </c>
      <c r="EN79">
        <v>0.29589973000000003</v>
      </c>
      <c r="EO79" s="8">
        <f t="shared" si="212"/>
        <v>-4.4568410000000003E-2</v>
      </c>
      <c r="EP79" s="8">
        <f t="shared" si="213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4"/>
        <v>-4.4568407999999948E-2</v>
      </c>
      <c r="EV79" s="8">
        <f t="shared" si="215"/>
        <v>1.6688363330364879E-2</v>
      </c>
      <c r="EW79">
        <v>4</v>
      </c>
      <c r="EY79">
        <v>0.50177886000000005</v>
      </c>
      <c r="EZ79">
        <v>0.81274499</v>
      </c>
      <c r="FA79" s="8">
        <f t="shared" si="216"/>
        <v>-4.459501999999993E-2</v>
      </c>
      <c r="FB79" s="8">
        <f t="shared" si="217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8"/>
        <v>-4.459501999999993E-2</v>
      </c>
      <c r="FH79" s="8">
        <f t="shared" si="219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20"/>
        <v>-4.459501999999993E-2</v>
      </c>
      <c r="FN79" s="8">
        <f t="shared" si="221"/>
        <v>4.3507365616517794E-2</v>
      </c>
      <c r="FO79">
        <v>10</v>
      </c>
      <c r="FR79" s="1">
        <v>0.50200402</v>
      </c>
      <c r="FS79" s="1">
        <v>0.49748186</v>
      </c>
      <c r="FT79" s="8">
        <f t="shared" si="222"/>
        <v>-4.4568410000000003E-2</v>
      </c>
      <c r="FU79" s="8">
        <f t="shared" si="223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4"/>
        <v>-4.459501999999993E-2</v>
      </c>
      <c r="GN79" s="8">
        <f t="shared" si="225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6"/>
        <v>-4.4595017000000015E-2</v>
      </c>
      <c r="GT79" s="8">
        <f t="shared" si="227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8"/>
        <v>-4.459501999999993E-2</v>
      </c>
      <c r="GZ79" s="8">
        <f t="shared" si="229"/>
        <v>5.1225476029306681E-2</v>
      </c>
      <c r="HA79">
        <v>18</v>
      </c>
      <c r="HC79">
        <v>0.50177886000000005</v>
      </c>
      <c r="HD79">
        <v>1.24981692</v>
      </c>
      <c r="HE79" s="8">
        <f t="shared" si="230"/>
        <v>-4.459501999999993E-2</v>
      </c>
      <c r="HF79" s="8">
        <f t="shared" si="231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5">
      <c r="DY80" s="1">
        <v>0.591166148</v>
      </c>
      <c r="DZ80" s="14">
        <f t="shared" si="232"/>
        <v>4.6352878718469832E-2</v>
      </c>
      <c r="EA80" s="14">
        <f t="shared" si="233"/>
        <v>4.6352878718469832E-2</v>
      </c>
      <c r="EB80" s="14">
        <f t="shared" si="234"/>
        <v>4.4593721000000031E-2</v>
      </c>
      <c r="EC80" s="14">
        <f t="shared" si="235"/>
        <v>-3.4214609582529226E-3</v>
      </c>
      <c r="ED80" s="7">
        <f t="shared" si="236"/>
        <v>1.4942211782865467</v>
      </c>
      <c r="EE80">
        <f t="shared" si="237"/>
        <v>0.99706955568561673</v>
      </c>
      <c r="EG80">
        <v>0.54637387999999998</v>
      </c>
      <c r="EH80">
        <v>0.47064853000000001</v>
      </c>
      <c r="EI80" s="8">
        <f t="shared" si="210"/>
        <v>-4.4607630000000009E-2</v>
      </c>
      <c r="EJ80" s="8">
        <f t="shared" si="211"/>
        <v>2.0932992227743891E-2</v>
      </c>
      <c r="EK80">
        <v>0</v>
      </c>
      <c r="EM80">
        <v>0.54657243</v>
      </c>
      <c r="EN80">
        <v>0.26641037000000001</v>
      </c>
      <c r="EO80" s="8">
        <f t="shared" si="212"/>
        <v>-4.4593719999999948E-2</v>
      </c>
      <c r="EP80" s="8">
        <f t="shared" si="213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4"/>
        <v>-4.4593721000000031E-2</v>
      </c>
      <c r="EV80" s="8">
        <f t="shared" si="215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6"/>
        <v>-4.4607630000000009E-2</v>
      </c>
      <c r="FB80" s="8">
        <f t="shared" si="217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8"/>
        <v>-4.4607630000000009E-2</v>
      </c>
      <c r="FH80" s="8">
        <f t="shared" si="219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20"/>
        <v>-4.4607630000000009E-2</v>
      </c>
      <c r="FN80" s="8">
        <f t="shared" si="221"/>
        <v>3.9788747564369148E-2</v>
      </c>
      <c r="FO80">
        <v>10</v>
      </c>
      <c r="FR80" s="1">
        <v>0.54657243</v>
      </c>
      <c r="FS80" s="1">
        <v>0.45992907</v>
      </c>
      <c r="FT80" s="8">
        <f t="shared" si="222"/>
        <v>-4.4593719999999948E-2</v>
      </c>
      <c r="FU80" s="8">
        <f t="shared" si="223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4"/>
        <v>-4.4607630000000009E-2</v>
      </c>
      <c r="GN80" s="8">
        <f t="shared" si="225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6"/>
        <v>-4.4607637000000033E-2</v>
      </c>
      <c r="GT80" s="8">
        <f t="shared" si="227"/>
        <v>4.6983420266533196E-2</v>
      </c>
      <c r="GU80">
        <v>16</v>
      </c>
      <c r="GW80">
        <v>0.54637387999999998</v>
      </c>
      <c r="GX80">
        <v>1.14715224</v>
      </c>
      <c r="GY80" s="8">
        <f t="shared" si="228"/>
        <v>-4.4607630000000009E-2</v>
      </c>
      <c r="GZ80" s="8">
        <f t="shared" si="229"/>
        <v>4.8524602745641403E-2</v>
      </c>
      <c r="HA80">
        <v>18</v>
      </c>
      <c r="HC80">
        <v>0.54637387999999998</v>
      </c>
      <c r="HD80">
        <v>1.18994657</v>
      </c>
      <c r="HE80" s="8">
        <f t="shared" si="230"/>
        <v>-4.4607630000000009E-2</v>
      </c>
      <c r="HF80" s="8">
        <f t="shared" si="231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5">
      <c r="DY81" s="1">
        <v>0.63571699100000001</v>
      </c>
      <c r="DZ81" s="14">
        <f t="shared" si="232"/>
        <v>4.2595795220475678E-2</v>
      </c>
      <c r="EA81" s="14">
        <f t="shared" si="233"/>
        <v>4.2595795220475678E-2</v>
      </c>
      <c r="EB81" s="14">
        <f t="shared" si="234"/>
        <v>4.4550843000000007E-2</v>
      </c>
      <c r="EC81" s="14">
        <f t="shared" si="235"/>
        <v>-3.7570834979941542E-3</v>
      </c>
      <c r="ED81" s="7">
        <f t="shared" si="236"/>
        <v>1.4866629118738566</v>
      </c>
      <c r="EE81">
        <f t="shared" si="237"/>
        <v>0.99646287142903345</v>
      </c>
      <c r="EG81">
        <v>0.59098150999999999</v>
      </c>
      <c r="EH81">
        <v>0.41332724999999998</v>
      </c>
      <c r="EI81" s="8">
        <f t="shared" si="210"/>
        <v>-4.4585199999999992E-2</v>
      </c>
      <c r="EJ81" s="8">
        <f t="shared" si="211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2"/>
        <v>-4.4550840000000091E-2</v>
      </c>
      <c r="EP81" s="8">
        <f t="shared" si="213"/>
        <v>1.0496401775302503E-2</v>
      </c>
      <c r="EQ81">
        <v>2</v>
      </c>
      <c r="ES81" s="1">
        <v>0.591166148</v>
      </c>
      <c r="ET81" s="1">
        <v>0.306917467</v>
      </c>
      <c r="EU81" s="8">
        <f t="shared" si="214"/>
        <v>-4.4550843000000007E-2</v>
      </c>
      <c r="EV81" s="8">
        <f t="shared" si="215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6"/>
        <v>-4.4585199999999992E-2</v>
      </c>
      <c r="FB81" s="8">
        <f t="shared" si="217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8"/>
        <v>-4.4585199999999992E-2</v>
      </c>
      <c r="FH81" s="8">
        <f t="shared" si="219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20"/>
        <v>-4.4585199999999992E-2</v>
      </c>
      <c r="FN81" s="8">
        <f t="shared" si="221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2"/>
        <v>-4.4550840000000091E-2</v>
      </c>
      <c r="FU81" s="8">
        <f t="shared" si="223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4"/>
        <v>-4.4585199999999992E-2</v>
      </c>
      <c r="GN81" s="8">
        <f t="shared" si="225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6"/>
        <v>-4.4585193999999939E-2</v>
      </c>
      <c r="GT81" s="8">
        <f t="shared" si="227"/>
        <v>4.3975036756664393E-2</v>
      </c>
      <c r="GU81">
        <v>16</v>
      </c>
      <c r="GW81">
        <v>0.59098150999999999</v>
      </c>
      <c r="GX81">
        <v>1.08241542</v>
      </c>
      <c r="GY81" s="8">
        <f t="shared" si="228"/>
        <v>-4.4585199999999992E-2</v>
      </c>
      <c r="GZ81" s="8">
        <f t="shared" si="229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30"/>
        <v>-4.4585199999999992E-2</v>
      </c>
      <c r="HF81" s="8">
        <f t="shared" si="231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5">
      <c r="DY82" s="1">
        <v>0.68030855000000001</v>
      </c>
      <c r="DZ82" s="14">
        <f t="shared" si="232"/>
        <v>3.8527503531741378E-2</v>
      </c>
      <c r="EA82" s="14">
        <f t="shared" si="233"/>
        <v>3.8527503531741378E-2</v>
      </c>
      <c r="EB82" s="14">
        <f t="shared" si="234"/>
        <v>4.4591559000000003E-2</v>
      </c>
      <c r="EC82" s="14">
        <f t="shared" si="235"/>
        <v>-4.0682916887343004E-3</v>
      </c>
      <c r="ED82" s="7">
        <f t="shared" si="236"/>
        <v>1.4798136383440332</v>
      </c>
      <c r="EE82">
        <f t="shared" si="237"/>
        <v>0.9958639295298507</v>
      </c>
      <c r="EG82">
        <v>0.63556670999999998</v>
      </c>
      <c r="EH82">
        <v>0.35552920999999998</v>
      </c>
      <c r="EI82" s="8">
        <f t="shared" si="210"/>
        <v>-4.4596489999999989E-2</v>
      </c>
      <c r="EJ82" s="8">
        <f t="shared" si="211"/>
        <v>1.5789775993449027E-2</v>
      </c>
      <c r="EK82">
        <v>0</v>
      </c>
      <c r="EM82">
        <v>0.63571699000000004</v>
      </c>
      <c r="EN82">
        <v>0.20638313</v>
      </c>
      <c r="EO82" s="8">
        <f t="shared" si="212"/>
        <v>-4.4591559999999975E-2</v>
      </c>
      <c r="EP82" s="8">
        <f t="shared" si="213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4"/>
        <v>-4.4591559000000003E-2</v>
      </c>
      <c r="EV82" s="8">
        <f t="shared" si="215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6"/>
        <v>-4.4596489999999989E-2</v>
      </c>
      <c r="FB82" s="8">
        <f t="shared" si="217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8"/>
        <v>-4.4596489999999989E-2</v>
      </c>
      <c r="FH82" s="8">
        <f t="shared" si="219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20"/>
        <v>-4.4596489999999989E-2</v>
      </c>
      <c r="FN82" s="8">
        <f t="shared" si="221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2"/>
        <v>-4.4591559999999975E-2</v>
      </c>
      <c r="FU82" s="8">
        <f t="shared" si="223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4"/>
        <v>-4.4596489999999989E-2</v>
      </c>
      <c r="GN82" s="8">
        <f t="shared" si="225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6"/>
        <v>-4.4596497999999984E-2</v>
      </c>
      <c r="GT82" s="8">
        <f t="shared" si="227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8"/>
        <v>-4.4596489999999989E-2</v>
      </c>
      <c r="GZ82" s="8">
        <f t="shared" si="229"/>
        <v>4.2975302984019859E-2</v>
      </c>
      <c r="HA82">
        <v>18</v>
      </c>
      <c r="HC82">
        <v>0.63556670999999998</v>
      </c>
      <c r="HD82">
        <v>1.06873642</v>
      </c>
      <c r="HE82" s="8">
        <f t="shared" si="230"/>
        <v>-4.4596489999999989E-2</v>
      </c>
      <c r="HF82" s="8">
        <f t="shared" si="231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5">
      <c r="DY83" s="1">
        <v>0.72485467199999998</v>
      </c>
      <c r="DZ83" s="14">
        <f t="shared" si="232"/>
        <v>3.4178286734964779E-2</v>
      </c>
      <c r="EA83" s="14">
        <f t="shared" si="233"/>
        <v>3.4178286734964779E-2</v>
      </c>
      <c r="EB83" s="14">
        <f t="shared" si="234"/>
        <v>4.4546121999999966E-2</v>
      </c>
      <c r="EC83" s="14">
        <f t="shared" si="235"/>
        <v>-4.3492167967765991E-3</v>
      </c>
      <c r="ED83" s="7">
        <f t="shared" si="236"/>
        <v>1.4734707771249071</v>
      </c>
      <c r="EE83">
        <f t="shared" si="237"/>
        <v>0.99526760600048136</v>
      </c>
      <c r="EG83">
        <v>0.68016319999999997</v>
      </c>
      <c r="EH83">
        <v>0.29698865000000002</v>
      </c>
      <c r="EI83" s="8">
        <f t="shared" si="210"/>
        <v>-4.4563490000000039E-2</v>
      </c>
      <c r="EJ83" s="8">
        <f t="shared" si="211"/>
        <v>1.3172218206188567E-2</v>
      </c>
      <c r="EK83">
        <v>0</v>
      </c>
      <c r="EM83">
        <v>0.68030855000000001</v>
      </c>
      <c r="EN83">
        <v>0.17569397</v>
      </c>
      <c r="EO83" s="8">
        <f t="shared" si="212"/>
        <v>-4.4546120000000022E-2</v>
      </c>
      <c r="EP83" s="8">
        <f t="shared" si="213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4"/>
        <v>-4.4546121999999966E-2</v>
      </c>
      <c r="EV83" s="8">
        <f t="shared" si="215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6"/>
        <v>-4.4563490000000039E-2</v>
      </c>
      <c r="FB83" s="8">
        <f t="shared" si="217"/>
        <v>2.1670286131618137E-2</v>
      </c>
      <c r="FC83">
        <v>6</v>
      </c>
      <c r="FE83" s="1">
        <v>0.68016319999999997</v>
      </c>
      <c r="FF83">
        <v>0.56935722</v>
      </c>
      <c r="FG83" s="8">
        <f t="shared" si="218"/>
        <v>-4.4563490000000039E-2</v>
      </c>
      <c r="FH83" s="8">
        <f t="shared" si="219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20"/>
        <v>-4.4563490000000039E-2</v>
      </c>
      <c r="FN83" s="8">
        <f t="shared" si="221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2"/>
        <v>-4.4546120000000022E-2</v>
      </c>
      <c r="FU83" s="8">
        <f t="shared" si="223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4"/>
        <v>-4.4563490000000039E-2</v>
      </c>
      <c r="GN83" s="8">
        <f t="shared" si="225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6"/>
        <v>-4.4563481000000071E-2</v>
      </c>
      <c r="GT83" s="8">
        <f t="shared" si="227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8"/>
        <v>-4.4563490000000039E-2</v>
      </c>
      <c r="GZ83" s="8">
        <f t="shared" si="229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30"/>
        <v>-4.4563490000000039E-2</v>
      </c>
      <c r="HF83" s="8">
        <f t="shared" si="231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5">
      <c r="DY84" s="1">
        <v>0.76942777500000004</v>
      </c>
      <c r="DZ84" s="14">
        <f t="shared" si="232"/>
        <v>2.9555306027599593E-2</v>
      </c>
      <c r="EA84" s="14">
        <f t="shared" si="233"/>
        <v>2.9555306027599593E-2</v>
      </c>
      <c r="EB84" s="14">
        <f t="shared" si="234"/>
        <v>4.4573103000000058E-2</v>
      </c>
      <c r="EC84" s="14">
        <f t="shared" si="235"/>
        <v>-4.622980707365186E-3</v>
      </c>
      <c r="ED84" s="7">
        <f t="shared" si="236"/>
        <v>1.4674490202645945</v>
      </c>
      <c r="EE84">
        <f t="shared" si="237"/>
        <v>0.99466441861709776</v>
      </c>
      <c r="EG84">
        <v>0.72472669000000001</v>
      </c>
      <c r="EH84">
        <v>0.23702596000000001</v>
      </c>
      <c r="EI84" s="8">
        <f t="shared" si="210"/>
        <v>-4.4580219999999948E-2</v>
      </c>
      <c r="EJ84" s="8">
        <f t="shared" si="211"/>
        <v>1.0510290117754444E-2</v>
      </c>
      <c r="EK84">
        <v>0</v>
      </c>
      <c r="EM84">
        <v>0.72485467000000003</v>
      </c>
      <c r="EN84">
        <v>0.14430207</v>
      </c>
      <c r="EO84" s="8">
        <f t="shared" si="212"/>
        <v>-4.4573109999999971E-2</v>
      </c>
      <c r="EP84" s="8">
        <f t="shared" si="213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4"/>
        <v>-4.4573103000000058E-2</v>
      </c>
      <c r="EV84" s="8">
        <f t="shared" si="215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6"/>
        <v>-4.4580219999999948E-2</v>
      </c>
      <c r="FB84" s="8">
        <f t="shared" si="217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8"/>
        <v>-4.4580219999999948E-2</v>
      </c>
      <c r="FH84" s="8">
        <f t="shared" si="219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20"/>
        <v>-4.4580219999999948E-2</v>
      </c>
      <c r="FN84" s="8">
        <f t="shared" si="221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2"/>
        <v>-4.4573109999999971E-2</v>
      </c>
      <c r="FU84" s="8">
        <f t="shared" si="223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4"/>
        <v>-4.4580219999999948E-2</v>
      </c>
      <c r="GN84" s="8">
        <f t="shared" si="225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6"/>
        <v>-4.4580227999999944E-2</v>
      </c>
      <c r="GT84" s="8">
        <f t="shared" si="227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8"/>
        <v>-4.4580219999999948E-2</v>
      </c>
      <c r="GZ84" s="8">
        <f t="shared" si="229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30"/>
        <v>-4.4580219999999948E-2</v>
      </c>
      <c r="HF84" s="8">
        <f t="shared" si="231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5">
      <c r="DY85" s="1">
        <v>0.81698695099999996</v>
      </c>
      <c r="DZ85" s="14">
        <f t="shared" si="232"/>
        <v>2.4330434096358041E-2</v>
      </c>
      <c r="EA85" s="14">
        <f t="shared" si="233"/>
        <v>2.4330434096358041E-2</v>
      </c>
      <c r="EB85" s="14">
        <f t="shared" si="234"/>
        <v>4.7559175999999925E-2</v>
      </c>
      <c r="EC85" s="14">
        <f t="shared" si="235"/>
        <v>-5.2248719312415516E-3</v>
      </c>
      <c r="ED85" s="7">
        <f t="shared" si="236"/>
        <v>1.4613746950818907</v>
      </c>
      <c r="EE85">
        <f t="shared" si="237"/>
        <v>0.9940194239969008</v>
      </c>
      <c r="EG85">
        <v>0.76930690999999995</v>
      </c>
      <c r="EH85">
        <v>0.17611637999999999</v>
      </c>
      <c r="EI85" s="8">
        <f t="shared" si="210"/>
        <v>-4.7501780000000049E-2</v>
      </c>
      <c r="EJ85" s="8">
        <f t="shared" si="211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2"/>
        <v>-4.7559169999999984E-2</v>
      </c>
      <c r="EP85" s="8">
        <f t="shared" si="213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4"/>
        <v>-4.7559175999999925E-2</v>
      </c>
      <c r="EV85" s="8">
        <f t="shared" si="215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6"/>
        <v>-4.7501780000000049E-2</v>
      </c>
      <c r="FB85" s="8">
        <f t="shared" si="217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8"/>
        <v>-4.7501780000000049E-2</v>
      </c>
      <c r="FH85" s="8">
        <f t="shared" si="219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20"/>
        <v>-4.7501780000000049E-2</v>
      </c>
      <c r="FN85" s="8">
        <f t="shared" si="221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2"/>
        <v>-4.7559169999999984E-2</v>
      </c>
      <c r="FU85" s="8">
        <f t="shared" si="223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4"/>
        <v>-4.7501780000000049E-2</v>
      </c>
      <c r="GN85" s="8">
        <f t="shared" si="225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6"/>
        <v>-4.7501776000000051E-2</v>
      </c>
      <c r="GT85" s="8">
        <f t="shared" si="227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8"/>
        <v>-4.7501780000000049E-2</v>
      </c>
      <c r="GZ85" s="8">
        <f t="shared" si="229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30"/>
        <v>-4.7501780000000049E-2</v>
      </c>
      <c r="HF85" s="8">
        <f t="shared" si="231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5">
      <c r="DY86" s="1">
        <v>0.86832052299999996</v>
      </c>
      <c r="DZ86" s="14">
        <f t="shared" si="232"/>
        <v>1.8350048679812436E-2</v>
      </c>
      <c r="EA86" s="14">
        <f t="shared" si="233"/>
        <v>1.8350048679812436E-2</v>
      </c>
      <c r="EB86" s="14">
        <f t="shared" si="234"/>
        <v>5.1333571999999994E-2</v>
      </c>
      <c r="EC86" s="14">
        <f t="shared" si="235"/>
        <v>-5.9803854165456048E-3</v>
      </c>
      <c r="ED86" s="7">
        <f t="shared" si="236"/>
        <v>1.4548186650550252</v>
      </c>
      <c r="EE86">
        <f t="shared" si="237"/>
        <v>0.99328212613057343</v>
      </c>
      <c r="EG86">
        <v>0.81680869</v>
      </c>
      <c r="EH86">
        <v>9.6343979999999996E-2</v>
      </c>
      <c r="EI86" s="8">
        <f t="shared" si="210"/>
        <v>-5.1284839999999998E-2</v>
      </c>
      <c r="EJ86" s="8">
        <f t="shared" si="211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2"/>
        <v>-5.1333570000000051E-2</v>
      </c>
      <c r="EP86" s="8">
        <f t="shared" si="213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4"/>
        <v>-5.1333571999999994E-2</v>
      </c>
      <c r="EV86" s="8">
        <f t="shared" si="215"/>
        <v>6.3710205589834071E-3</v>
      </c>
      <c r="EW86">
        <v>4</v>
      </c>
      <c r="EY86">
        <v>0.81680869</v>
      </c>
      <c r="EZ86">
        <v>0.24162117999999999</v>
      </c>
      <c r="FA86" s="8">
        <f t="shared" si="216"/>
        <v>-5.1284839999999998E-2</v>
      </c>
      <c r="FB86" s="8">
        <f t="shared" si="217"/>
        <v>1.2240833068332607E-2</v>
      </c>
      <c r="FC86">
        <v>6</v>
      </c>
      <c r="FE86" s="1">
        <v>0.81680869</v>
      </c>
      <c r="FF86">
        <v>0.31402189000000003</v>
      </c>
      <c r="FG86" s="8">
        <f t="shared" si="218"/>
        <v>-5.1284839999999998E-2</v>
      </c>
      <c r="FH86" s="8">
        <f t="shared" si="219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20"/>
        <v>-5.1284839999999998E-2</v>
      </c>
      <c r="FN86" s="8">
        <f t="shared" si="221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2"/>
        <v>-5.1333570000000051E-2</v>
      </c>
      <c r="FU86" s="8">
        <f t="shared" si="223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4"/>
        <v>-5.1284839999999998E-2</v>
      </c>
      <c r="GN86" s="8">
        <f t="shared" si="225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6"/>
        <v>-5.1284836999999972E-2</v>
      </c>
      <c r="GT86" s="8">
        <f t="shared" si="227"/>
        <v>3.3197930151019094E-2</v>
      </c>
      <c r="GU86">
        <v>16</v>
      </c>
      <c r="GW86">
        <v>0.81680869</v>
      </c>
      <c r="GX86">
        <v>0.75259096999999997</v>
      </c>
      <c r="GY86" s="8">
        <f t="shared" si="228"/>
        <v>-5.1284839999999998E-2</v>
      </c>
      <c r="GZ86" s="8">
        <f t="shared" si="229"/>
        <v>3.6460863860900451E-2</v>
      </c>
      <c r="HA86">
        <v>18</v>
      </c>
      <c r="HC86">
        <v>0.81680869</v>
      </c>
      <c r="HD86">
        <v>0.81894286999999999</v>
      </c>
      <c r="HE86" s="8">
        <f t="shared" si="230"/>
        <v>-5.1284839999999998E-2</v>
      </c>
      <c r="HF86" s="8">
        <f t="shared" si="231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5">
      <c r="DY87" s="1">
        <v>0.91857666199999999</v>
      </c>
      <c r="DZ87" s="14">
        <f t="shared" si="232"/>
        <v>1.2138871339052334E-2</v>
      </c>
      <c r="EA87" s="14">
        <f t="shared" si="233"/>
        <v>1.2138871339052334E-2</v>
      </c>
      <c r="EB87" s="14">
        <f t="shared" si="234"/>
        <v>5.0256139000000033E-2</v>
      </c>
      <c r="EC87" s="14">
        <f t="shared" si="235"/>
        <v>-6.2111773407601024E-3</v>
      </c>
      <c r="ED87" s="7">
        <f t="shared" si="236"/>
        <v>1.4478294660556796</v>
      </c>
      <c r="EE87">
        <f t="shared" si="237"/>
        <v>0.9924490974491248</v>
      </c>
      <c r="EG87">
        <v>0.86809353</v>
      </c>
      <c r="EH87">
        <v>1.1122480000000001E-2</v>
      </c>
      <c r="EI87" s="8">
        <f t="shared" si="210"/>
        <v>-5.0145430000000046E-2</v>
      </c>
      <c r="EJ87" s="8">
        <f t="shared" si="211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2"/>
        <v>-5.0256140000000005E-2</v>
      </c>
      <c r="EP87" s="8">
        <f t="shared" si="213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4"/>
        <v>-5.0256139000000033E-2</v>
      </c>
      <c r="EV87" s="8">
        <f t="shared" si="215"/>
        <v>3.9426937857855249E-3</v>
      </c>
      <c r="EW87">
        <v>4</v>
      </c>
      <c r="EY87">
        <v>0.86809353</v>
      </c>
      <c r="EZ87">
        <v>0.14399514999999999</v>
      </c>
      <c r="FA87" s="8">
        <f t="shared" si="216"/>
        <v>-5.0145430000000046E-2</v>
      </c>
      <c r="FB87" s="8">
        <f t="shared" si="217"/>
        <v>7.1269188608090103E-3</v>
      </c>
      <c r="FC87">
        <v>6</v>
      </c>
      <c r="FE87" s="1">
        <v>0.86809353</v>
      </c>
      <c r="FF87">
        <v>0.21680178999999999</v>
      </c>
      <c r="FG87" s="8">
        <f t="shared" si="218"/>
        <v>-5.0145430000000046E-2</v>
      </c>
      <c r="FH87" s="8">
        <f t="shared" si="219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20"/>
        <v>-5.0145430000000046E-2</v>
      </c>
      <c r="FN87" s="8">
        <f t="shared" si="221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2"/>
        <v>-5.0256140000000005E-2</v>
      </c>
      <c r="FU87" s="8">
        <f t="shared" si="223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4"/>
        <v>-5.0145430000000046E-2</v>
      </c>
      <c r="GN87" s="8">
        <f t="shared" si="225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6"/>
        <v>-5.0145438000000042E-2</v>
      </c>
      <c r="GT87" s="8">
        <f t="shared" si="227"/>
        <v>2.8374378477256879E-2</v>
      </c>
      <c r="GU87">
        <v>16</v>
      </c>
      <c r="GW87">
        <v>0.86809353</v>
      </c>
      <c r="GX87">
        <v>0.67080936000000002</v>
      </c>
      <c r="GY87" s="8">
        <f t="shared" si="228"/>
        <v>-5.0145430000000046E-2</v>
      </c>
      <c r="GZ87" s="8">
        <f t="shared" si="229"/>
        <v>3.175009581504714E-2</v>
      </c>
      <c r="HA87">
        <v>18</v>
      </c>
      <c r="HC87">
        <v>0.86809353</v>
      </c>
      <c r="HD87">
        <v>0.73936155999999997</v>
      </c>
      <c r="HE87" s="8">
        <f t="shared" si="230"/>
        <v>-5.0145430000000046E-2</v>
      </c>
      <c r="HF87" s="8">
        <f t="shared" si="231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5">
      <c r="DY88" s="1">
        <v>0.96365270999999997</v>
      </c>
      <c r="DZ88" s="14">
        <f t="shared" si="232"/>
        <v>6.2479519489863798E-3</v>
      </c>
      <c r="EA88" s="14">
        <f t="shared" si="233"/>
        <v>6.2479519489863798E-3</v>
      </c>
      <c r="EB88" s="14">
        <f t="shared" si="234"/>
        <v>4.507604799999998E-2</v>
      </c>
      <c r="EC88" s="14">
        <f t="shared" si="235"/>
        <v>-5.890919390065954E-3</v>
      </c>
      <c r="ED88" s="7">
        <f t="shared" si="236"/>
        <v>1.4408443619900533</v>
      </c>
      <c r="EE88">
        <f t="shared" si="237"/>
        <v>0.99156811957217028</v>
      </c>
      <c r="EG88">
        <v>0.91823896000000005</v>
      </c>
      <c r="EH88">
        <v>-8.7574079999999999E-2</v>
      </c>
      <c r="EI88" s="8">
        <f t="shared" si="210"/>
        <v>-4.4942229999999972E-2</v>
      </c>
      <c r="EJ88" s="8">
        <f t="shared" si="211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2"/>
        <v>-4.5076049999999923E-2</v>
      </c>
      <c r="EP88" s="8">
        <f t="shared" si="213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4"/>
        <v>-4.507604799999998E-2</v>
      </c>
      <c r="EV88" s="8">
        <f t="shared" si="215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6"/>
        <v>-4.4942229999999972E-2</v>
      </c>
      <c r="FB88" s="8">
        <f t="shared" si="217"/>
        <v>1.764478723699465E-3</v>
      </c>
      <c r="FC88">
        <v>6</v>
      </c>
      <c r="FE88" s="1">
        <v>0.91823896000000005</v>
      </c>
      <c r="FF88">
        <v>0.11675982</v>
      </c>
      <c r="FG88" s="8">
        <f t="shared" si="218"/>
        <v>-4.4942229999999972E-2</v>
      </c>
      <c r="FH88" s="8">
        <f t="shared" si="219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20"/>
        <v>-4.4942229999999972E-2</v>
      </c>
      <c r="FN88" s="8">
        <f t="shared" si="221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2"/>
        <v>-4.5076049999999923E-2</v>
      </c>
      <c r="FU88" s="8">
        <f t="shared" si="223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4"/>
        <v>-4.4942229999999972E-2</v>
      </c>
      <c r="GN88" s="8">
        <f t="shared" si="225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6"/>
        <v>-4.4942227999999917E-2</v>
      </c>
      <c r="GT88" s="8">
        <f t="shared" si="227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8"/>
        <v>-4.4942229999999972E-2</v>
      </c>
      <c r="GZ88" s="8">
        <f t="shared" si="229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30"/>
        <v>-4.4942229999999972E-2</v>
      </c>
      <c r="HF88" s="8">
        <f t="shared" si="231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5">
      <c r="DY89" s="1">
        <v>1</v>
      </c>
      <c r="DZ89" s="14">
        <f t="shared" si="232"/>
        <v>1.2599999999999777E-3</v>
      </c>
      <c r="EA89" s="14">
        <f t="shared" si="233"/>
        <v>1.2599999999999777E-3</v>
      </c>
      <c r="EB89" s="14">
        <f t="shared" si="234"/>
        <v>3.6347290000000032E-2</v>
      </c>
      <c r="EC89" s="14">
        <f t="shared" si="235"/>
        <v>-4.9879519489864025E-3</v>
      </c>
      <c r="ED89" s="7">
        <f t="shared" si="236"/>
        <v>1.4344178036925648</v>
      </c>
      <c r="EE89">
        <f t="shared" si="237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11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3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5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7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9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21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3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5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7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9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31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5">
      <c r="EA90" s="3" t="s">
        <v>36</v>
      </c>
      <c r="ED90">
        <v>1.4344178036925648</v>
      </c>
      <c r="EE90">
        <f t="shared" si="237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11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3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5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7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9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21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3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5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7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9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31"/>
        <v>-1.9107346917067541E-2</v>
      </c>
      <c r="HG90">
        <v>20</v>
      </c>
      <c r="HJ90">
        <v>1</v>
      </c>
      <c r="HK90">
        <v>0.47762839000000001</v>
      </c>
    </row>
    <row r="91" spans="129:219" x14ac:dyDescent="0.35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5">
      <c r="DY92" s="1">
        <v>2.60625466E-2</v>
      </c>
      <c r="DZ92" s="14">
        <f t="shared" ref="DZ92:DZ113" si="238">5*($EC$5/100)*(0.2969*SQRT(DY92)-0.126*DY92-0.3516*DY92^2+0.2843*DY92^3-0.1015*DY92^4)</f>
        <v>2.6648108451597489E-2</v>
      </c>
      <c r="EA92" s="14">
        <f t="shared" ref="EA92:EA113" si="239">-DZ92</f>
        <v>-2.6648108451597489E-2</v>
      </c>
      <c r="EB92" s="14">
        <f t="shared" ref="EB92:EB113" si="240">DY92-DY91</f>
        <v>2.60625466E-2</v>
      </c>
      <c r="EC92" s="14">
        <f t="shared" ref="EC92:EC113" si="241">EA92-EA91</f>
        <v>-2.6648108451597489E-2</v>
      </c>
      <c r="ED92" s="7">
        <f>-(PI()/2)+ATAN(EC92/EB92)</f>
        <v>-2.367303017772497</v>
      </c>
      <c r="EE92">
        <f t="shared" ref="EE92:EE114" si="242">SIN(ED92)</f>
        <v>-0.69920839973092097</v>
      </c>
      <c r="EG92">
        <v>0</v>
      </c>
      <c r="EH92">
        <v>-0.56692326000000004</v>
      </c>
      <c r="EI92" s="8">
        <f t="shared" ref="EI92:EI113" si="243">EG92-EG93</f>
        <v>0</v>
      </c>
      <c r="EJ92" s="8">
        <f t="shared" ref="EJ92:EJ114" si="244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5">EM92-EM93</f>
        <v>0</v>
      </c>
      <c r="EP92" s="8">
        <f t="shared" ref="EP92:EP114" si="246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7">ES92-ES93</f>
        <v>0</v>
      </c>
      <c r="EV92" s="8">
        <f t="shared" ref="EV92:EV114" si="248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9">EY92-EY93</f>
        <v>0</v>
      </c>
      <c r="FB92" s="8">
        <f t="shared" ref="FB92:FB114" si="250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51">FE92-FE93</f>
        <v>0</v>
      </c>
      <c r="FH92" s="8">
        <f t="shared" ref="FH92:FH114" si="252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3">FK92-FK93</f>
        <v>0</v>
      </c>
      <c r="FN92" s="8">
        <f t="shared" ref="FN92:FN114" si="254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5">FR92-FR93</f>
        <v>0</v>
      </c>
      <c r="FU92" s="8">
        <f t="shared" ref="FU92:FU114" si="256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7">GK92-GK93</f>
        <v>0</v>
      </c>
      <c r="GN92" s="8">
        <f t="shared" ref="GN92:GN114" si="258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9">GQ92-GQ93</f>
        <v>0</v>
      </c>
      <c r="GT92" s="8">
        <f t="shared" ref="GT92:GT114" si="260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61">GW92-GW93</f>
        <v>0</v>
      </c>
      <c r="GZ92" s="8">
        <f t="shared" ref="GZ92:GZ114" si="262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3">HC92-HC93</f>
        <v>0</v>
      </c>
      <c r="HF92" s="8">
        <f t="shared" ref="HF92:HF114" si="264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5">
      <c r="DY93" s="1">
        <v>6.5657129800000005E-2</v>
      </c>
      <c r="DZ93" s="14">
        <f t="shared" si="238"/>
        <v>3.9820016425207334E-2</v>
      </c>
      <c r="EA93" s="14">
        <f t="shared" si="239"/>
        <v>-3.9820016425207334E-2</v>
      </c>
      <c r="EB93" s="14">
        <f t="shared" si="240"/>
        <v>3.9594583200000005E-2</v>
      </c>
      <c r="EC93" s="14">
        <f t="shared" si="241"/>
        <v>-1.3171907973609846E-2</v>
      </c>
      <c r="ED93" s="7">
        <f t="shared" ref="ED93:ED113" si="265">-(PI()/2)+ATAN(EC93/EB93)</f>
        <v>-1.8919492617242695</v>
      </c>
      <c r="EE93">
        <f t="shared" si="242"/>
        <v>-0.94887211249767367</v>
      </c>
      <c r="EG93">
        <v>0</v>
      </c>
      <c r="EH93">
        <v>-1.4651494300000001</v>
      </c>
      <c r="EI93" s="8">
        <f t="shared" si="243"/>
        <v>-2.5729459999999999E-2</v>
      </c>
      <c r="EJ93" s="8">
        <f t="shared" si="244"/>
        <v>3.5770109927308058E-2</v>
      </c>
      <c r="EK93">
        <v>0</v>
      </c>
      <c r="EM93">
        <v>0</v>
      </c>
      <c r="EN93">
        <v>-1.35549947</v>
      </c>
      <c r="EO93" s="8">
        <f t="shared" si="245"/>
        <v>-2.606255E-2</v>
      </c>
      <c r="EP93" s="8">
        <f t="shared" si="246"/>
        <v>3.3501117907504686E-2</v>
      </c>
      <c r="EQ93">
        <v>2</v>
      </c>
      <c r="ES93" s="1">
        <v>0</v>
      </c>
      <c r="ET93" s="1">
        <v>-1.6061661</v>
      </c>
      <c r="EU93" s="8">
        <f t="shared" si="247"/>
        <v>-2.60625466E-2</v>
      </c>
      <c r="EV93" s="8">
        <f t="shared" si="248"/>
        <v>3.9623768433775089E-2</v>
      </c>
      <c r="EW93">
        <v>4</v>
      </c>
      <c r="EY93">
        <v>0</v>
      </c>
      <c r="EZ93">
        <v>-2.1156139700000001</v>
      </c>
      <c r="FA93" s="8">
        <f t="shared" si="249"/>
        <v>-2.5729459999999999E-2</v>
      </c>
      <c r="FB93" s="8">
        <f t="shared" si="250"/>
        <v>5.1367582776488674E-2</v>
      </c>
      <c r="FC93">
        <v>6</v>
      </c>
      <c r="FE93" s="1">
        <v>0</v>
      </c>
      <c r="FF93">
        <v>-2.2243224000000001</v>
      </c>
      <c r="FG93" s="8">
        <f t="shared" si="251"/>
        <v>-2.5729459999999999E-2</v>
      </c>
      <c r="FH93" s="8">
        <f t="shared" si="252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3"/>
        <v>-2.5729459999999999E-2</v>
      </c>
      <c r="FN93" s="8">
        <f t="shared" si="254"/>
        <v>5.5383437018114351E-2</v>
      </c>
      <c r="FO93">
        <v>10</v>
      </c>
      <c r="FR93" s="1">
        <v>0</v>
      </c>
      <c r="FS93" s="1">
        <v>-1.8447679299999999</v>
      </c>
      <c r="FT93" s="8">
        <f t="shared" si="255"/>
        <v>-2.606255E-2</v>
      </c>
      <c r="FU93" s="8">
        <f t="shared" si="256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7"/>
        <v>-2.5729459999999999E-2</v>
      </c>
      <c r="GN93" s="8">
        <f t="shared" si="258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9"/>
        <v>-2.5729462599999999E-2</v>
      </c>
      <c r="GT93" s="8">
        <f t="shared" si="260"/>
        <v>5.7474697945664718E-2</v>
      </c>
      <c r="GU93">
        <v>16</v>
      </c>
      <c r="GW93">
        <v>0</v>
      </c>
      <c r="GX93">
        <v>-2.47524656</v>
      </c>
      <c r="GY93" s="8">
        <f t="shared" si="261"/>
        <v>-2.5729459999999999E-2</v>
      </c>
      <c r="GZ93" s="8">
        <f t="shared" si="262"/>
        <v>5.7472904491617446E-2</v>
      </c>
      <c r="HA93">
        <v>18</v>
      </c>
      <c r="HC93">
        <v>0</v>
      </c>
      <c r="HD93">
        <v>-2.4799599300000001</v>
      </c>
      <c r="HE93" s="8">
        <f t="shared" si="263"/>
        <v>-2.5729459999999999E-2</v>
      </c>
      <c r="HF93" s="8">
        <f t="shared" si="264"/>
        <v>5.6894309969717706E-2</v>
      </c>
      <c r="HG93">
        <v>20</v>
      </c>
      <c r="HJ93">
        <v>0</v>
      </c>
      <c r="HK93">
        <v>-2.47524656</v>
      </c>
    </row>
    <row r="94" spans="129:219" x14ac:dyDescent="0.35">
      <c r="DY94" s="1">
        <v>0.116797683</v>
      </c>
      <c r="DZ94" s="14">
        <f t="shared" si="238"/>
        <v>4.9433246699933216E-2</v>
      </c>
      <c r="EA94" s="14">
        <f t="shared" si="239"/>
        <v>-4.9433246699933216E-2</v>
      </c>
      <c r="EB94" s="14">
        <f t="shared" si="240"/>
        <v>5.1140553199999994E-2</v>
      </c>
      <c r="EC94" s="14">
        <f t="shared" si="241"/>
        <v>-9.6132302747258813E-3</v>
      </c>
      <c r="ED94" s="7">
        <f t="shared" si="265"/>
        <v>-1.7566047065434491</v>
      </c>
      <c r="EE94">
        <f t="shared" si="242"/>
        <v>-0.98278723083040553</v>
      </c>
      <c r="EG94">
        <v>2.5729459999999999E-2</v>
      </c>
      <c r="EH94">
        <v>0.27701168999999998</v>
      </c>
      <c r="EI94" s="8">
        <f t="shared" si="243"/>
        <v>-3.9560220000000007E-2</v>
      </c>
      <c r="EJ94" s="8">
        <f t="shared" si="244"/>
        <v>-1.0770014799733399E-2</v>
      </c>
      <c r="EK94">
        <v>0</v>
      </c>
      <c r="EM94">
        <v>2.606255E-2</v>
      </c>
      <c r="EN94">
        <v>-1.020269E-2</v>
      </c>
      <c r="EO94" s="8">
        <f t="shared" si="245"/>
        <v>-3.959457999999999E-2</v>
      </c>
      <c r="EP94" s="8">
        <f t="shared" si="246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7"/>
        <v>-3.9594583200000005E-2</v>
      </c>
      <c r="EV94" s="8">
        <f t="shared" si="248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9"/>
        <v>-3.9560220000000007E-2</v>
      </c>
      <c r="FB94" s="8">
        <f t="shared" si="250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51"/>
        <v>-3.9560220000000007E-2</v>
      </c>
      <c r="FH94" s="8">
        <f t="shared" si="252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3"/>
        <v>-3.9560220000000007E-2</v>
      </c>
      <c r="FN94" s="8">
        <f t="shared" si="254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5"/>
        <v>-3.959457999999999E-2</v>
      </c>
      <c r="FU94" s="8">
        <f t="shared" si="256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7"/>
        <v>-3.9560220000000007E-2</v>
      </c>
      <c r="GN94" s="8">
        <f t="shared" si="258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9"/>
        <v>-3.9560214299999993E-2</v>
      </c>
      <c r="GT94" s="8">
        <f t="shared" si="260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61"/>
        <v>-3.9560220000000007E-2</v>
      </c>
      <c r="GZ94" s="8">
        <f t="shared" si="262"/>
        <v>3.6137225065738181E-2</v>
      </c>
      <c r="HA94">
        <v>18</v>
      </c>
      <c r="HC94">
        <v>2.5729459999999999E-2</v>
      </c>
      <c r="HD94">
        <v>-1.0594903</v>
      </c>
      <c r="HE94" s="8">
        <f t="shared" si="263"/>
        <v>-3.9560220000000007E-2</v>
      </c>
      <c r="HF94" s="8">
        <f t="shared" si="264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5">
      <c r="DY95" s="1">
        <v>0.17878364099999999</v>
      </c>
      <c r="DZ95" s="14">
        <f t="shared" si="238"/>
        <v>5.5976094728309785E-2</v>
      </c>
      <c r="EA95" s="14">
        <f t="shared" si="239"/>
        <v>-5.5976094728309785E-2</v>
      </c>
      <c r="EB95" s="14">
        <f t="shared" si="240"/>
        <v>6.1985957999999994E-2</v>
      </c>
      <c r="EC95" s="14">
        <f t="shared" si="241"/>
        <v>-6.5428480283765689E-3</v>
      </c>
      <c r="ED95" s="7">
        <f t="shared" si="265"/>
        <v>-1.6759606278858505</v>
      </c>
      <c r="EE95">
        <f t="shared" si="242"/>
        <v>-0.99447532939330852</v>
      </c>
      <c r="EG95">
        <v>6.5289680000000003E-2</v>
      </c>
      <c r="EH95">
        <v>0.39841926</v>
      </c>
      <c r="EI95" s="8">
        <f t="shared" si="243"/>
        <v>-5.1124549999999991E-2</v>
      </c>
      <c r="EJ95" s="8">
        <f t="shared" si="244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5"/>
        <v>-5.1140550000000007E-2</v>
      </c>
      <c r="EP95" s="8">
        <f t="shared" si="246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7"/>
        <v>-5.1140553199999994E-2</v>
      </c>
      <c r="EV95" s="8">
        <f t="shared" si="248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9"/>
        <v>-5.1124549999999991E-2</v>
      </c>
      <c r="FB95" s="8">
        <f t="shared" si="250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51"/>
        <v>-5.1124549999999991E-2</v>
      </c>
      <c r="FH95" s="8">
        <f t="shared" si="252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3"/>
        <v>-5.1124549999999991E-2</v>
      </c>
      <c r="FN95" s="8">
        <f t="shared" si="254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5"/>
        <v>-5.1140550000000007E-2</v>
      </c>
      <c r="FU95" s="8">
        <f t="shared" si="256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7"/>
        <v>-5.1124549999999991E-2</v>
      </c>
      <c r="GN95" s="8">
        <f t="shared" si="258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9"/>
        <v>-5.112455610000001E-2</v>
      </c>
      <c r="GT95" s="8">
        <f t="shared" si="260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61"/>
        <v>-5.1124549999999991E-2</v>
      </c>
      <c r="GZ95" s="8">
        <f t="shared" si="262"/>
        <v>3.886880953450491E-2</v>
      </c>
      <c r="HA95">
        <v>18</v>
      </c>
      <c r="HC95">
        <v>6.5289680000000003E-2</v>
      </c>
      <c r="HD95">
        <v>-0.87835352</v>
      </c>
      <c r="HE95" s="8">
        <f t="shared" si="263"/>
        <v>-5.1124549999999991E-2</v>
      </c>
      <c r="HF95" s="8">
        <f t="shared" si="264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5">
      <c r="DY96" s="1">
        <v>0.23458828300000001</v>
      </c>
      <c r="DZ96" s="14">
        <f t="shared" si="238"/>
        <v>5.8954250447668256E-2</v>
      </c>
      <c r="EA96" s="14">
        <f t="shared" si="239"/>
        <v>-5.8954250447668256E-2</v>
      </c>
      <c r="EB96" s="14">
        <f t="shared" si="240"/>
        <v>5.5804642000000015E-2</v>
      </c>
      <c r="EC96" s="14">
        <f t="shared" si="241"/>
        <v>-2.9781557193584718E-3</v>
      </c>
      <c r="ED96" s="7">
        <f t="shared" si="265"/>
        <v>-1.6241132746282241</v>
      </c>
      <c r="EE96">
        <f t="shared" si="242"/>
        <v>-0.99857898821020796</v>
      </c>
      <c r="EG96">
        <v>0.11641422999999999</v>
      </c>
      <c r="EH96">
        <v>0.70062979000000003</v>
      </c>
      <c r="EI96" s="8">
        <f t="shared" si="243"/>
        <v>-6.1994780000000013E-2</v>
      </c>
      <c r="EJ96" s="8">
        <f t="shared" si="244"/>
        <v>-4.3373667491648962E-2</v>
      </c>
      <c r="EK96">
        <v>0</v>
      </c>
      <c r="EM96">
        <v>0.11679768</v>
      </c>
      <c r="EN96">
        <v>0.12289645</v>
      </c>
      <c r="EO96" s="8">
        <f t="shared" si="245"/>
        <v>-6.1985959999999993E-2</v>
      </c>
      <c r="EP96" s="8">
        <f t="shared" si="246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7"/>
        <v>-6.1985957999999994E-2</v>
      </c>
      <c r="EV96" s="8">
        <f t="shared" si="248"/>
        <v>1.9485957599725348E-3</v>
      </c>
      <c r="EW96">
        <v>4</v>
      </c>
      <c r="EY96">
        <v>0.11641422999999999</v>
      </c>
      <c r="EZ96">
        <v>0.19915368</v>
      </c>
      <c r="FA96" s="8">
        <f t="shared" si="249"/>
        <v>-6.1994780000000013E-2</v>
      </c>
      <c r="FB96" s="8">
        <f t="shared" si="250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51"/>
        <v>-6.1994780000000013E-2</v>
      </c>
      <c r="FH96" s="8">
        <f t="shared" si="252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3"/>
        <v>-6.1994780000000013E-2</v>
      </c>
      <c r="FN96" s="8">
        <f t="shared" si="254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5"/>
        <v>-6.1985959999999993E-2</v>
      </c>
      <c r="FU96" s="8">
        <f t="shared" si="256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7"/>
        <v>-6.1994780000000013E-2</v>
      </c>
      <c r="GN96" s="8">
        <f t="shared" si="258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9"/>
        <v>-6.1994773000000003E-2</v>
      </c>
      <c r="GT96" s="8">
        <f t="shared" si="260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61"/>
        <v>-6.1994780000000013E-2</v>
      </c>
      <c r="GZ96" s="8">
        <f t="shared" si="262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3"/>
        <v>-6.1994780000000013E-2</v>
      </c>
      <c r="HF96" s="8">
        <f t="shared" si="264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5">
      <c r="DY97" s="1">
        <v>0.27912081999999999</v>
      </c>
      <c r="DZ97" s="14">
        <f t="shared" si="238"/>
        <v>5.9917388798173321E-2</v>
      </c>
      <c r="EA97" s="14">
        <f t="shared" si="239"/>
        <v>-5.9917388798173321E-2</v>
      </c>
      <c r="EB97" s="14">
        <f t="shared" si="240"/>
        <v>4.4532536999999983E-2</v>
      </c>
      <c r="EC97" s="14">
        <f t="shared" si="241"/>
        <v>-9.6313835050506474E-4</v>
      </c>
      <c r="ED97" s="7">
        <f t="shared" si="265"/>
        <v>-1.5924207004593651</v>
      </c>
      <c r="EE97">
        <f t="shared" si="242"/>
        <v>-0.99976620234260183</v>
      </c>
      <c r="EG97">
        <v>0.17840901000000001</v>
      </c>
      <c r="EH97">
        <v>0.77638063000000002</v>
      </c>
      <c r="EI97" s="8">
        <f t="shared" si="243"/>
        <v>-5.5793939999999986E-2</v>
      </c>
      <c r="EJ97" s="8">
        <f t="shared" si="244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5"/>
        <v>-5.5804640000000016E-2</v>
      </c>
      <c r="EP97" s="8">
        <f t="shared" si="246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7"/>
        <v>-5.5804642000000015E-2</v>
      </c>
      <c r="EV97" s="8">
        <f t="shared" si="248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9"/>
        <v>-5.5793939999999986E-2</v>
      </c>
      <c r="FB97" s="8">
        <f t="shared" si="250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51"/>
        <v>-5.5793939999999986E-2</v>
      </c>
      <c r="FH97" s="8">
        <f t="shared" si="252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3"/>
        <v>-5.5793939999999986E-2</v>
      </c>
      <c r="FN97" s="8">
        <f t="shared" si="254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5"/>
        <v>-5.5804640000000016E-2</v>
      </c>
      <c r="FU97" s="8">
        <f t="shared" si="256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7"/>
        <v>-5.5793939999999986E-2</v>
      </c>
      <c r="GN97" s="8">
        <f t="shared" si="258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9"/>
        <v>-5.5793947999999982E-2</v>
      </c>
      <c r="GT97" s="8">
        <f t="shared" si="260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61"/>
        <v>-5.5793939999999986E-2</v>
      </c>
      <c r="GZ97" s="8">
        <f t="shared" si="262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3"/>
        <v>-5.5793939999999986E-2</v>
      </c>
      <c r="HF97" s="8">
        <f t="shared" si="264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5">
      <c r="DY98" s="1">
        <v>0.32371982700000002</v>
      </c>
      <c r="DZ98" s="14">
        <f t="shared" si="238"/>
        <v>5.9892512357095425E-2</v>
      </c>
      <c r="EA98" s="14">
        <f t="shared" si="239"/>
        <v>-5.9892512357095425E-2</v>
      </c>
      <c r="EB98" s="14">
        <f t="shared" si="240"/>
        <v>4.4599007000000024E-2</v>
      </c>
      <c r="EC98" s="14">
        <f t="shared" si="241"/>
        <v>2.4876441077896494E-5</v>
      </c>
      <c r="ED98" s="7">
        <f t="shared" si="265"/>
        <v>-1.5702385466968316</v>
      </c>
      <c r="EE98">
        <f t="shared" si="242"/>
        <v>-0.99999984444068513</v>
      </c>
      <c r="EG98">
        <v>0.23420294999999999</v>
      </c>
      <c r="EH98">
        <v>0.81702960999999996</v>
      </c>
      <c r="EI98" s="8">
        <f t="shared" si="243"/>
        <v>-4.457862999999998E-2</v>
      </c>
      <c r="EJ98" s="8">
        <f t="shared" si="244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5"/>
        <v>-4.4532539999999982E-2</v>
      </c>
      <c r="EP98" s="8">
        <f t="shared" si="246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7"/>
        <v>-4.4532536999999983E-2</v>
      </c>
      <c r="EV98" s="8">
        <f t="shared" si="248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9"/>
        <v>-4.457862999999998E-2</v>
      </c>
      <c r="FB98" s="8">
        <f t="shared" si="250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51"/>
        <v>-4.457862999999998E-2</v>
      </c>
      <c r="FH98" s="8">
        <f t="shared" si="252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3"/>
        <v>-4.457862999999998E-2</v>
      </c>
      <c r="FN98" s="8">
        <f t="shared" si="254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5"/>
        <v>-4.4532539999999982E-2</v>
      </c>
      <c r="FU98" s="8">
        <f t="shared" si="256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7"/>
        <v>-4.457862999999998E-2</v>
      </c>
      <c r="GN98" s="8">
        <f t="shared" si="258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9"/>
        <v>-4.457862700000001E-2</v>
      </c>
      <c r="GT98" s="8">
        <f t="shared" si="260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61"/>
        <v>-4.457862999999998E-2</v>
      </c>
      <c r="GZ98" s="8">
        <f t="shared" si="262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3"/>
        <v>-4.457862999999998E-2</v>
      </c>
      <c r="HF98" s="8">
        <f t="shared" si="264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5">
      <c r="DY99" s="1">
        <v>0.36826213400000002</v>
      </c>
      <c r="DZ99" s="14">
        <f t="shared" si="238"/>
        <v>5.9052315314374174E-2</v>
      </c>
      <c r="EA99" s="14">
        <f t="shared" si="239"/>
        <v>-5.9052315314374174E-2</v>
      </c>
      <c r="EB99" s="14">
        <f t="shared" si="240"/>
        <v>4.4542307000000003E-2</v>
      </c>
      <c r="EC99" s="14">
        <f t="shared" si="241"/>
        <v>8.4019704272125101E-4</v>
      </c>
      <c r="ED99" s="7">
        <f t="shared" si="265"/>
        <v>-1.5519356644113727</v>
      </c>
      <c r="EE99">
        <f t="shared" si="242"/>
        <v>-0.9998221429796641</v>
      </c>
      <c r="EG99">
        <v>0.27878157999999997</v>
      </c>
      <c r="EH99">
        <v>0.78157087999999997</v>
      </c>
      <c r="EI99" s="8">
        <f t="shared" si="243"/>
        <v>-4.4588270000000041E-2</v>
      </c>
      <c r="EJ99" s="8">
        <f t="shared" si="244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5"/>
        <v>-4.4599009999999994E-2</v>
      </c>
      <c r="EP99" s="8">
        <f t="shared" si="246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7"/>
        <v>-4.4599007000000024E-2</v>
      </c>
      <c r="EV99" s="8">
        <f t="shared" si="248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9"/>
        <v>-4.4588270000000041E-2</v>
      </c>
      <c r="FB99" s="8">
        <f t="shared" si="250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51"/>
        <v>-4.4588270000000041E-2</v>
      </c>
      <c r="FH99" s="8">
        <f t="shared" si="252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3"/>
        <v>-4.4588270000000041E-2</v>
      </c>
      <c r="FN99" s="8">
        <f t="shared" si="254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5"/>
        <v>-4.4599009999999994E-2</v>
      </c>
      <c r="FU99" s="8">
        <f t="shared" si="256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7"/>
        <v>-4.4588270000000041E-2</v>
      </c>
      <c r="GN99" s="8">
        <f t="shared" si="258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9"/>
        <v>-4.4588263999999989E-2</v>
      </c>
      <c r="GT99" s="8">
        <f t="shared" si="260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61"/>
        <v>-4.4588270000000041E-2</v>
      </c>
      <c r="GZ99" s="8">
        <f t="shared" si="262"/>
        <v>3.9358637952731923E-3</v>
      </c>
      <c r="HA99">
        <v>18</v>
      </c>
      <c r="HC99">
        <v>0.27878157999999997</v>
      </c>
      <c r="HD99">
        <v>-0.17050947</v>
      </c>
      <c r="HE99" s="8">
        <f t="shared" si="263"/>
        <v>-4.4588270000000041E-2</v>
      </c>
      <c r="HF99" s="8">
        <f t="shared" si="264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5">
      <c r="DY100" s="1">
        <v>0.41284756900000003</v>
      </c>
      <c r="DZ100" s="14">
        <f t="shared" si="238"/>
        <v>5.7526732273967394E-2</v>
      </c>
      <c r="EA100" s="14">
        <f t="shared" si="239"/>
        <v>-5.7526732273967394E-2</v>
      </c>
      <c r="EB100" s="14">
        <f t="shared" si="240"/>
        <v>4.4585435000000007E-2</v>
      </c>
      <c r="EC100" s="14">
        <f t="shared" si="241"/>
        <v>1.5255830404067791E-3</v>
      </c>
      <c r="ED100" s="7">
        <f t="shared" si="265"/>
        <v>-1.5365925992766278</v>
      </c>
      <c r="EE100">
        <f t="shared" si="242"/>
        <v>-0.99941510953696477</v>
      </c>
      <c r="EG100">
        <v>0.32336985000000001</v>
      </c>
      <c r="EH100">
        <v>0.74589035000000004</v>
      </c>
      <c r="EI100" s="8">
        <f t="shared" si="243"/>
        <v>-4.4599520000000004E-2</v>
      </c>
      <c r="EJ100" s="8">
        <f t="shared" si="244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5"/>
        <v>-4.4542300000000035E-2</v>
      </c>
      <c r="EP100" s="8">
        <f t="shared" si="246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7"/>
        <v>-4.4542307000000003E-2</v>
      </c>
      <c r="EV100" s="8">
        <f t="shared" si="248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9"/>
        <v>-4.4599520000000004E-2</v>
      </c>
      <c r="FB100" s="8">
        <f t="shared" si="250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51"/>
        <v>-4.4599520000000004E-2</v>
      </c>
      <c r="FH100" s="8">
        <f t="shared" si="252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3"/>
        <v>-4.4599520000000004E-2</v>
      </c>
      <c r="FN100" s="8">
        <f t="shared" si="254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5"/>
        <v>-4.4542300000000035E-2</v>
      </c>
      <c r="FU100" s="8">
        <f t="shared" si="256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7"/>
        <v>-4.4599520000000004E-2</v>
      </c>
      <c r="GN100" s="8">
        <f t="shared" si="258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9"/>
        <v>-4.459952300000003E-2</v>
      </c>
      <c r="GT100" s="8">
        <f t="shared" si="260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61"/>
        <v>-4.4599520000000004E-2</v>
      </c>
      <c r="GZ100" s="8">
        <f t="shared" si="262"/>
        <v>2.3744051043524347E-3</v>
      </c>
      <c r="HA100">
        <v>18</v>
      </c>
      <c r="HC100">
        <v>0.32336985000000001</v>
      </c>
      <c r="HD100">
        <v>-0.12977474</v>
      </c>
      <c r="HE100" s="8">
        <f t="shared" si="263"/>
        <v>-4.4599520000000004E-2</v>
      </c>
      <c r="HF100" s="8">
        <f t="shared" si="264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5">
      <c r="DY101" s="1">
        <v>0.457418622</v>
      </c>
      <c r="DZ101" s="14">
        <f t="shared" si="238"/>
        <v>5.5420099779394875E-2</v>
      </c>
      <c r="EA101" s="14">
        <f t="shared" si="239"/>
        <v>-5.5420099779394875E-2</v>
      </c>
      <c r="EB101" s="14">
        <f t="shared" si="240"/>
        <v>4.4571052999999972E-2</v>
      </c>
      <c r="EC101" s="14">
        <f t="shared" si="241"/>
        <v>2.106632494572519E-3</v>
      </c>
      <c r="ED101" s="7">
        <f t="shared" si="265"/>
        <v>-1.5235668862871452</v>
      </c>
      <c r="EE101">
        <f t="shared" si="242"/>
        <v>-0.9988848972786567</v>
      </c>
      <c r="EG101">
        <v>0.36796937000000002</v>
      </c>
      <c r="EH101">
        <v>0.69735208999999998</v>
      </c>
      <c r="EI101" s="8">
        <f t="shared" si="243"/>
        <v>-4.4603559999999987E-2</v>
      </c>
      <c r="EJ101" s="8">
        <f t="shared" si="244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5"/>
        <v>-4.4585439999999976E-2</v>
      </c>
      <c r="EP101" s="8">
        <f t="shared" si="246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7"/>
        <v>-4.4585435000000007E-2</v>
      </c>
      <c r="EV101" s="8">
        <f t="shared" si="248"/>
        <v>-5.1655038884096689E-3</v>
      </c>
      <c r="EW101">
        <v>4</v>
      </c>
      <c r="EY101">
        <v>0.36796937000000002</v>
      </c>
      <c r="EZ101">
        <v>0.38300454</v>
      </c>
      <c r="FA101" s="8">
        <f t="shared" si="249"/>
        <v>-4.4603559999999987E-2</v>
      </c>
      <c r="FB101" s="8">
        <f t="shared" si="250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51"/>
        <v>-4.4603559999999987E-2</v>
      </c>
      <c r="FH101" s="8">
        <f t="shared" si="252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3"/>
        <v>-4.4603559999999987E-2</v>
      </c>
      <c r="FN101" s="8">
        <f t="shared" si="254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5"/>
        <v>-4.4585439999999976E-2</v>
      </c>
      <c r="FU101" s="8">
        <f t="shared" si="256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7"/>
        <v>-4.4603559999999987E-2</v>
      </c>
      <c r="GN101" s="8">
        <f t="shared" si="258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9"/>
        <v>-4.4603566999999955E-2</v>
      </c>
      <c r="GT101" s="8">
        <f t="shared" si="260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61"/>
        <v>-4.4603559999999987E-2</v>
      </c>
      <c r="GZ101" s="8">
        <f t="shared" si="262"/>
        <v>1.979306557576806E-3</v>
      </c>
      <c r="HA101">
        <v>18</v>
      </c>
      <c r="HC101">
        <v>0.36796937000000002</v>
      </c>
      <c r="HD101">
        <v>-0.11816225</v>
      </c>
      <c r="HE101" s="8">
        <f t="shared" si="263"/>
        <v>-4.4603559999999987E-2</v>
      </c>
      <c r="HF101" s="8">
        <f t="shared" si="264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5">
      <c r="DY102" s="1">
        <v>0.50200401900000002</v>
      </c>
      <c r="DZ102" s="14">
        <f t="shared" si="238"/>
        <v>5.2813337809880657E-2</v>
      </c>
      <c r="EA102" s="14">
        <f t="shared" si="239"/>
        <v>-5.2813337809880657E-2</v>
      </c>
      <c r="EB102" s="14">
        <f t="shared" si="240"/>
        <v>4.4585397000000027E-2</v>
      </c>
      <c r="EC102" s="14">
        <f t="shared" si="241"/>
        <v>2.606761969514218E-3</v>
      </c>
      <c r="ED102" s="7">
        <f t="shared" si="265"/>
        <v>-1.5123960894851083</v>
      </c>
      <c r="EE102">
        <f t="shared" si="242"/>
        <v>-0.99829519075717399</v>
      </c>
      <c r="EG102">
        <v>0.41257293</v>
      </c>
      <c r="EH102">
        <v>0.64523867000000001</v>
      </c>
      <c r="EI102" s="8">
        <f t="shared" si="243"/>
        <v>-4.4596150000000001E-2</v>
      </c>
      <c r="EJ102" s="8">
        <f t="shared" si="244"/>
        <v>-2.8726104353513932E-2</v>
      </c>
      <c r="EK102">
        <v>0</v>
      </c>
      <c r="EM102">
        <v>0.41284757</v>
      </c>
      <c r="EN102">
        <v>0.19103608</v>
      </c>
      <c r="EO102" s="8">
        <f t="shared" si="245"/>
        <v>-4.4571050000000001E-2</v>
      </c>
      <c r="EP102" s="8">
        <f t="shared" si="246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7"/>
        <v>-4.4571052999999972E-2</v>
      </c>
      <c r="EV102" s="8">
        <f t="shared" si="248"/>
        <v>-5.076508731901545E-3</v>
      </c>
      <c r="EW102">
        <v>4</v>
      </c>
      <c r="EY102">
        <v>0.41257293</v>
      </c>
      <c r="EZ102">
        <v>0.35928587000000001</v>
      </c>
      <c r="FA102" s="8">
        <f t="shared" si="249"/>
        <v>-4.4596150000000001E-2</v>
      </c>
      <c r="FB102" s="8">
        <f t="shared" si="250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51"/>
        <v>-4.4596150000000001E-2</v>
      </c>
      <c r="FH102" s="8">
        <f t="shared" si="252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3"/>
        <v>-4.4596150000000001E-2</v>
      </c>
      <c r="FN102" s="8">
        <f t="shared" si="254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5"/>
        <v>-4.4571050000000001E-2</v>
      </c>
      <c r="FU102" s="8">
        <f t="shared" si="256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7"/>
        <v>-4.4596150000000001E-2</v>
      </c>
      <c r="GN102" s="8">
        <f t="shared" si="258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9"/>
        <v>-4.4596150000000001E-2</v>
      </c>
      <c r="GT102" s="8">
        <f t="shared" si="260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61"/>
        <v>-4.4596150000000001E-2</v>
      </c>
      <c r="GZ102" s="8">
        <f t="shared" si="262"/>
        <v>1.6764394906541619E-3</v>
      </c>
      <c r="HA102">
        <v>18</v>
      </c>
      <c r="HC102">
        <v>0.41257293</v>
      </c>
      <c r="HD102">
        <v>-0.10786365000000001</v>
      </c>
      <c r="HE102" s="8">
        <f t="shared" si="263"/>
        <v>-4.4596150000000001E-2</v>
      </c>
      <c r="HF102" s="8">
        <f t="shared" si="264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5">
      <c r="DY103" s="1">
        <v>0.54657242699999997</v>
      </c>
      <c r="DZ103" s="14">
        <f t="shared" si="238"/>
        <v>4.9774339676722755E-2</v>
      </c>
      <c r="EA103" s="14">
        <f t="shared" si="239"/>
        <v>-4.9774339676722755E-2</v>
      </c>
      <c r="EB103" s="14">
        <f t="shared" si="240"/>
        <v>4.4568407999999948E-2</v>
      </c>
      <c r="EC103" s="14">
        <f t="shared" si="241"/>
        <v>3.0389981331579025E-3</v>
      </c>
      <c r="ED103" s="7">
        <f t="shared" si="265"/>
        <v>-1.5027144405318809</v>
      </c>
      <c r="EE103">
        <f t="shared" si="242"/>
        <v>-0.9976833234328365</v>
      </c>
      <c r="EG103">
        <v>0.45716908000000001</v>
      </c>
      <c r="EH103">
        <v>0.59011040000000003</v>
      </c>
      <c r="EI103" s="8">
        <f t="shared" si="243"/>
        <v>-4.4609780000000043E-2</v>
      </c>
      <c r="EJ103" s="8">
        <f t="shared" si="244"/>
        <v>-2.6263709315390467E-2</v>
      </c>
      <c r="EK103">
        <v>0</v>
      </c>
      <c r="EM103">
        <v>0.45741862</v>
      </c>
      <c r="EN103">
        <v>0.1805206</v>
      </c>
      <c r="EO103" s="8">
        <f t="shared" si="245"/>
        <v>-4.4585399999999997E-2</v>
      </c>
      <c r="EP103" s="8">
        <f t="shared" si="246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7"/>
        <v>-4.4585397000000027E-2</v>
      </c>
      <c r="EV103" s="8">
        <f t="shared" si="248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9"/>
        <v>-4.4609780000000043E-2</v>
      </c>
      <c r="FB103" s="8">
        <f t="shared" si="250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51"/>
        <v>-4.4609780000000043E-2</v>
      </c>
      <c r="FH103" s="8">
        <f t="shared" si="252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3"/>
        <v>-4.4609780000000043E-2</v>
      </c>
      <c r="FN103" s="8">
        <f t="shared" si="254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5"/>
        <v>-4.4585399999999997E-2</v>
      </c>
      <c r="FU103" s="8">
        <f t="shared" si="256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7"/>
        <v>-4.4609780000000043E-2</v>
      </c>
      <c r="GN103" s="8">
        <f t="shared" si="258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9"/>
        <v>-4.4609773000000019E-2</v>
      </c>
      <c r="GT103" s="8">
        <f t="shared" si="260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61"/>
        <v>-4.4609780000000043E-2</v>
      </c>
      <c r="GZ103" s="8">
        <f t="shared" si="262"/>
        <v>1.6269597010614913E-3</v>
      </c>
      <c r="HA103">
        <v>18</v>
      </c>
      <c r="HC103">
        <v>0.45716908000000001</v>
      </c>
      <c r="HD103">
        <v>-0.10356846</v>
      </c>
      <c r="HE103" s="8">
        <f t="shared" si="263"/>
        <v>-4.4609780000000043E-2</v>
      </c>
      <c r="HF103" s="8">
        <f t="shared" si="264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5">
      <c r="DY104" s="1">
        <v>0.591166148</v>
      </c>
      <c r="DZ104" s="14">
        <f t="shared" si="238"/>
        <v>4.6352878718469832E-2</v>
      </c>
      <c r="EA104" s="14">
        <f t="shared" si="239"/>
        <v>-4.6352878718469832E-2</v>
      </c>
      <c r="EB104" s="14">
        <f t="shared" si="240"/>
        <v>4.4593721000000031E-2</v>
      </c>
      <c r="EC104" s="14">
        <f t="shared" si="241"/>
        <v>3.4214609582529226E-3</v>
      </c>
      <c r="ED104" s="7">
        <f t="shared" si="265"/>
        <v>-1.4942211782865467</v>
      </c>
      <c r="EE104">
        <f t="shared" si="242"/>
        <v>-0.99706955568561673</v>
      </c>
      <c r="EG104">
        <v>0.50177886000000005</v>
      </c>
      <c r="EH104">
        <v>0.53362067000000002</v>
      </c>
      <c r="EI104" s="8">
        <f t="shared" si="243"/>
        <v>-4.459501999999993E-2</v>
      </c>
      <c r="EJ104" s="8">
        <f t="shared" si="244"/>
        <v>-2.3727089182150371E-2</v>
      </c>
      <c r="EK104">
        <v>0</v>
      </c>
      <c r="EM104">
        <v>0.50200402</v>
      </c>
      <c r="EN104">
        <v>0.16817947999999999</v>
      </c>
      <c r="EO104" s="8">
        <f t="shared" si="245"/>
        <v>-4.4568410000000003E-2</v>
      </c>
      <c r="EP104" s="8">
        <f t="shared" si="246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7"/>
        <v>-4.4568407999999948E-2</v>
      </c>
      <c r="EV104" s="8">
        <f t="shared" si="248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9"/>
        <v>-4.459501999999993E-2</v>
      </c>
      <c r="FB104" s="8">
        <f t="shared" si="250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51"/>
        <v>-4.459501999999993E-2</v>
      </c>
      <c r="FH104" s="8">
        <f t="shared" si="252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3"/>
        <v>-4.459501999999993E-2</v>
      </c>
      <c r="FN104" s="8">
        <f t="shared" si="254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5"/>
        <v>-4.4568410000000003E-2</v>
      </c>
      <c r="FU104" s="8">
        <f t="shared" si="256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7"/>
        <v>-4.459501999999993E-2</v>
      </c>
      <c r="GN104" s="8">
        <f t="shared" si="258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9"/>
        <v>-4.4595017000000015E-2</v>
      </c>
      <c r="GT104" s="8">
        <f t="shared" si="260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61"/>
        <v>-4.459501999999993E-2</v>
      </c>
      <c r="GZ104" s="8">
        <f t="shared" si="262"/>
        <v>1.7039193764490268E-3</v>
      </c>
      <c r="HA104">
        <v>18</v>
      </c>
      <c r="HC104">
        <v>0.50177886000000005</v>
      </c>
      <c r="HD104">
        <v>-0.10210103</v>
      </c>
      <c r="HE104" s="8">
        <f t="shared" si="263"/>
        <v>-4.459501999999993E-2</v>
      </c>
      <c r="HF104" s="8">
        <f t="shared" si="264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5">
      <c r="DY105" s="1">
        <v>0.63571699100000001</v>
      </c>
      <c r="DZ105" s="14">
        <f t="shared" si="238"/>
        <v>4.2595795220475678E-2</v>
      </c>
      <c r="EA105" s="14">
        <f t="shared" si="239"/>
        <v>-4.2595795220475678E-2</v>
      </c>
      <c r="EB105" s="14">
        <f t="shared" si="240"/>
        <v>4.4550843000000007E-2</v>
      </c>
      <c r="EC105" s="14">
        <f t="shared" si="241"/>
        <v>3.7570834979941542E-3</v>
      </c>
      <c r="ED105" s="7">
        <f t="shared" si="265"/>
        <v>-1.4866629118738566</v>
      </c>
      <c r="EE105">
        <f t="shared" si="242"/>
        <v>-0.99646287142903345</v>
      </c>
      <c r="EG105">
        <v>0.54637387999999998</v>
      </c>
      <c r="EH105">
        <v>0.47632110999999999</v>
      </c>
      <c r="EI105" s="8">
        <f t="shared" si="243"/>
        <v>-4.4607630000000009E-2</v>
      </c>
      <c r="EJ105" s="8">
        <f t="shared" si="244"/>
        <v>-2.1172400499258337E-2</v>
      </c>
      <c r="EK105">
        <v>0</v>
      </c>
      <c r="EM105">
        <v>0.54657243</v>
      </c>
      <c r="EN105">
        <v>0.15432736</v>
      </c>
      <c r="EO105" s="8">
        <f t="shared" si="245"/>
        <v>-4.4593719999999948E-2</v>
      </c>
      <c r="EP105" s="8">
        <f t="shared" si="246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7"/>
        <v>-4.4593721000000031E-2</v>
      </c>
      <c r="EV105" s="8">
        <f t="shared" si="248"/>
        <v>-4.0906266183430504E-3</v>
      </c>
      <c r="EW105">
        <v>4</v>
      </c>
      <c r="EY105">
        <v>0.54637387999999998</v>
      </c>
      <c r="EZ105">
        <v>0.26515728</v>
      </c>
      <c r="FA105" s="8">
        <f t="shared" si="249"/>
        <v>-4.4607630000000009E-2</v>
      </c>
      <c r="FB105" s="8">
        <f t="shared" si="250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51"/>
        <v>-4.4607630000000009E-2</v>
      </c>
      <c r="FH105" s="8">
        <f t="shared" si="252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3"/>
        <v>-4.4607630000000009E-2</v>
      </c>
      <c r="FN105" s="8">
        <f t="shared" si="254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5"/>
        <v>-4.4593719999999948E-2</v>
      </c>
      <c r="FU105" s="8">
        <f t="shared" si="256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7"/>
        <v>-4.4607630000000009E-2</v>
      </c>
      <c r="GN105" s="8">
        <f t="shared" si="258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9"/>
        <v>-4.4607637000000033E-2</v>
      </c>
      <c r="GT105" s="8">
        <f t="shared" si="260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61"/>
        <v>-4.4607630000000009E-2</v>
      </c>
      <c r="GZ105" s="8">
        <f t="shared" si="262"/>
        <v>1.8767598355359804E-3</v>
      </c>
      <c r="HA105">
        <v>18</v>
      </c>
      <c r="HC105">
        <v>0.54637387999999998</v>
      </c>
      <c r="HD105">
        <v>-0.1027539</v>
      </c>
      <c r="HE105" s="8">
        <f t="shared" si="263"/>
        <v>-4.4607630000000009E-2</v>
      </c>
      <c r="HF105" s="8">
        <f t="shared" si="264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5">
      <c r="DY106" s="1">
        <v>0.68030855000000001</v>
      </c>
      <c r="DZ106" s="14">
        <f t="shared" si="238"/>
        <v>3.8527503531741378E-2</v>
      </c>
      <c r="EA106" s="14">
        <f t="shared" si="239"/>
        <v>-3.8527503531741378E-2</v>
      </c>
      <c r="EB106" s="14">
        <f t="shared" si="240"/>
        <v>4.4591559000000003E-2</v>
      </c>
      <c r="EC106" s="14">
        <f t="shared" si="241"/>
        <v>4.0682916887343004E-3</v>
      </c>
      <c r="ED106" s="7">
        <f t="shared" si="265"/>
        <v>-1.4798136383440332</v>
      </c>
      <c r="EE106">
        <f t="shared" si="242"/>
        <v>-0.9958639295298507</v>
      </c>
      <c r="EG106">
        <v>0.59098150999999999</v>
      </c>
      <c r="EH106">
        <v>0.41852260000000002</v>
      </c>
      <c r="EI106" s="8">
        <f t="shared" si="243"/>
        <v>-4.4585199999999992E-2</v>
      </c>
      <c r="EJ106" s="8">
        <f t="shared" si="244"/>
        <v>-1.8582735106970734E-2</v>
      </c>
      <c r="EK106">
        <v>0</v>
      </c>
      <c r="EM106">
        <v>0.59116614999999995</v>
      </c>
      <c r="EN106">
        <v>0.13914857</v>
      </c>
      <c r="EO106" s="8">
        <f t="shared" si="245"/>
        <v>-4.4550840000000091E-2</v>
      </c>
      <c r="EP106" s="8">
        <f t="shared" si="246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7"/>
        <v>-4.4550843000000007E-2</v>
      </c>
      <c r="EV106" s="8">
        <f t="shared" si="248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9"/>
        <v>-4.4585199999999992E-2</v>
      </c>
      <c r="FB106" s="8">
        <f t="shared" si="250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51"/>
        <v>-4.4585199999999992E-2</v>
      </c>
      <c r="FH106" s="8">
        <f t="shared" si="252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3"/>
        <v>-4.4585199999999992E-2</v>
      </c>
      <c r="FN106" s="8">
        <f t="shared" si="254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5"/>
        <v>-4.4550840000000091E-2</v>
      </c>
      <c r="FU106" s="8">
        <f t="shared" si="256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7"/>
        <v>-4.4585199999999992E-2</v>
      </c>
      <c r="GN106" s="8">
        <f t="shared" si="258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9"/>
        <v>-4.4585193999999939E-2</v>
      </c>
      <c r="GT106" s="8">
        <f t="shared" si="260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61"/>
        <v>-4.4585199999999992E-2</v>
      </c>
      <c r="GZ106" s="8">
        <f t="shared" si="262"/>
        <v>2.1072604636652096E-3</v>
      </c>
      <c r="HA106">
        <v>18</v>
      </c>
      <c r="HC106">
        <v>0.59098150999999999</v>
      </c>
      <c r="HD106">
        <v>-0.10465242</v>
      </c>
      <c r="HE106" s="8">
        <f t="shared" si="263"/>
        <v>-4.4585199999999992E-2</v>
      </c>
      <c r="HF106" s="8">
        <f t="shared" si="264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5">
      <c r="DY107" s="1">
        <v>0.72485467199999998</v>
      </c>
      <c r="DZ107" s="14">
        <f t="shared" si="238"/>
        <v>3.4178286734964779E-2</v>
      </c>
      <c r="EA107" s="14">
        <f t="shared" si="239"/>
        <v>-3.4178286734964779E-2</v>
      </c>
      <c r="EB107" s="14">
        <f t="shared" si="240"/>
        <v>4.4546121999999966E-2</v>
      </c>
      <c r="EC107" s="14">
        <f t="shared" si="241"/>
        <v>4.3492167967765991E-3</v>
      </c>
      <c r="ED107" s="7">
        <f t="shared" si="265"/>
        <v>-1.4734707771249071</v>
      </c>
      <c r="EE107">
        <f t="shared" si="242"/>
        <v>-0.99526760600048136</v>
      </c>
      <c r="EG107">
        <v>0.63556670999999998</v>
      </c>
      <c r="EH107">
        <v>0.36020423000000001</v>
      </c>
      <c r="EI107" s="8">
        <f t="shared" si="243"/>
        <v>-4.4596489999999989E-2</v>
      </c>
      <c r="EJ107" s="8">
        <f t="shared" si="244"/>
        <v>-1.5987823900583426E-2</v>
      </c>
      <c r="EK107">
        <v>0</v>
      </c>
      <c r="EM107">
        <v>0.63571699000000004</v>
      </c>
      <c r="EN107">
        <v>0.12270521</v>
      </c>
      <c r="EO107" s="8">
        <f t="shared" si="245"/>
        <v>-4.4591559999999975E-2</v>
      </c>
      <c r="EP107" s="8">
        <f t="shared" si="246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7"/>
        <v>-4.4591559000000003E-2</v>
      </c>
      <c r="EV107" s="8">
        <f t="shared" si="248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9"/>
        <v>-4.4596489999999989E-2</v>
      </c>
      <c r="FB107" s="8">
        <f t="shared" si="250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51"/>
        <v>-4.4596489999999989E-2</v>
      </c>
      <c r="FH107" s="8">
        <f t="shared" si="252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3"/>
        <v>-4.4596489999999989E-2</v>
      </c>
      <c r="FN107" s="8">
        <f t="shared" si="254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5"/>
        <v>-4.4591559999999975E-2</v>
      </c>
      <c r="FU107" s="8">
        <f t="shared" si="256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7"/>
        <v>-4.4596489999999989E-2</v>
      </c>
      <c r="GN107" s="8">
        <f t="shared" si="258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9"/>
        <v>-4.4596497999999984E-2</v>
      </c>
      <c r="GT107" s="8">
        <f t="shared" si="260"/>
        <v>3.8594741943946925E-4</v>
      </c>
      <c r="GU107">
        <v>16</v>
      </c>
      <c r="GW107">
        <v>0.63556670999999998</v>
      </c>
      <c r="GX107">
        <v>-5.629377E-2</v>
      </c>
      <c r="GY107" s="8">
        <f t="shared" si="261"/>
        <v>-4.4596489999999989E-2</v>
      </c>
      <c r="GZ107" s="8">
        <f t="shared" si="262"/>
        <v>2.3763324983026766E-3</v>
      </c>
      <c r="HA107">
        <v>18</v>
      </c>
      <c r="HC107">
        <v>0.63556670999999998</v>
      </c>
      <c r="HD107">
        <v>-0.10724108</v>
      </c>
      <c r="HE107" s="8">
        <f t="shared" si="263"/>
        <v>-4.4596489999999989E-2</v>
      </c>
      <c r="HF107" s="8">
        <f t="shared" si="264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5">
      <c r="DY108" s="1">
        <v>0.76942777500000004</v>
      </c>
      <c r="DZ108" s="14">
        <f t="shared" si="238"/>
        <v>2.9555306027599593E-2</v>
      </c>
      <c r="EA108" s="14">
        <f t="shared" si="239"/>
        <v>-2.9555306027599593E-2</v>
      </c>
      <c r="EB108" s="14">
        <f t="shared" si="240"/>
        <v>4.4573103000000058E-2</v>
      </c>
      <c r="EC108" s="14">
        <f t="shared" si="241"/>
        <v>4.622980707365186E-3</v>
      </c>
      <c r="ED108" s="7">
        <f t="shared" si="265"/>
        <v>-1.4674490202645945</v>
      </c>
      <c r="EE108">
        <f t="shared" si="242"/>
        <v>-0.99466441861709776</v>
      </c>
      <c r="EG108">
        <v>0.68016319999999997</v>
      </c>
      <c r="EH108">
        <v>0.30110279000000001</v>
      </c>
      <c r="EI108" s="8">
        <f t="shared" si="243"/>
        <v>-4.4563490000000039E-2</v>
      </c>
      <c r="EJ108" s="8">
        <f t="shared" si="244"/>
        <v>-1.3346597320132171E-2</v>
      </c>
      <c r="EK108">
        <v>0</v>
      </c>
      <c r="EM108">
        <v>0.68030855000000001</v>
      </c>
      <c r="EN108">
        <v>0.10493901</v>
      </c>
      <c r="EO108" s="8">
        <f t="shared" si="245"/>
        <v>-4.4546120000000022E-2</v>
      </c>
      <c r="EP108" s="8">
        <f t="shared" si="246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7"/>
        <v>-4.4546121999999966E-2</v>
      </c>
      <c r="EV108" s="8">
        <f t="shared" si="248"/>
        <v>-2.4236814636849802E-3</v>
      </c>
      <c r="EW108">
        <v>4</v>
      </c>
      <c r="EY108">
        <v>0.68016319999999997</v>
      </c>
      <c r="EZ108">
        <v>0.15440994</v>
      </c>
      <c r="FA108" s="8">
        <f t="shared" si="249"/>
        <v>-4.4563490000000039E-2</v>
      </c>
      <c r="FB108" s="8">
        <f t="shared" si="250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51"/>
        <v>-4.4563490000000039E-2</v>
      </c>
      <c r="FH108" s="8">
        <f t="shared" si="252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3"/>
        <v>-4.4563490000000039E-2</v>
      </c>
      <c r="FN108" s="8">
        <f t="shared" si="254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5"/>
        <v>-4.4546120000000022E-2</v>
      </c>
      <c r="FU108" s="8">
        <f t="shared" si="256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7"/>
        <v>-4.4563490000000039E-2</v>
      </c>
      <c r="GN108" s="8">
        <f t="shared" si="258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9"/>
        <v>-4.4563481000000071E-2</v>
      </c>
      <c r="GT108" s="8">
        <f t="shared" si="260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61"/>
        <v>-4.4563490000000039E-2</v>
      </c>
      <c r="GZ108" s="8">
        <f t="shared" si="262"/>
        <v>2.6658925030299723E-3</v>
      </c>
      <c r="HA108">
        <v>18</v>
      </c>
      <c r="HC108">
        <v>0.68016319999999997</v>
      </c>
      <c r="HD108">
        <v>-0.1101355</v>
      </c>
      <c r="HE108" s="8">
        <f t="shared" si="263"/>
        <v>-4.4563490000000039E-2</v>
      </c>
      <c r="HF108" s="8">
        <f t="shared" si="264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5">
      <c r="DY109" s="1">
        <v>0.81698695099999996</v>
      </c>
      <c r="DZ109" s="14">
        <f t="shared" si="238"/>
        <v>2.4330434096358041E-2</v>
      </c>
      <c r="EA109" s="14">
        <f t="shared" si="239"/>
        <v>-2.4330434096358041E-2</v>
      </c>
      <c r="EB109" s="14">
        <f t="shared" si="240"/>
        <v>4.7559175999999925E-2</v>
      </c>
      <c r="EC109" s="14">
        <f t="shared" si="241"/>
        <v>5.2248719312415516E-3</v>
      </c>
      <c r="ED109" s="7">
        <f t="shared" si="265"/>
        <v>-1.4613746950818907</v>
      </c>
      <c r="EE109">
        <f t="shared" si="242"/>
        <v>-0.9940194239969008</v>
      </c>
      <c r="EG109">
        <v>0.72472669000000001</v>
      </c>
      <c r="EH109">
        <v>0.24053058999999999</v>
      </c>
      <c r="EI109" s="8">
        <f t="shared" si="243"/>
        <v>-4.4580219999999948E-2</v>
      </c>
      <c r="EJ109" s="8">
        <f t="shared" si="244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5"/>
        <v>-4.4573109999999971E-2</v>
      </c>
      <c r="EP109" s="8">
        <f t="shared" si="246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7"/>
        <v>-4.4573103000000058E-2</v>
      </c>
      <c r="EV109" s="8">
        <f t="shared" si="248"/>
        <v>-1.7511863931487972E-3</v>
      </c>
      <c r="EW109">
        <v>4</v>
      </c>
      <c r="EY109">
        <v>0.72472669000000001</v>
      </c>
      <c r="EZ109">
        <v>0.11400033</v>
      </c>
      <c r="FA109" s="8">
        <f t="shared" si="249"/>
        <v>-4.4580219999999948E-2</v>
      </c>
      <c r="FB109" s="8">
        <f t="shared" si="250"/>
        <v>-5.0240914483297254E-3</v>
      </c>
      <c r="FC109">
        <v>6</v>
      </c>
      <c r="FE109">
        <v>0.72472669000000001</v>
      </c>
      <c r="FF109">
        <v>8.263653E-2</v>
      </c>
      <c r="FG109" s="8">
        <f t="shared" si="251"/>
        <v>-4.4580219999999948E-2</v>
      </c>
      <c r="FH109" s="8">
        <f t="shared" si="252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3"/>
        <v>-4.4580219999999948E-2</v>
      </c>
      <c r="FN109" s="8">
        <f t="shared" si="254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5"/>
        <v>-4.4573109999999971E-2</v>
      </c>
      <c r="FU109" s="8">
        <f t="shared" si="256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7"/>
        <v>-4.4580219999999948E-2</v>
      </c>
      <c r="GN109" s="8">
        <f t="shared" si="258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9"/>
        <v>-4.4580227999999944E-2</v>
      </c>
      <c r="GT109" s="8">
        <f t="shared" si="260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61"/>
        <v>-4.4580219999999948E-2</v>
      </c>
      <c r="GZ109" s="8">
        <f t="shared" si="262"/>
        <v>2.9794794608630358E-3</v>
      </c>
      <c r="HA109">
        <v>18</v>
      </c>
      <c r="HC109">
        <v>0.72472669000000001</v>
      </c>
      <c r="HD109">
        <v>-0.1132259</v>
      </c>
      <c r="HE109" s="8">
        <f t="shared" si="263"/>
        <v>-4.4580219999999948E-2</v>
      </c>
      <c r="HF109" s="8">
        <f t="shared" si="264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5">
      <c r="DY110" s="1">
        <v>0.86832052299999996</v>
      </c>
      <c r="DZ110" s="14">
        <f t="shared" si="238"/>
        <v>1.8350048679812436E-2</v>
      </c>
      <c r="EA110" s="14">
        <f t="shared" si="239"/>
        <v>-1.8350048679812436E-2</v>
      </c>
      <c r="EB110" s="14">
        <f t="shared" si="240"/>
        <v>5.1333571999999994E-2</v>
      </c>
      <c r="EC110" s="14">
        <f t="shared" si="241"/>
        <v>5.9803854165456048E-3</v>
      </c>
      <c r="ED110" s="7">
        <f t="shared" si="265"/>
        <v>-1.4548186650550252</v>
      </c>
      <c r="EE110">
        <f t="shared" si="242"/>
        <v>-0.99328212613057343</v>
      </c>
      <c r="EG110">
        <v>0.76930690999999995</v>
      </c>
      <c r="EH110">
        <v>0.17893201</v>
      </c>
      <c r="EI110" s="8">
        <f t="shared" si="243"/>
        <v>-4.7501780000000049E-2</v>
      </c>
      <c r="EJ110" s="8">
        <f t="shared" si="244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5"/>
        <v>-4.7559169999999984E-2</v>
      </c>
      <c r="EP110" s="8">
        <f t="shared" si="246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7"/>
        <v>-4.7559175999999925E-2</v>
      </c>
      <c r="EV110" s="8">
        <f t="shared" si="248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9"/>
        <v>-4.7501780000000049E-2</v>
      </c>
      <c r="FB110" s="8">
        <f t="shared" si="250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51"/>
        <v>-4.7501780000000049E-2</v>
      </c>
      <c r="FH110" s="8">
        <f t="shared" si="252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3"/>
        <v>-4.7501780000000049E-2</v>
      </c>
      <c r="FN110" s="8">
        <f t="shared" si="254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5"/>
        <v>-4.7559169999999984E-2</v>
      </c>
      <c r="FU110" s="8">
        <f t="shared" si="256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7"/>
        <v>-4.7501780000000049E-2</v>
      </c>
      <c r="GN110" s="8">
        <f t="shared" si="258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9"/>
        <v>-4.7501776000000051E-2</v>
      </c>
      <c r="GT110" s="8">
        <f t="shared" si="260"/>
        <v>2.0329830062800034E-3</v>
      </c>
      <c r="GU110">
        <v>16</v>
      </c>
      <c r="GW110">
        <v>0.76930690999999995</v>
      </c>
      <c r="GX110">
        <v>-7.76839E-2</v>
      </c>
      <c r="GY110" s="8">
        <f t="shared" si="261"/>
        <v>-4.7501780000000049E-2</v>
      </c>
      <c r="GZ110" s="8">
        <f t="shared" si="262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3"/>
        <v>-4.7501780000000049E-2</v>
      </c>
      <c r="HF110" s="8">
        <f t="shared" si="264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5">
      <c r="DY111" s="1">
        <v>0.91857666199999999</v>
      </c>
      <c r="DZ111" s="14">
        <f t="shared" si="238"/>
        <v>1.2138871339052334E-2</v>
      </c>
      <c r="EA111" s="14">
        <f t="shared" si="239"/>
        <v>-1.2138871339052334E-2</v>
      </c>
      <c r="EB111" s="14">
        <f t="shared" si="240"/>
        <v>5.0256139000000033E-2</v>
      </c>
      <c r="EC111" s="14">
        <f t="shared" si="241"/>
        <v>6.2111773407601024E-3</v>
      </c>
      <c r="ED111" s="7">
        <f t="shared" si="265"/>
        <v>-1.4478294660556796</v>
      </c>
      <c r="EE111">
        <f t="shared" si="242"/>
        <v>-0.9924490974491248</v>
      </c>
      <c r="EG111">
        <v>0.81680869</v>
      </c>
      <c r="EH111">
        <v>9.8529190000000003E-2</v>
      </c>
      <c r="EI111" s="8">
        <f t="shared" si="243"/>
        <v>-5.1284839999999998E-2</v>
      </c>
      <c r="EJ111" s="8">
        <f t="shared" si="244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5"/>
        <v>-5.1333570000000051E-2</v>
      </c>
      <c r="EP111" s="8">
        <f t="shared" si="246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7"/>
        <v>-5.1333571999999994E-2</v>
      </c>
      <c r="EV111" s="8">
        <f t="shared" si="248"/>
        <v>8.6668529689560881E-6</v>
      </c>
      <c r="EW111">
        <v>4</v>
      </c>
      <c r="EY111">
        <v>0.81680869</v>
      </c>
      <c r="EZ111">
        <v>9.1618700000000008E-3</v>
      </c>
      <c r="FA111" s="8">
        <f t="shared" si="249"/>
        <v>-5.1284839999999998E-2</v>
      </c>
      <c r="FB111" s="8">
        <f t="shared" si="250"/>
        <v>-4.637625979036103E-4</v>
      </c>
      <c r="FC111">
        <v>6</v>
      </c>
      <c r="FE111">
        <v>0.81680869</v>
      </c>
      <c r="FF111">
        <v>-1.020393E-2</v>
      </c>
      <c r="FG111" s="8">
        <f t="shared" si="251"/>
        <v>-5.1284839999999998E-2</v>
      </c>
      <c r="FH111" s="8">
        <f t="shared" si="252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3"/>
        <v>-5.1284839999999998E-2</v>
      </c>
      <c r="FN111" s="8">
        <f t="shared" si="254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5"/>
        <v>-5.1333570000000051E-2</v>
      </c>
      <c r="FU111" s="8">
        <f t="shared" si="256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7"/>
        <v>-5.1284839999999998E-2</v>
      </c>
      <c r="GN111" s="8">
        <f t="shared" si="258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9"/>
        <v>-5.1284836999999972E-2</v>
      </c>
      <c r="GT111" s="8">
        <f t="shared" si="260"/>
        <v>3.8517708903458604E-3</v>
      </c>
      <c r="GU111">
        <v>16</v>
      </c>
      <c r="GW111">
        <v>0.81680869</v>
      </c>
      <c r="GX111">
        <v>-0.10648667000000001</v>
      </c>
      <c r="GY111" s="8">
        <f t="shared" si="261"/>
        <v>-5.1284839999999998E-2</v>
      </c>
      <c r="GZ111" s="8">
        <f t="shared" si="262"/>
        <v>5.15464567612224E-3</v>
      </c>
      <c r="HA111">
        <v>18</v>
      </c>
      <c r="HC111">
        <v>0.81680869</v>
      </c>
      <c r="HD111">
        <v>-0.13948314000000001</v>
      </c>
      <c r="HE111" s="8">
        <f t="shared" si="263"/>
        <v>-5.1284839999999998E-2</v>
      </c>
      <c r="HF111" s="8">
        <f t="shared" si="264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5">
      <c r="DY112" s="1">
        <v>0.96365270999999997</v>
      </c>
      <c r="DZ112" s="14">
        <f t="shared" si="238"/>
        <v>6.2479519489863798E-3</v>
      </c>
      <c r="EA112" s="14">
        <f t="shared" si="239"/>
        <v>-6.2479519489863798E-3</v>
      </c>
      <c r="EB112" s="14">
        <f t="shared" si="240"/>
        <v>4.507604799999998E-2</v>
      </c>
      <c r="EC112" s="14">
        <f t="shared" si="241"/>
        <v>5.890919390065954E-3</v>
      </c>
      <c r="ED112" s="7">
        <f t="shared" si="265"/>
        <v>-1.4408443619900533</v>
      </c>
      <c r="EE112">
        <f t="shared" si="242"/>
        <v>-0.99156811957217028</v>
      </c>
      <c r="EG112">
        <v>0.86809353</v>
      </c>
      <c r="EH112">
        <v>1.2223929999999999E-2</v>
      </c>
      <c r="EI112" s="8">
        <f t="shared" si="243"/>
        <v>-5.0145430000000046E-2</v>
      </c>
      <c r="EJ112" s="8">
        <f t="shared" si="244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5"/>
        <v>-5.0256140000000005E-2</v>
      </c>
      <c r="EP112" s="8">
        <f t="shared" si="246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7"/>
        <v>-5.0256139000000033E-2</v>
      </c>
      <c r="EV112" s="8">
        <f t="shared" si="248"/>
        <v>1.2453918871589778E-3</v>
      </c>
      <c r="EW112">
        <v>4</v>
      </c>
      <c r="EY112">
        <v>0.86809353</v>
      </c>
      <c r="EZ112">
        <v>-5.636555E-2</v>
      </c>
      <c r="FA112" s="8">
        <f t="shared" si="249"/>
        <v>-5.0145430000000046E-2</v>
      </c>
      <c r="FB112" s="8">
        <f t="shared" si="250"/>
        <v>2.7872890774174619E-3</v>
      </c>
      <c r="FC112">
        <v>6</v>
      </c>
      <c r="FE112">
        <v>0.86809353</v>
      </c>
      <c r="FF112">
        <v>-6.8103609999999995E-2</v>
      </c>
      <c r="FG112" s="8">
        <f t="shared" si="251"/>
        <v>-5.0145430000000046E-2</v>
      </c>
      <c r="FH112" s="8">
        <f t="shared" si="252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3"/>
        <v>-5.0145430000000046E-2</v>
      </c>
      <c r="FN112" s="8">
        <f t="shared" si="254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5"/>
        <v>-5.0256140000000005E-2</v>
      </c>
      <c r="FU112" s="8">
        <f t="shared" si="256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7"/>
        <v>-5.0145430000000046E-2</v>
      </c>
      <c r="GN112" s="8">
        <f t="shared" si="258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9"/>
        <v>-5.0145438000000042E-2</v>
      </c>
      <c r="GT112" s="8">
        <f t="shared" si="260"/>
        <v>5.0205063733337755E-3</v>
      </c>
      <c r="GU112">
        <v>16</v>
      </c>
      <c r="GW112">
        <v>0.86809353</v>
      </c>
      <c r="GX112">
        <v>-0.12557182</v>
      </c>
      <c r="GY112" s="8">
        <f t="shared" si="261"/>
        <v>-5.0145430000000046E-2</v>
      </c>
      <c r="GZ112" s="8">
        <f t="shared" si="262"/>
        <v>5.9381673017297257E-3</v>
      </c>
      <c r="HA112">
        <v>18</v>
      </c>
      <c r="HC112">
        <v>0.86809353</v>
      </c>
      <c r="HD112">
        <v>-0.15174303</v>
      </c>
      <c r="HE112" s="8">
        <f t="shared" si="263"/>
        <v>-5.0145430000000046E-2</v>
      </c>
      <c r="HF112" s="8">
        <f t="shared" si="264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5">
      <c r="DY113" s="1">
        <v>1</v>
      </c>
      <c r="DZ113" s="14">
        <f t="shared" si="238"/>
        <v>1.2599999999999777E-3</v>
      </c>
      <c r="EA113" s="14">
        <f t="shared" si="239"/>
        <v>-1.2599999999999777E-3</v>
      </c>
      <c r="EB113" s="14">
        <f t="shared" si="240"/>
        <v>3.6347290000000032E-2</v>
      </c>
      <c r="EC113" s="14">
        <f t="shared" si="241"/>
        <v>4.9879519489864025E-3</v>
      </c>
      <c r="ED113" s="7">
        <f t="shared" si="265"/>
        <v>-1.4344178036925648</v>
      </c>
      <c r="EE113">
        <f t="shared" si="242"/>
        <v>-0.99071485389263281</v>
      </c>
      <c r="EG113">
        <v>0.91823896000000005</v>
      </c>
      <c r="EH113">
        <v>-8.8181499999999996E-2</v>
      </c>
      <c r="EI113" s="8">
        <f t="shared" si="243"/>
        <v>-4.4942229999999972E-2</v>
      </c>
      <c r="EJ113" s="8">
        <f t="shared" si="244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5"/>
        <v>-4.5076049999999923E-2</v>
      </c>
      <c r="EP113" s="8">
        <f t="shared" si="246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7"/>
        <v>-4.507604799999998E-2</v>
      </c>
      <c r="EV113" s="8">
        <f t="shared" si="248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9"/>
        <v>-4.4942229999999972E-2</v>
      </c>
      <c r="FB113" s="8">
        <f t="shared" si="250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51"/>
        <v>-4.4942229999999972E-2</v>
      </c>
      <c r="FH113" s="8">
        <f t="shared" si="252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3"/>
        <v>-4.4942229999999972E-2</v>
      </c>
      <c r="FN113" s="8">
        <f t="shared" si="254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5"/>
        <v>-4.5076049999999923E-2</v>
      </c>
      <c r="FU113" s="8">
        <f t="shared" si="256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7"/>
        <v>-4.4942229999999972E-2</v>
      </c>
      <c r="GN113" s="8">
        <f t="shared" si="258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9"/>
        <v>-4.4942227999999917E-2</v>
      </c>
      <c r="GT113" s="8">
        <f t="shared" si="260"/>
        <v>5.8811316526025349E-3</v>
      </c>
      <c r="GU113">
        <v>16</v>
      </c>
      <c r="GW113">
        <v>0.91823896000000005</v>
      </c>
      <c r="GX113">
        <v>-0.14877615</v>
      </c>
      <c r="GY113" s="8">
        <f t="shared" si="261"/>
        <v>-4.4942229999999972E-2</v>
      </c>
      <c r="GZ113" s="8">
        <f t="shared" si="262"/>
        <v>6.3000345899430505E-3</v>
      </c>
      <c r="HA113">
        <v>18</v>
      </c>
      <c r="HC113">
        <v>0.91823896000000005</v>
      </c>
      <c r="HD113">
        <v>-0.16619027</v>
      </c>
      <c r="HE113" s="8">
        <f t="shared" si="263"/>
        <v>-4.4942229999999972E-2</v>
      </c>
      <c r="HF113" s="8">
        <f t="shared" si="264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5">
      <c r="ED114" s="7">
        <f>-(PI()/2)+ATAN(EC113/EB113)</f>
        <v>-1.4344178036925648</v>
      </c>
      <c r="EE114">
        <f t="shared" si="242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4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6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8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50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2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4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6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8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60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2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4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5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5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5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4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5">
      <c r="DX123" s="18" t="s">
        <v>21</v>
      </c>
    </row>
    <row r="125" spans="128:219" x14ac:dyDescent="0.35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5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5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5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5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5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5">
      <c r="FY131" s="8"/>
      <c r="FZ131" s="8"/>
    </row>
    <row r="132" spans="129:215" x14ac:dyDescent="0.35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6">EG132-EG133</f>
        <v>0</v>
      </c>
      <c r="EJ132" s="8">
        <f t="shared" ref="EJ132:EJ155" si="267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8">EY132-EY133</f>
        <v>0</v>
      </c>
      <c r="FB132" s="8">
        <f t="shared" ref="FB132:FB155" si="269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0">FE132-FE133</f>
        <v>0</v>
      </c>
      <c r="FH132" s="8">
        <f t="shared" ref="FH132:FH155" si="271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2">FK132-FK133</f>
        <v>0</v>
      </c>
      <c r="FN132" s="8">
        <f t="shared" ref="FN132:FN155" si="273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4">GQ132-GQ133</f>
        <v>0</v>
      </c>
      <c r="GT132" s="8">
        <f t="shared" ref="GT132:GT155" si="275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6">HC132-HC133</f>
        <v>0</v>
      </c>
      <c r="HF132" s="8">
        <f t="shared" ref="HF132:HF155" si="277">-HE132*HD132*$EE132*COS(HG132*(PI()/180))</f>
        <v>0</v>
      </c>
      <c r="HG132">
        <v>20</v>
      </c>
    </row>
    <row r="133" spans="129:215" x14ac:dyDescent="0.35">
      <c r="DY133" s="1">
        <v>2.60625466E-2</v>
      </c>
      <c r="DZ133" s="14">
        <f t="shared" ref="DZ133:DZ154" si="278">5*($EC$5/100)*(0.2969*SQRT(DY133)-0.126*DY133-0.3516*DY133^2+0.2843*DY133^3-0.1015*DY133^4)</f>
        <v>2.6648108451597489E-2</v>
      </c>
      <c r="EA133" s="14">
        <f t="shared" ref="EA133:EA154" si="279">DZ133</f>
        <v>2.6648108451597489E-2</v>
      </c>
      <c r="EB133" s="14">
        <f t="shared" ref="EB133:EB154" si="280">DY133-DY132</f>
        <v>2.60625466E-2</v>
      </c>
      <c r="EC133" s="14">
        <f t="shared" ref="EC133:EC154" si="281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6"/>
        <v>0</v>
      </c>
      <c r="EJ133" s="8">
        <f t="shared" si="267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8"/>
        <v>-2.5729459999999999E-2</v>
      </c>
      <c r="FB133" s="8">
        <f t="shared" si="269"/>
        <v>-6.9596525685027295E-3</v>
      </c>
      <c r="FC133">
        <v>6</v>
      </c>
      <c r="FE133">
        <v>0</v>
      </c>
      <c r="FF133">
        <v>-3.9790239999999998E-2</v>
      </c>
      <c r="FG133" s="8">
        <f t="shared" si="270"/>
        <v>-2.5729459999999999E-2</v>
      </c>
      <c r="FH133" s="8">
        <f t="shared" si="271"/>
        <v>-7.0887007424576016E-4</v>
      </c>
      <c r="FI133">
        <v>8</v>
      </c>
      <c r="FK133">
        <v>0</v>
      </c>
      <c r="FL133">
        <v>-3.9790239999999998E-2</v>
      </c>
      <c r="FM133" s="8">
        <f t="shared" si="272"/>
        <v>-2.5729459999999999E-2</v>
      </c>
      <c r="FN133" s="8">
        <f t="shared" si="273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4"/>
        <v>-2.5729459999999999E-2</v>
      </c>
      <c r="GT133" s="8">
        <f t="shared" si="275"/>
        <v>8.0818921751473014E-3</v>
      </c>
      <c r="GU133">
        <v>16</v>
      </c>
      <c r="HC133">
        <v>0</v>
      </c>
      <c r="HD133">
        <v>0.80786603000000001</v>
      </c>
      <c r="HE133" s="8">
        <f t="shared" si="276"/>
        <v>-2.5729459999999999E-2</v>
      </c>
      <c r="HF133" s="8">
        <f t="shared" si="277"/>
        <v>1.3657225230551871E-2</v>
      </c>
      <c r="HG133">
        <v>20</v>
      </c>
    </row>
    <row r="134" spans="129:215" x14ac:dyDescent="0.35">
      <c r="DY134" s="1">
        <v>6.5657129800000005E-2</v>
      </c>
      <c r="DZ134" s="14">
        <f t="shared" si="278"/>
        <v>3.9820016425207334E-2</v>
      </c>
      <c r="EA134" s="14">
        <f t="shared" si="279"/>
        <v>3.9820016425207334E-2</v>
      </c>
      <c r="EB134" s="14">
        <f t="shared" si="280"/>
        <v>3.9594583200000005E-2</v>
      </c>
      <c r="EC134" s="14">
        <f t="shared" si="281"/>
        <v>1.3171907973609846E-2</v>
      </c>
      <c r="ED134" s="7">
        <f t="shared" ref="ED134:ED154" si="282">(PI()/2)+ATAN(EC134/EB134)</f>
        <v>1.8919492617242695</v>
      </c>
      <c r="EE134">
        <f t="shared" ref="EE134:EE155" si="283">SIN(ED134)</f>
        <v>0.94887211249767367</v>
      </c>
      <c r="EI134" s="8">
        <f t="shared" si="266"/>
        <v>0</v>
      </c>
      <c r="EJ134" s="8">
        <f t="shared" si="267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8"/>
        <v>-3.9560220000000007E-2</v>
      </c>
      <c r="FB134" s="8">
        <f t="shared" si="269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0"/>
        <v>-3.9560220000000007E-2</v>
      </c>
      <c r="FH134" s="8">
        <f t="shared" si="271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2"/>
        <v>-3.9560220000000007E-2</v>
      </c>
      <c r="FN134" s="8">
        <f t="shared" si="273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4"/>
        <v>-3.9560220000000007E-2</v>
      </c>
      <c r="GT134" s="8">
        <f t="shared" si="275"/>
        <v>4.848819704340139E-2</v>
      </c>
      <c r="GU134">
        <v>16</v>
      </c>
      <c r="HC134">
        <v>2.5729459999999999E-2</v>
      </c>
      <c r="HD134">
        <v>1.55739111</v>
      </c>
      <c r="HE134" s="8">
        <f t="shared" si="276"/>
        <v>-3.9560220000000007E-2</v>
      </c>
      <c r="HF134" s="8">
        <f t="shared" si="277"/>
        <v>5.4935096113502002E-2</v>
      </c>
      <c r="HG134">
        <v>20</v>
      </c>
    </row>
    <row r="135" spans="129:215" x14ac:dyDescent="0.35">
      <c r="DY135" s="1">
        <v>0.116797683</v>
      </c>
      <c r="DZ135" s="14">
        <f t="shared" si="278"/>
        <v>4.9433246699933216E-2</v>
      </c>
      <c r="EA135" s="14">
        <f t="shared" si="279"/>
        <v>4.9433246699933216E-2</v>
      </c>
      <c r="EB135" s="14">
        <f t="shared" si="280"/>
        <v>5.1140553199999994E-2</v>
      </c>
      <c r="EC135" s="14">
        <f t="shared" si="281"/>
        <v>9.6132302747258813E-3</v>
      </c>
      <c r="ED135" s="7">
        <f t="shared" si="282"/>
        <v>1.7566047065434491</v>
      </c>
      <c r="EE135">
        <f t="shared" si="283"/>
        <v>0.98278723083040553</v>
      </c>
      <c r="EI135" s="8">
        <f t="shared" si="266"/>
        <v>0</v>
      </c>
      <c r="EJ135" s="8">
        <f t="shared" si="267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8"/>
        <v>-5.1124549999999991E-2</v>
      </c>
      <c r="FB135" s="8">
        <f t="shared" si="269"/>
        <v>4.6311105278563108E-2</v>
      </c>
      <c r="FC135">
        <v>6</v>
      </c>
      <c r="FE135">
        <v>6.5289680000000003E-2</v>
      </c>
      <c r="FF135">
        <v>1.22451029</v>
      </c>
      <c r="FG135" s="8">
        <f t="shared" si="270"/>
        <v>-5.1124549999999991E-2</v>
      </c>
      <c r="FH135" s="8">
        <f t="shared" si="271"/>
        <v>6.092621769570896E-2</v>
      </c>
      <c r="FI135">
        <v>8</v>
      </c>
      <c r="FK135">
        <v>6.5289680000000003E-2</v>
      </c>
      <c r="FL135">
        <v>1.22451029</v>
      </c>
      <c r="FM135" s="8">
        <f t="shared" si="272"/>
        <v>-5.1124549999999991E-2</v>
      </c>
      <c r="FN135" s="8">
        <f t="shared" si="273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4"/>
        <v>-5.1124549999999991E-2</v>
      </c>
      <c r="GT135" s="8">
        <f t="shared" si="275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6"/>
        <v>-5.1124549999999991E-2</v>
      </c>
      <c r="HF135" s="8">
        <f t="shared" si="277"/>
        <v>8.2002416533674446E-2</v>
      </c>
      <c r="HG135">
        <v>20</v>
      </c>
    </row>
    <row r="136" spans="129:215" x14ac:dyDescent="0.35">
      <c r="DY136" s="1">
        <v>0.17878364099999999</v>
      </c>
      <c r="DZ136" s="14">
        <f t="shared" si="278"/>
        <v>5.5976094728309785E-2</v>
      </c>
      <c r="EA136" s="14">
        <f t="shared" si="279"/>
        <v>5.5976094728309785E-2</v>
      </c>
      <c r="EB136" s="14">
        <f t="shared" si="280"/>
        <v>6.1985957999999994E-2</v>
      </c>
      <c r="EC136" s="14">
        <f t="shared" si="281"/>
        <v>6.5428480283765689E-3</v>
      </c>
      <c r="ED136" s="7">
        <f t="shared" si="282"/>
        <v>1.6759606278858505</v>
      </c>
      <c r="EE136">
        <f t="shared" si="283"/>
        <v>0.99447532939330852</v>
      </c>
      <c r="EI136" s="8">
        <f t="shared" si="266"/>
        <v>0</v>
      </c>
      <c r="EJ136" s="8">
        <f t="shared" si="267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8"/>
        <v>-6.1994780000000013E-2</v>
      </c>
      <c r="FB136" s="8">
        <f t="shared" si="269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0"/>
        <v>-6.1994780000000013E-2</v>
      </c>
      <c r="FH136" s="8">
        <f t="shared" si="271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2"/>
        <v>-6.1994780000000013E-2</v>
      </c>
      <c r="FN136" s="8">
        <f t="shared" si="273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4"/>
        <v>-6.1994780000000013E-2</v>
      </c>
      <c r="GT136" s="8">
        <f t="shared" si="275"/>
        <v>9.4821965720890758E-2</v>
      </c>
      <c r="GU136">
        <v>16</v>
      </c>
      <c r="HC136">
        <v>0.11641422999999999</v>
      </c>
      <c r="HD136">
        <v>1.70301294</v>
      </c>
      <c r="HE136" s="8">
        <f t="shared" si="276"/>
        <v>-6.1994780000000013E-2</v>
      </c>
      <c r="HF136" s="8">
        <f t="shared" si="277"/>
        <v>9.8662678433866099E-2</v>
      </c>
      <c r="HG136">
        <v>20</v>
      </c>
    </row>
    <row r="137" spans="129:215" x14ac:dyDescent="0.35">
      <c r="DY137" s="1">
        <v>0.23458828300000001</v>
      </c>
      <c r="DZ137" s="14">
        <f t="shared" si="278"/>
        <v>5.8954250447668256E-2</v>
      </c>
      <c r="EA137" s="14">
        <f t="shared" si="279"/>
        <v>5.8954250447668256E-2</v>
      </c>
      <c r="EB137" s="14">
        <f t="shared" si="280"/>
        <v>5.5804642000000015E-2</v>
      </c>
      <c r="EC137" s="14">
        <f t="shared" si="281"/>
        <v>2.9781557193584718E-3</v>
      </c>
      <c r="ED137" s="7">
        <f t="shared" si="282"/>
        <v>1.6241132746282241</v>
      </c>
      <c r="EE137">
        <f t="shared" si="283"/>
        <v>0.99857898821020796</v>
      </c>
      <c r="EI137" s="8">
        <f t="shared" si="266"/>
        <v>0</v>
      </c>
      <c r="EJ137" s="8">
        <f t="shared" si="267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8"/>
        <v>-5.5793939999999986E-2</v>
      </c>
      <c r="FB137" s="8">
        <f t="shared" si="269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0"/>
        <v>-5.5793939999999986E-2</v>
      </c>
      <c r="FH137" s="8">
        <f t="shared" si="271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2"/>
        <v>-5.5793939999999986E-2</v>
      </c>
      <c r="FN137" s="8">
        <f t="shared" si="273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4"/>
        <v>-5.5793939999999986E-2</v>
      </c>
      <c r="GT137" s="8">
        <f t="shared" si="275"/>
        <v>8.5383130144774E-2</v>
      </c>
      <c r="GU137">
        <v>16</v>
      </c>
      <c r="HC137">
        <v>0.17840901000000001</v>
      </c>
      <c r="HD137">
        <v>1.69159547</v>
      </c>
      <c r="HE137" s="8">
        <f t="shared" si="276"/>
        <v>-5.5793939999999986E-2</v>
      </c>
      <c r="HF137" s="8">
        <f t="shared" si="277"/>
        <v>8.8562890899824359E-2</v>
      </c>
      <c r="HG137">
        <v>20</v>
      </c>
    </row>
    <row r="138" spans="129:215" x14ac:dyDescent="0.35">
      <c r="DY138" s="1">
        <v>0.27912081999999999</v>
      </c>
      <c r="DZ138" s="14">
        <f t="shared" si="278"/>
        <v>5.9917388798173321E-2</v>
      </c>
      <c r="EA138" s="14">
        <f t="shared" si="279"/>
        <v>5.9917388798173321E-2</v>
      </c>
      <c r="EB138" s="14">
        <f t="shared" si="280"/>
        <v>4.4532536999999983E-2</v>
      </c>
      <c r="EC138" s="14">
        <f t="shared" si="281"/>
        <v>9.6313835050506474E-4</v>
      </c>
      <c r="ED138" s="7">
        <f t="shared" si="282"/>
        <v>1.5924207004593651</v>
      </c>
      <c r="EE138">
        <f t="shared" si="283"/>
        <v>0.99976620234260183</v>
      </c>
      <c r="EI138" s="8">
        <f t="shared" si="266"/>
        <v>0</v>
      </c>
      <c r="EJ138" s="8">
        <f t="shared" si="267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8"/>
        <v>-4.457862999999998E-2</v>
      </c>
      <c r="FB138" s="8">
        <f t="shared" si="269"/>
        <v>4.9694602787842511E-2</v>
      </c>
      <c r="FC138">
        <v>6</v>
      </c>
      <c r="FE138">
        <v>0.23420294999999999</v>
      </c>
      <c r="FF138">
        <v>1.29392862</v>
      </c>
      <c r="FG138" s="8">
        <f t="shared" si="270"/>
        <v>-4.457862999999998E-2</v>
      </c>
      <c r="FH138" s="8">
        <f t="shared" si="271"/>
        <v>5.7106857598215509E-2</v>
      </c>
      <c r="FI138">
        <v>8</v>
      </c>
      <c r="FK138">
        <v>0.23420294999999999</v>
      </c>
      <c r="FL138">
        <v>1.29392862</v>
      </c>
      <c r="FM138" s="8">
        <f t="shared" si="272"/>
        <v>-4.457862999999998E-2</v>
      </c>
      <c r="FN138" s="8">
        <f t="shared" si="273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4"/>
        <v>-4.457862999999998E-2</v>
      </c>
      <c r="GT138" s="8">
        <f t="shared" si="275"/>
        <v>6.2077973604456882E-2</v>
      </c>
      <c r="GU138">
        <v>16</v>
      </c>
      <c r="HC138">
        <v>0.23420294999999999</v>
      </c>
      <c r="HD138">
        <v>1.52707233</v>
      </c>
      <c r="HE138" s="8">
        <f t="shared" si="276"/>
        <v>-4.457862999999998E-2</v>
      </c>
      <c r="HF138" s="8">
        <f t="shared" si="277"/>
        <v>6.3954424171983493E-2</v>
      </c>
      <c r="HG138">
        <v>20</v>
      </c>
    </row>
    <row r="139" spans="129:215" x14ac:dyDescent="0.35">
      <c r="DY139" s="1">
        <v>0.32371982700000002</v>
      </c>
      <c r="DZ139" s="14">
        <f t="shared" si="278"/>
        <v>5.9892512357095425E-2</v>
      </c>
      <c r="EA139" s="14">
        <f t="shared" si="279"/>
        <v>5.9892512357095425E-2</v>
      </c>
      <c r="EB139" s="14">
        <f t="shared" si="280"/>
        <v>4.4599007000000024E-2</v>
      </c>
      <c r="EC139" s="14">
        <f t="shared" si="281"/>
        <v>-2.4876441077896494E-5</v>
      </c>
      <c r="ED139" s="7">
        <f t="shared" si="282"/>
        <v>1.5702385466968316</v>
      </c>
      <c r="EE139">
        <f t="shared" si="283"/>
        <v>0.99999984444068513</v>
      </c>
      <c r="EI139" s="8">
        <f t="shared" si="266"/>
        <v>0</v>
      </c>
      <c r="EJ139" s="8">
        <f t="shared" si="267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8"/>
        <v>-4.4588270000000041E-2</v>
      </c>
      <c r="FB139" s="8">
        <f t="shared" si="269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0"/>
        <v>-4.4588270000000041E-2</v>
      </c>
      <c r="FH139" s="8">
        <f t="shared" si="271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2"/>
        <v>-4.4588270000000041E-2</v>
      </c>
      <c r="FN139" s="8">
        <f t="shared" si="273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4"/>
        <v>-4.4588270000000041E-2</v>
      </c>
      <c r="GT139" s="8">
        <f t="shared" si="275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6"/>
        <v>-4.4588270000000041E-2</v>
      </c>
      <c r="HF139" s="8">
        <f t="shared" si="277"/>
        <v>6.1491684651898956E-2</v>
      </c>
      <c r="HG139">
        <v>20</v>
      </c>
    </row>
    <row r="140" spans="129:215" x14ac:dyDescent="0.35">
      <c r="DY140" s="1">
        <v>0.36826213400000002</v>
      </c>
      <c r="DZ140" s="14">
        <f t="shared" si="278"/>
        <v>5.9052315314374174E-2</v>
      </c>
      <c r="EA140" s="14">
        <f t="shared" si="279"/>
        <v>5.9052315314374174E-2</v>
      </c>
      <c r="EB140" s="14">
        <f t="shared" si="280"/>
        <v>4.4542307000000003E-2</v>
      </c>
      <c r="EC140" s="14">
        <f t="shared" si="281"/>
        <v>-8.4019704272125101E-4</v>
      </c>
      <c r="ED140" s="7">
        <f t="shared" si="282"/>
        <v>1.5519356644113727</v>
      </c>
      <c r="EE140">
        <f t="shared" si="283"/>
        <v>0.9998221429796641</v>
      </c>
      <c r="EI140" s="8">
        <f t="shared" si="266"/>
        <v>0</v>
      </c>
      <c r="EJ140" s="8">
        <f t="shared" si="267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8"/>
        <v>-4.4599520000000004E-2</v>
      </c>
      <c r="FB140" s="8">
        <f t="shared" si="269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0"/>
        <v>-4.4599520000000004E-2</v>
      </c>
      <c r="FH140" s="8">
        <f t="shared" si="271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2"/>
        <v>-4.4599520000000004E-2</v>
      </c>
      <c r="FN140" s="8">
        <f t="shared" si="273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4"/>
        <v>-4.4599520000000004E-2</v>
      </c>
      <c r="GT140" s="8">
        <f t="shared" si="275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6"/>
        <v>-4.4599520000000004E-2</v>
      </c>
      <c r="HF140" s="8">
        <f t="shared" si="277"/>
        <v>5.799572333913619E-2</v>
      </c>
      <c r="HG140">
        <v>20</v>
      </c>
    </row>
    <row r="141" spans="129:215" x14ac:dyDescent="0.35">
      <c r="DY141" s="1">
        <v>0.41284756900000003</v>
      </c>
      <c r="DZ141" s="14">
        <f t="shared" si="278"/>
        <v>5.7526732273967394E-2</v>
      </c>
      <c r="EA141" s="14">
        <f t="shared" si="279"/>
        <v>5.7526732273967394E-2</v>
      </c>
      <c r="EB141" s="14">
        <f t="shared" si="280"/>
        <v>4.4585435000000007E-2</v>
      </c>
      <c r="EC141" s="14">
        <f t="shared" si="281"/>
        <v>-1.5255830404067791E-3</v>
      </c>
      <c r="ED141" s="7">
        <f t="shared" si="282"/>
        <v>1.5365925992766278</v>
      </c>
      <c r="EE141">
        <f t="shared" si="283"/>
        <v>0.99941510953696477</v>
      </c>
      <c r="EI141" s="8">
        <f t="shared" si="266"/>
        <v>0</v>
      </c>
      <c r="EJ141" s="8">
        <f t="shared" si="267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8"/>
        <v>-4.4603559999999987E-2</v>
      </c>
      <c r="FB141" s="8">
        <f t="shared" si="269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0"/>
        <v>-4.4603559999999987E-2</v>
      </c>
      <c r="FH141" s="8">
        <f t="shared" si="271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2"/>
        <v>-4.4603559999999987E-2</v>
      </c>
      <c r="FN141" s="8">
        <f t="shared" si="273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4"/>
        <v>-4.4603559999999987E-2</v>
      </c>
      <c r="GT141" s="8">
        <f t="shared" si="275"/>
        <v>5.3472914516441414E-2</v>
      </c>
      <c r="GU141">
        <v>16</v>
      </c>
      <c r="HC141">
        <v>0.36796937000000002</v>
      </c>
      <c r="HD141">
        <v>1.31643771</v>
      </c>
      <c r="HE141" s="8">
        <f t="shared" si="276"/>
        <v>-4.4603559999999987E-2</v>
      </c>
      <c r="HF141" s="8">
        <f t="shared" si="277"/>
        <v>5.5144418926905955E-2</v>
      </c>
      <c r="HG141">
        <v>20</v>
      </c>
    </row>
    <row r="142" spans="129:215" x14ac:dyDescent="0.35">
      <c r="DY142" s="1">
        <v>0.457418622</v>
      </c>
      <c r="DZ142" s="14">
        <f t="shared" si="278"/>
        <v>5.5420099779394875E-2</v>
      </c>
      <c r="EA142" s="14">
        <f t="shared" si="279"/>
        <v>5.5420099779394875E-2</v>
      </c>
      <c r="EB142" s="14">
        <f t="shared" si="280"/>
        <v>4.4571052999999972E-2</v>
      </c>
      <c r="EC142" s="14">
        <f t="shared" si="281"/>
        <v>-2.106632494572519E-3</v>
      </c>
      <c r="ED142" s="7">
        <f t="shared" si="282"/>
        <v>1.5235668862871452</v>
      </c>
      <c r="EE142">
        <f t="shared" si="283"/>
        <v>0.9988848972786567</v>
      </c>
      <c r="EI142" s="8">
        <f t="shared" si="266"/>
        <v>0</v>
      </c>
      <c r="EJ142" s="8">
        <f t="shared" si="267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8"/>
        <v>-4.4596150000000001E-2</v>
      </c>
      <c r="FB142" s="8">
        <f t="shared" si="269"/>
        <v>4.3755659827062261E-2</v>
      </c>
      <c r="FC142">
        <v>6</v>
      </c>
      <c r="FE142">
        <v>0.41257293</v>
      </c>
      <c r="FF142">
        <v>1.0863434999999999</v>
      </c>
      <c r="FG142" s="8">
        <f t="shared" si="270"/>
        <v>-4.4596150000000001E-2</v>
      </c>
      <c r="FH142" s="8">
        <f t="shared" si="271"/>
        <v>4.792176001671649E-2</v>
      </c>
      <c r="FI142">
        <v>8</v>
      </c>
      <c r="FK142">
        <v>0.41257293</v>
      </c>
      <c r="FL142">
        <v>1.0863434999999999</v>
      </c>
      <c r="FM142" s="8">
        <f t="shared" si="272"/>
        <v>-4.4596150000000001E-2</v>
      </c>
      <c r="FN142" s="8">
        <f t="shared" si="273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4"/>
        <v>-4.4596150000000001E-2</v>
      </c>
      <c r="GT142" s="8">
        <f t="shared" si="275"/>
        <v>5.0957915805399323E-2</v>
      </c>
      <c r="GU142">
        <v>16</v>
      </c>
      <c r="HC142">
        <v>0.41257293</v>
      </c>
      <c r="HD142">
        <v>1.2556063900000001</v>
      </c>
      <c r="HE142" s="8">
        <f t="shared" si="276"/>
        <v>-4.4596150000000001E-2</v>
      </c>
      <c r="HF142" s="8">
        <f t="shared" si="277"/>
        <v>5.2559611696453935E-2</v>
      </c>
      <c r="HG142">
        <v>20</v>
      </c>
    </row>
    <row r="143" spans="129:215" x14ac:dyDescent="0.35">
      <c r="DY143" s="1">
        <v>0.50200401900000002</v>
      </c>
      <c r="DZ143" s="14">
        <f t="shared" si="278"/>
        <v>5.2813337809880657E-2</v>
      </c>
      <c r="EA143" s="14">
        <f t="shared" si="279"/>
        <v>5.2813337809880657E-2</v>
      </c>
      <c r="EB143" s="14">
        <f t="shared" si="280"/>
        <v>4.4585397000000027E-2</v>
      </c>
      <c r="EC143" s="14">
        <f t="shared" si="281"/>
        <v>-2.606761969514218E-3</v>
      </c>
      <c r="ED143" s="7">
        <f t="shared" si="282"/>
        <v>1.5123960894851083</v>
      </c>
      <c r="EE143">
        <f t="shared" si="283"/>
        <v>0.99829519075717399</v>
      </c>
      <c r="EI143" s="8">
        <f t="shared" si="266"/>
        <v>0</v>
      </c>
      <c r="EJ143" s="8">
        <f t="shared" si="267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8"/>
        <v>-4.4609780000000043E-2</v>
      </c>
      <c r="FB143" s="8">
        <f t="shared" si="269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0"/>
        <v>-4.4609780000000043E-2</v>
      </c>
      <c r="FH143" s="8">
        <f t="shared" si="271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2"/>
        <v>-4.4609780000000043E-2</v>
      </c>
      <c r="FN143" s="8">
        <f t="shared" si="273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4"/>
        <v>-4.4609780000000043E-2</v>
      </c>
      <c r="GT143" s="8">
        <f t="shared" si="275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6"/>
        <v>-4.4609780000000043E-2</v>
      </c>
      <c r="HF143" s="8">
        <f t="shared" si="277"/>
        <v>5.099097474319076E-2</v>
      </c>
      <c r="HG143">
        <v>20</v>
      </c>
    </row>
    <row r="144" spans="129:215" x14ac:dyDescent="0.35">
      <c r="DY144" s="1">
        <v>0.54657242699999997</v>
      </c>
      <c r="DZ144" s="14">
        <f t="shared" si="278"/>
        <v>4.9774339676722755E-2</v>
      </c>
      <c r="EA144" s="14">
        <f t="shared" si="279"/>
        <v>4.9774339676722755E-2</v>
      </c>
      <c r="EB144" s="14">
        <f t="shared" si="280"/>
        <v>4.4568407999999948E-2</v>
      </c>
      <c r="EC144" s="14">
        <f t="shared" si="281"/>
        <v>-3.0389981331579025E-3</v>
      </c>
      <c r="ED144" s="7">
        <f t="shared" si="282"/>
        <v>1.5027144405318809</v>
      </c>
      <c r="EE144">
        <f t="shared" si="283"/>
        <v>0.9976833234328365</v>
      </c>
      <c r="EI144" s="8">
        <f t="shared" si="266"/>
        <v>0</v>
      </c>
      <c r="EJ144" s="8">
        <f t="shared" si="267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8"/>
        <v>-4.459501999999993E-2</v>
      </c>
      <c r="FB144" s="8">
        <f t="shared" si="269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0"/>
        <v>-4.459501999999993E-2</v>
      </c>
      <c r="FH144" s="8">
        <f t="shared" si="271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2"/>
        <v>-4.459501999999993E-2</v>
      </c>
      <c r="FN144" s="8">
        <f t="shared" si="273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4"/>
        <v>-4.459501999999993E-2</v>
      </c>
      <c r="GT144" s="8">
        <f t="shared" si="275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6"/>
        <v>-4.459501999999993E-2</v>
      </c>
      <c r="HF144" s="8">
        <f t="shared" si="277"/>
        <v>5.0997464363518166E-2</v>
      </c>
      <c r="HG144">
        <v>20</v>
      </c>
    </row>
    <row r="145" spans="129:215" x14ac:dyDescent="0.35">
      <c r="DY145" s="1">
        <v>0.591166148</v>
      </c>
      <c r="DZ145" s="14">
        <f t="shared" si="278"/>
        <v>4.6352878718469832E-2</v>
      </c>
      <c r="EA145" s="14">
        <f t="shared" si="279"/>
        <v>4.6352878718469832E-2</v>
      </c>
      <c r="EB145" s="14">
        <f t="shared" si="280"/>
        <v>4.4593721000000031E-2</v>
      </c>
      <c r="EC145" s="14">
        <f t="shared" si="281"/>
        <v>-3.4214609582529226E-3</v>
      </c>
      <c r="ED145" s="7">
        <f t="shared" si="282"/>
        <v>1.4942211782865467</v>
      </c>
      <c r="EE145">
        <f t="shared" si="283"/>
        <v>0.99706955568561673</v>
      </c>
      <c r="EI145" s="8">
        <f t="shared" si="266"/>
        <v>0</v>
      </c>
      <c r="EJ145" s="8">
        <f t="shared" si="267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8"/>
        <v>-4.4607630000000009E-2</v>
      </c>
      <c r="FB145" s="8">
        <f t="shared" si="269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0"/>
        <v>-4.4607630000000009E-2</v>
      </c>
      <c r="FH145" s="8">
        <f t="shared" si="271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2"/>
        <v>-4.4607630000000009E-2</v>
      </c>
      <c r="FN145" s="8">
        <f t="shared" si="273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4"/>
        <v>-4.4607630000000009E-2</v>
      </c>
      <c r="GT145" s="8">
        <f t="shared" si="275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6"/>
        <v>-4.4607630000000009E-2</v>
      </c>
      <c r="HF145" s="8">
        <f t="shared" si="277"/>
        <v>5.0062735717973636E-2</v>
      </c>
      <c r="HG145">
        <v>20</v>
      </c>
    </row>
    <row r="146" spans="129:215" x14ac:dyDescent="0.35">
      <c r="DY146" s="1">
        <v>0.63571699100000001</v>
      </c>
      <c r="DZ146" s="14">
        <f t="shared" si="278"/>
        <v>4.2595795220475678E-2</v>
      </c>
      <c r="EA146" s="14">
        <f t="shared" si="279"/>
        <v>4.2595795220475678E-2</v>
      </c>
      <c r="EB146" s="14">
        <f t="shared" si="280"/>
        <v>4.4550843000000007E-2</v>
      </c>
      <c r="EC146" s="14">
        <f t="shared" si="281"/>
        <v>-3.7570834979941542E-3</v>
      </c>
      <c r="ED146" s="7">
        <f t="shared" si="282"/>
        <v>1.4866629118738566</v>
      </c>
      <c r="EE146">
        <f t="shared" si="283"/>
        <v>0.99646287142903345</v>
      </c>
      <c r="EI146" s="8">
        <f t="shared" si="266"/>
        <v>0</v>
      </c>
      <c r="EJ146" s="8">
        <f t="shared" si="267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8"/>
        <v>-4.4585199999999992E-2</v>
      </c>
      <c r="FB146" s="8">
        <f t="shared" si="269"/>
        <v>3.1165248148918905E-2</v>
      </c>
      <c r="FC146">
        <v>6</v>
      </c>
      <c r="FE146">
        <v>0.59098150999999999</v>
      </c>
      <c r="FF146">
        <v>0.84220001</v>
      </c>
      <c r="FG146" s="8">
        <f t="shared" si="270"/>
        <v>-4.4585199999999992E-2</v>
      </c>
      <c r="FH146" s="8">
        <f t="shared" si="271"/>
        <v>3.7052699830592443E-2</v>
      </c>
      <c r="FI146">
        <v>8</v>
      </c>
      <c r="FK146">
        <v>0.59098150999999999</v>
      </c>
      <c r="FL146">
        <v>0.84220001</v>
      </c>
      <c r="FM146" s="8">
        <f t="shared" si="272"/>
        <v>-4.4585199999999992E-2</v>
      </c>
      <c r="FN146" s="8">
        <f t="shared" si="273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4"/>
        <v>-4.4585199999999992E-2</v>
      </c>
      <c r="GT146" s="8">
        <f t="shared" si="275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6"/>
        <v>-4.4585199999999992E-2</v>
      </c>
      <c r="HF146" s="8">
        <f t="shared" si="277"/>
        <v>4.6962931138038351E-2</v>
      </c>
      <c r="HG146">
        <v>20</v>
      </c>
    </row>
    <row r="147" spans="129:215" x14ac:dyDescent="0.35">
      <c r="DY147" s="1">
        <v>0.68030855000000001</v>
      </c>
      <c r="DZ147" s="14">
        <f t="shared" si="278"/>
        <v>3.8527503531741378E-2</v>
      </c>
      <c r="EA147" s="14">
        <f t="shared" si="279"/>
        <v>3.8527503531741378E-2</v>
      </c>
      <c r="EB147" s="14">
        <f t="shared" si="280"/>
        <v>4.4591559000000003E-2</v>
      </c>
      <c r="EC147" s="14">
        <f t="shared" si="281"/>
        <v>-4.0682916887343004E-3</v>
      </c>
      <c r="ED147" s="7">
        <f t="shared" si="282"/>
        <v>1.4798136383440332</v>
      </c>
      <c r="EE147">
        <f t="shared" si="283"/>
        <v>0.9958639295298507</v>
      </c>
      <c r="EI147" s="8">
        <f t="shared" si="266"/>
        <v>0</v>
      </c>
      <c r="EJ147" s="8">
        <f t="shared" si="267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8"/>
        <v>-4.4596489999999989E-2</v>
      </c>
      <c r="FB147" s="8">
        <f t="shared" si="269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0"/>
        <v>-4.4596489999999989E-2</v>
      </c>
      <c r="FH147" s="8">
        <f t="shared" si="271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2"/>
        <v>-4.4596489999999989E-2</v>
      </c>
      <c r="FN147" s="8">
        <f t="shared" si="273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4"/>
        <v>-4.4596489999999989E-2</v>
      </c>
      <c r="GT147" s="8">
        <f t="shared" si="275"/>
        <v>4.0925544101011097E-2</v>
      </c>
      <c r="GU147">
        <v>16</v>
      </c>
      <c r="HC147">
        <v>0.63556670999999998</v>
      </c>
      <c r="HD147">
        <v>1.06235184</v>
      </c>
      <c r="HE147" s="8">
        <f t="shared" si="276"/>
        <v>-4.4596489999999989E-2</v>
      </c>
      <c r="HF147" s="8">
        <f t="shared" si="277"/>
        <v>4.4335832925321873E-2</v>
      </c>
      <c r="HG147">
        <v>20</v>
      </c>
    </row>
    <row r="148" spans="129:215" x14ac:dyDescent="0.35">
      <c r="DY148" s="1">
        <v>0.72485467199999998</v>
      </c>
      <c r="DZ148" s="14">
        <f t="shared" si="278"/>
        <v>3.4178286734964779E-2</v>
      </c>
      <c r="EA148" s="14">
        <f t="shared" si="279"/>
        <v>3.4178286734964779E-2</v>
      </c>
      <c r="EB148" s="14">
        <f t="shared" si="280"/>
        <v>4.4546121999999966E-2</v>
      </c>
      <c r="EC148" s="14">
        <f t="shared" si="281"/>
        <v>-4.3492167967765991E-3</v>
      </c>
      <c r="ED148" s="7">
        <f t="shared" si="282"/>
        <v>1.4734707771249071</v>
      </c>
      <c r="EE148">
        <f t="shared" si="283"/>
        <v>0.99526760600048136</v>
      </c>
      <c r="EI148" s="8">
        <f t="shared" si="266"/>
        <v>0</v>
      </c>
      <c r="EJ148" s="8">
        <f t="shared" si="267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8"/>
        <v>-4.4563490000000039E-2</v>
      </c>
      <c r="FB148" s="8">
        <f t="shared" si="269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0"/>
        <v>-4.4563490000000039E-2</v>
      </c>
      <c r="FH148" s="8">
        <f t="shared" si="271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2"/>
        <v>-4.4563490000000039E-2</v>
      </c>
      <c r="FN148" s="8">
        <f t="shared" si="273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4"/>
        <v>-4.4563490000000039E-2</v>
      </c>
      <c r="GT148" s="8">
        <f t="shared" si="275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6"/>
        <v>-4.4563490000000039E-2</v>
      </c>
      <c r="HF148" s="8">
        <f t="shared" si="277"/>
        <v>4.1696688690894601E-2</v>
      </c>
      <c r="HG148">
        <v>20</v>
      </c>
    </row>
    <row r="149" spans="129:215" x14ac:dyDescent="0.35">
      <c r="DY149" s="1">
        <v>0.76942777500000004</v>
      </c>
      <c r="DZ149" s="14">
        <f t="shared" si="278"/>
        <v>2.9555306027599593E-2</v>
      </c>
      <c r="EA149" s="14">
        <f t="shared" si="279"/>
        <v>2.9555306027599593E-2</v>
      </c>
      <c r="EB149" s="14">
        <f t="shared" si="280"/>
        <v>4.4573103000000058E-2</v>
      </c>
      <c r="EC149" s="14">
        <f t="shared" si="281"/>
        <v>-4.622980707365186E-3</v>
      </c>
      <c r="ED149" s="7">
        <f t="shared" si="282"/>
        <v>1.4674490202645945</v>
      </c>
      <c r="EE149">
        <f t="shared" si="283"/>
        <v>0.99466441861709776</v>
      </c>
      <c r="EI149" s="8">
        <f t="shared" si="266"/>
        <v>0</v>
      </c>
      <c r="EJ149" s="8">
        <f t="shared" si="267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8"/>
        <v>-4.4580219999999948E-2</v>
      </c>
      <c r="FB149" s="8">
        <f t="shared" si="269"/>
        <v>2.0909839888178759E-2</v>
      </c>
      <c r="FC149">
        <v>6</v>
      </c>
      <c r="FE149">
        <v>0.72472669000000001</v>
      </c>
      <c r="FF149">
        <v>0.6187319</v>
      </c>
      <c r="FG149" s="8">
        <f t="shared" si="270"/>
        <v>-4.4580219999999948E-2</v>
      </c>
      <c r="FH149" s="8">
        <f t="shared" si="271"/>
        <v>2.7169026216680187E-2</v>
      </c>
      <c r="FI149">
        <v>8</v>
      </c>
      <c r="FK149">
        <v>0.72472669000000001</v>
      </c>
      <c r="FL149">
        <v>0.6187319</v>
      </c>
      <c r="FM149" s="8">
        <f t="shared" si="272"/>
        <v>-4.4580219999999948E-2</v>
      </c>
      <c r="FN149" s="8">
        <f t="shared" si="273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4"/>
        <v>-4.4580219999999948E-2</v>
      </c>
      <c r="GT149" s="8">
        <f t="shared" si="275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6"/>
        <v>-4.4580219999999948E-2</v>
      </c>
      <c r="HF149" s="8">
        <f t="shared" si="277"/>
        <v>3.9130827915350393E-2</v>
      </c>
      <c r="HG149">
        <v>20</v>
      </c>
    </row>
    <row r="150" spans="129:215" x14ac:dyDescent="0.35">
      <c r="DY150" s="1">
        <v>0.81698695099999996</v>
      </c>
      <c r="DZ150" s="14">
        <f t="shared" si="278"/>
        <v>2.4330434096358041E-2</v>
      </c>
      <c r="EA150" s="14">
        <f t="shared" si="279"/>
        <v>2.4330434096358041E-2</v>
      </c>
      <c r="EB150" s="14">
        <f t="shared" si="280"/>
        <v>4.7559175999999925E-2</v>
      </c>
      <c r="EC150" s="14">
        <f t="shared" si="281"/>
        <v>-5.2248719312415516E-3</v>
      </c>
      <c r="ED150" s="7">
        <f t="shared" si="282"/>
        <v>1.4613746950818907</v>
      </c>
      <c r="EE150">
        <f t="shared" si="283"/>
        <v>0.9940194239969008</v>
      </c>
      <c r="EI150" s="8">
        <f t="shared" si="266"/>
        <v>0</v>
      </c>
      <c r="EJ150" s="8">
        <f t="shared" si="267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8"/>
        <v>-4.7501780000000049E-2</v>
      </c>
      <c r="FB150" s="8">
        <f t="shared" si="269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0"/>
        <v>-4.7501780000000049E-2</v>
      </c>
      <c r="FH150" s="8">
        <f t="shared" si="271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2"/>
        <v>-4.7501780000000049E-2</v>
      </c>
      <c r="FN150" s="8">
        <f t="shared" si="273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4"/>
        <v>-4.7501780000000049E-2</v>
      </c>
      <c r="GT150" s="8">
        <f t="shared" si="275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6"/>
        <v>-4.7501780000000049E-2</v>
      </c>
      <c r="HF150" s="8">
        <f t="shared" si="277"/>
        <v>3.917896970590598E-2</v>
      </c>
      <c r="HG150">
        <v>20</v>
      </c>
    </row>
    <row r="151" spans="129:215" x14ac:dyDescent="0.35">
      <c r="DY151" s="1">
        <v>0.86832052299999996</v>
      </c>
      <c r="DZ151" s="14">
        <f t="shared" si="278"/>
        <v>1.8350048679812436E-2</v>
      </c>
      <c r="EA151" s="14">
        <f t="shared" si="279"/>
        <v>1.8350048679812436E-2</v>
      </c>
      <c r="EB151" s="14">
        <f t="shared" si="280"/>
        <v>5.1333571999999994E-2</v>
      </c>
      <c r="EC151" s="14">
        <f t="shared" si="281"/>
        <v>-5.9803854165456048E-3</v>
      </c>
      <c r="ED151" s="7">
        <f t="shared" si="282"/>
        <v>1.4548186650550252</v>
      </c>
      <c r="EE151">
        <f t="shared" si="283"/>
        <v>0.99328212613057343</v>
      </c>
      <c r="EI151" s="8">
        <f t="shared" si="266"/>
        <v>0</v>
      </c>
      <c r="EJ151" s="8">
        <f t="shared" si="267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8"/>
        <v>-5.1284839999999998E-2</v>
      </c>
      <c r="FB151" s="8">
        <f t="shared" si="269"/>
        <v>1.5110958013623057E-2</v>
      </c>
      <c r="FC151">
        <v>6</v>
      </c>
      <c r="FE151">
        <v>0.81680869</v>
      </c>
      <c r="FF151">
        <v>0.45465466999999998</v>
      </c>
      <c r="FG151" s="8">
        <f t="shared" si="270"/>
        <v>-5.1284839999999998E-2</v>
      </c>
      <c r="FH151" s="8">
        <f t="shared" si="271"/>
        <v>2.2934858085637271E-2</v>
      </c>
      <c r="FI151">
        <v>8</v>
      </c>
      <c r="FK151">
        <v>0.81680869</v>
      </c>
      <c r="FL151">
        <v>0.45465466999999998</v>
      </c>
      <c r="FM151" s="8">
        <f t="shared" si="272"/>
        <v>-5.1284839999999998E-2</v>
      </c>
      <c r="FN151" s="8">
        <f t="shared" si="273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4"/>
        <v>-5.1284839999999998E-2</v>
      </c>
      <c r="GT151" s="8">
        <f t="shared" si="275"/>
        <v>3.3437428385199842E-2</v>
      </c>
      <c r="GU151">
        <v>16</v>
      </c>
      <c r="HC151">
        <v>0.81680869</v>
      </c>
      <c r="HD151">
        <v>0.80728398000000001</v>
      </c>
      <c r="HE151" s="8">
        <f t="shared" si="276"/>
        <v>-5.1284839999999998E-2</v>
      </c>
      <c r="HF151" s="8">
        <f t="shared" si="277"/>
        <v>3.8643261708162804E-2</v>
      </c>
      <c r="HG151">
        <v>20</v>
      </c>
    </row>
    <row r="152" spans="129:215" x14ac:dyDescent="0.35">
      <c r="DY152" s="1">
        <v>0.91857666199999999</v>
      </c>
      <c r="DZ152" s="14">
        <f t="shared" si="278"/>
        <v>1.2138871339052334E-2</v>
      </c>
      <c r="EA152" s="14">
        <f t="shared" si="279"/>
        <v>1.2138871339052334E-2</v>
      </c>
      <c r="EB152" s="14">
        <f t="shared" si="280"/>
        <v>5.0256139000000033E-2</v>
      </c>
      <c r="EC152" s="14">
        <f t="shared" si="281"/>
        <v>-6.2111773407601024E-3</v>
      </c>
      <c r="ED152" s="7">
        <f t="shared" si="282"/>
        <v>1.4478294660556796</v>
      </c>
      <c r="EE152">
        <f t="shared" si="283"/>
        <v>0.9924490974491248</v>
      </c>
      <c r="EI152" s="8">
        <f t="shared" si="266"/>
        <v>0</v>
      </c>
      <c r="EJ152" s="8">
        <f t="shared" si="267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8"/>
        <v>-5.0145430000000046E-2</v>
      </c>
      <c r="FB152" s="8">
        <f t="shared" si="269"/>
        <v>9.2987948226996454E-3</v>
      </c>
      <c r="FC152">
        <v>6</v>
      </c>
      <c r="FE152">
        <v>0.86809353</v>
      </c>
      <c r="FF152">
        <v>0.35419680999999997</v>
      </c>
      <c r="FG152" s="8">
        <f t="shared" si="270"/>
        <v>-5.0145430000000046E-2</v>
      </c>
      <c r="FH152" s="8">
        <f t="shared" si="271"/>
        <v>1.745569004910235E-2</v>
      </c>
      <c r="FI152">
        <v>8</v>
      </c>
      <c r="FK152">
        <v>0.86809353</v>
      </c>
      <c r="FL152">
        <v>0.35419680999999997</v>
      </c>
      <c r="FM152" s="8">
        <f t="shared" si="272"/>
        <v>-5.0145430000000046E-2</v>
      </c>
      <c r="FN152" s="8">
        <f t="shared" si="273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4"/>
        <v>-5.0145430000000046E-2</v>
      </c>
      <c r="GT152" s="8">
        <f t="shared" si="275"/>
        <v>2.8532078300146532E-2</v>
      </c>
      <c r="GU152">
        <v>16</v>
      </c>
      <c r="HC152">
        <v>0.86809353</v>
      </c>
      <c r="HD152">
        <v>0.72763571000000005</v>
      </c>
      <c r="HE152" s="8">
        <f t="shared" si="276"/>
        <v>-5.0145430000000046E-2</v>
      </c>
      <c r="HF152" s="8">
        <f t="shared" si="277"/>
        <v>3.4028234890817376E-2</v>
      </c>
      <c r="HG152">
        <v>20</v>
      </c>
    </row>
    <row r="153" spans="129:215" x14ac:dyDescent="0.35">
      <c r="DY153" s="1">
        <v>0.96365270999999997</v>
      </c>
      <c r="DZ153" s="14">
        <f t="shared" si="278"/>
        <v>6.2479519489863798E-3</v>
      </c>
      <c r="EA153" s="14">
        <f t="shared" si="279"/>
        <v>6.2479519489863798E-3</v>
      </c>
      <c r="EB153" s="14">
        <f t="shared" si="280"/>
        <v>4.507604799999998E-2</v>
      </c>
      <c r="EC153" s="14">
        <f t="shared" si="281"/>
        <v>-5.890919390065954E-3</v>
      </c>
      <c r="ED153" s="7">
        <f t="shared" si="282"/>
        <v>1.4408443619900533</v>
      </c>
      <c r="EE153">
        <f t="shared" si="283"/>
        <v>0.99156811957217028</v>
      </c>
      <c r="EI153" s="8">
        <f t="shared" si="266"/>
        <v>0</v>
      </c>
      <c r="EJ153" s="8">
        <f t="shared" si="267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8"/>
        <v>-4.4942229999999972E-2</v>
      </c>
      <c r="FB153" s="8">
        <f t="shared" si="269"/>
        <v>3.3714484817428327E-3</v>
      </c>
      <c r="FC153">
        <v>6</v>
      </c>
      <c r="FE153">
        <v>0.91823896000000005</v>
      </c>
      <c r="FF153">
        <v>0.25772486</v>
      </c>
      <c r="FG153" s="8">
        <f t="shared" si="270"/>
        <v>-4.4942229999999972E-2</v>
      </c>
      <c r="FH153" s="8">
        <f t="shared" si="271"/>
        <v>1.1373293870709445E-2</v>
      </c>
      <c r="FI153">
        <v>8</v>
      </c>
      <c r="FK153">
        <v>0.91823896000000005</v>
      </c>
      <c r="FL153">
        <v>0.25772486</v>
      </c>
      <c r="FM153" s="8">
        <f t="shared" si="272"/>
        <v>-4.4942229999999972E-2</v>
      </c>
      <c r="FN153" s="8">
        <f t="shared" si="273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4"/>
        <v>-4.4942229999999972E-2</v>
      </c>
      <c r="GT153" s="8">
        <f t="shared" si="275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6"/>
        <v>-4.4942229999999972E-2</v>
      </c>
      <c r="HF153" s="8">
        <f t="shared" si="277"/>
        <v>2.7697227648930619E-2</v>
      </c>
      <c r="HG153">
        <v>20</v>
      </c>
    </row>
    <row r="154" spans="129:215" x14ac:dyDescent="0.35">
      <c r="DY154" s="1">
        <v>1</v>
      </c>
      <c r="DZ154" s="14">
        <f t="shared" si="278"/>
        <v>1.2599999999999777E-3</v>
      </c>
      <c r="EA154" s="14">
        <f t="shared" si="279"/>
        <v>1.2599999999999777E-3</v>
      </c>
      <c r="EB154" s="14">
        <f t="shared" si="280"/>
        <v>3.6347290000000032E-2</v>
      </c>
      <c r="EC154" s="14">
        <f t="shared" si="281"/>
        <v>-4.9879519489864025E-3</v>
      </c>
      <c r="ED154" s="7">
        <f t="shared" si="282"/>
        <v>1.4344178036925648</v>
      </c>
      <c r="EE154">
        <f t="shared" si="283"/>
        <v>0.99071485389263281</v>
      </c>
      <c r="EI154" s="8">
        <f>EG154-EG153</f>
        <v>0</v>
      </c>
      <c r="EJ154" s="8">
        <f t="shared" si="267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9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1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3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5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7"/>
        <v>-2.29147899005685E-2</v>
      </c>
      <c r="HG154">
        <v>20</v>
      </c>
    </row>
    <row r="155" spans="129:215" x14ac:dyDescent="0.35">
      <c r="EA155" s="3" t="s">
        <v>36</v>
      </c>
      <c r="ED155">
        <v>1.4344178036925648</v>
      </c>
      <c r="EE155">
        <f t="shared" si="283"/>
        <v>0.99071485389263281</v>
      </c>
      <c r="EI155" s="8">
        <f>EG155-EG154</f>
        <v>0</v>
      </c>
      <c r="EJ155" s="8">
        <f t="shared" si="267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9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1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3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5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7"/>
        <v>-1.9420475201551317E-2</v>
      </c>
      <c r="HG155">
        <v>20</v>
      </c>
    </row>
    <row r="156" spans="129:215" x14ac:dyDescent="0.35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5">
      <c r="DY157" s="1">
        <v>2.60625466E-2</v>
      </c>
      <c r="DZ157" s="14">
        <f t="shared" ref="DZ157:DZ178" si="284">5*($EC$5/100)*(0.2969*SQRT(DY157)-0.126*DY157-0.3516*DY157^2+0.2843*DY157^3-0.1015*DY157^4)</f>
        <v>2.6648108451597489E-2</v>
      </c>
      <c r="EA157" s="14">
        <f t="shared" ref="EA157:EA178" si="285">-DZ157</f>
        <v>-2.6648108451597489E-2</v>
      </c>
      <c r="EB157" s="14">
        <f t="shared" ref="EB157:EB178" si="286">DY157-DY156</f>
        <v>2.60625466E-2</v>
      </c>
      <c r="EC157" s="14">
        <f t="shared" ref="EC157:EC178" si="287">EA157-EA156</f>
        <v>-2.6648108451597489E-2</v>
      </c>
      <c r="ED157" s="7">
        <f>-(PI()/2)+ATAN(EC157/EB157)</f>
        <v>-2.367303017772497</v>
      </c>
      <c r="EE157">
        <f t="shared" ref="EE157:EE179" si="288">SIN(ED157)</f>
        <v>-0.69920839973092097</v>
      </c>
      <c r="EI157" s="8">
        <f t="shared" ref="EI157:EI178" si="289">EG157-EG158</f>
        <v>0</v>
      </c>
      <c r="EJ157" s="8">
        <f t="shared" ref="EJ157:EJ179" si="290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1">EY157-EY158</f>
        <v>0</v>
      </c>
      <c r="FB157" s="8">
        <f t="shared" ref="FB157:FB179" si="292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3">FE157-FE158</f>
        <v>0</v>
      </c>
      <c r="FH157" s="8">
        <f t="shared" ref="FH157:FH179" si="294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5">FK157-FK158</f>
        <v>0</v>
      </c>
      <c r="FN157" s="8">
        <f t="shared" ref="FN157:FN179" si="296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7">GQ157-GQ158</f>
        <v>0</v>
      </c>
      <c r="GT157" s="8">
        <f t="shared" ref="GT157:GT179" si="298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9">HC157-HC158</f>
        <v>0</v>
      </c>
      <c r="HF157" s="8">
        <f t="shared" ref="HF157:HF179" si="300">-HE157*HD157*$EE157*COS(HG157*(PI()/180))</f>
        <v>0</v>
      </c>
      <c r="HG157">
        <v>20</v>
      </c>
    </row>
    <row r="158" spans="129:215" x14ac:dyDescent="0.35">
      <c r="DY158" s="1">
        <v>6.5657129800000005E-2</v>
      </c>
      <c r="DZ158" s="14">
        <f t="shared" si="284"/>
        <v>3.9820016425207334E-2</v>
      </c>
      <c r="EA158" s="14">
        <f t="shared" si="285"/>
        <v>-3.9820016425207334E-2</v>
      </c>
      <c r="EB158" s="14">
        <f t="shared" si="286"/>
        <v>3.9594583200000005E-2</v>
      </c>
      <c r="EC158" s="14">
        <f t="shared" si="287"/>
        <v>-1.3171907973609846E-2</v>
      </c>
      <c r="ED158" s="7">
        <f t="shared" ref="ED158:ED178" si="301">-(PI()/2)+ATAN(EC158/EB158)</f>
        <v>-1.8919492617242695</v>
      </c>
      <c r="EE158">
        <f t="shared" si="288"/>
        <v>-0.94887211249767367</v>
      </c>
      <c r="EI158" s="8">
        <f t="shared" si="289"/>
        <v>0</v>
      </c>
      <c r="EJ158" s="8">
        <f t="shared" si="290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1"/>
        <v>-2.5729459999999999E-2</v>
      </c>
      <c r="FB158" s="8">
        <f t="shared" si="292"/>
        <v>4.7899106046123567E-2</v>
      </c>
      <c r="FC158">
        <v>6</v>
      </c>
      <c r="FE158">
        <v>0</v>
      </c>
      <c r="FF158">
        <v>-2.2530317200000001</v>
      </c>
      <c r="FG158" s="8">
        <f t="shared" si="293"/>
        <v>-2.5729459999999999E-2</v>
      </c>
      <c r="FH158" s="8">
        <f t="shared" si="294"/>
        <v>5.4470133022998725E-2</v>
      </c>
      <c r="FI158">
        <v>8</v>
      </c>
      <c r="FK158">
        <v>0</v>
      </c>
      <c r="FL158">
        <v>-2.2530317200000001</v>
      </c>
      <c r="FM158" s="8">
        <f t="shared" si="295"/>
        <v>-2.5729459999999999E-2</v>
      </c>
      <c r="FN158" s="8">
        <f t="shared" si="296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7"/>
        <v>-2.5729459999999999E-2</v>
      </c>
      <c r="GT158" s="8">
        <f t="shared" si="298"/>
        <v>6.1432616313713946E-2</v>
      </c>
      <c r="GU158">
        <v>16</v>
      </c>
      <c r="HC158">
        <v>0</v>
      </c>
      <c r="HD158">
        <v>-2.8473807799999999</v>
      </c>
      <c r="HE158" s="8">
        <f t="shared" si="299"/>
        <v>-2.5729459999999999E-2</v>
      </c>
      <c r="HF158" s="8">
        <f t="shared" si="300"/>
        <v>6.5323541215093969E-2</v>
      </c>
      <c r="HG158">
        <v>20</v>
      </c>
    </row>
    <row r="159" spans="129:215" x14ac:dyDescent="0.35">
      <c r="DY159" s="1">
        <v>0.116797683</v>
      </c>
      <c r="DZ159" s="14">
        <f t="shared" si="284"/>
        <v>4.9433246699933216E-2</v>
      </c>
      <c r="EA159" s="14">
        <f t="shared" si="285"/>
        <v>-4.9433246699933216E-2</v>
      </c>
      <c r="EB159" s="14">
        <f t="shared" si="286"/>
        <v>5.1140553199999994E-2</v>
      </c>
      <c r="EC159" s="14">
        <f t="shared" si="287"/>
        <v>-9.6132302747258813E-3</v>
      </c>
      <c r="ED159" s="7">
        <f t="shared" si="301"/>
        <v>-1.7566047065434491</v>
      </c>
      <c r="EE159">
        <f t="shared" si="288"/>
        <v>-0.98278723083040553</v>
      </c>
      <c r="EI159" s="8">
        <f t="shared" si="289"/>
        <v>0</v>
      </c>
      <c r="EJ159" s="8">
        <f t="shared" si="290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1"/>
        <v>-3.9560220000000007E-2</v>
      </c>
      <c r="FB159" s="8">
        <f t="shared" si="292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3"/>
        <v>-3.9560220000000007E-2</v>
      </c>
      <c r="FH159" s="8">
        <f t="shared" si="294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5"/>
        <v>-3.9560220000000007E-2</v>
      </c>
      <c r="FN159" s="8">
        <f t="shared" si="296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7"/>
        <v>-3.9560220000000007E-2</v>
      </c>
      <c r="GT159" s="8">
        <f t="shared" si="298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9"/>
        <v>-3.9560220000000007E-2</v>
      </c>
      <c r="HF159" s="8">
        <f t="shared" si="300"/>
        <v>5.0403096859489779E-2</v>
      </c>
      <c r="HG159">
        <v>20</v>
      </c>
    </row>
    <row r="160" spans="129:215" x14ac:dyDescent="0.35">
      <c r="DY160" s="1">
        <v>0.17878364099999999</v>
      </c>
      <c r="DZ160" s="14">
        <f t="shared" si="284"/>
        <v>5.5976094728309785E-2</v>
      </c>
      <c r="EA160" s="14">
        <f t="shared" si="285"/>
        <v>-5.5976094728309785E-2</v>
      </c>
      <c r="EB160" s="14">
        <f t="shared" si="286"/>
        <v>6.1985957999999994E-2</v>
      </c>
      <c r="EC160" s="14">
        <f t="shared" si="287"/>
        <v>-6.5428480283765689E-3</v>
      </c>
      <c r="ED160" s="7">
        <f t="shared" si="301"/>
        <v>-1.6759606278858505</v>
      </c>
      <c r="EE160">
        <f t="shared" si="288"/>
        <v>-0.99447532939330852</v>
      </c>
      <c r="EI160" s="8">
        <f t="shared" si="289"/>
        <v>0</v>
      </c>
      <c r="EJ160" s="8">
        <f t="shared" si="290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1"/>
        <v>-5.1124549999999991E-2</v>
      </c>
      <c r="FB160" s="8">
        <f t="shared" si="292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3"/>
        <v>-5.1124549999999991E-2</v>
      </c>
      <c r="FH160" s="8">
        <f t="shared" si="294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5"/>
        <v>-5.1124549999999991E-2</v>
      </c>
      <c r="FN160" s="8">
        <f t="shared" si="296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7"/>
        <v>-5.1124549999999991E-2</v>
      </c>
      <c r="GT160" s="8">
        <f t="shared" si="298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9"/>
        <v>-5.1124549999999991E-2</v>
      </c>
      <c r="HF160" s="8">
        <f t="shared" si="300"/>
        <v>4.4709821084959925E-2</v>
      </c>
      <c r="HG160">
        <v>20</v>
      </c>
    </row>
    <row r="161" spans="129:215" x14ac:dyDescent="0.35">
      <c r="DY161" s="1">
        <v>0.23458828300000001</v>
      </c>
      <c r="DZ161" s="14">
        <f t="shared" si="284"/>
        <v>5.8954250447668256E-2</v>
      </c>
      <c r="EA161" s="14">
        <f t="shared" si="285"/>
        <v>-5.8954250447668256E-2</v>
      </c>
      <c r="EB161" s="14">
        <f t="shared" si="286"/>
        <v>5.5804642000000015E-2</v>
      </c>
      <c r="EC161" s="14">
        <f t="shared" si="287"/>
        <v>-2.9781557193584718E-3</v>
      </c>
      <c r="ED161" s="7">
        <f t="shared" si="301"/>
        <v>-1.6241132746282241</v>
      </c>
      <c r="EE161">
        <f t="shared" si="288"/>
        <v>-0.99857898821020796</v>
      </c>
      <c r="EI161" s="8">
        <f t="shared" si="289"/>
        <v>0</v>
      </c>
      <c r="EJ161" s="8">
        <f t="shared" si="290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1"/>
        <v>-6.1994780000000013E-2</v>
      </c>
      <c r="FB161" s="8">
        <f t="shared" si="292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3"/>
        <v>-6.1994780000000013E-2</v>
      </c>
      <c r="FH161" s="8">
        <f t="shared" si="294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5"/>
        <v>-6.1994780000000013E-2</v>
      </c>
      <c r="FN161" s="8">
        <f t="shared" si="296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7"/>
        <v>-6.1994780000000013E-2</v>
      </c>
      <c r="GT161" s="8">
        <f t="shared" si="298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9"/>
        <v>-6.1994780000000013E-2</v>
      </c>
      <c r="HF161" s="8">
        <f t="shared" si="300"/>
        <v>3.6573855120922046E-2</v>
      </c>
      <c r="HG161">
        <v>20</v>
      </c>
    </row>
    <row r="162" spans="129:215" x14ac:dyDescent="0.35">
      <c r="DY162" s="1">
        <v>0.27912081999999999</v>
      </c>
      <c r="DZ162" s="14">
        <f t="shared" si="284"/>
        <v>5.9917388798173321E-2</v>
      </c>
      <c r="EA162" s="14">
        <f t="shared" si="285"/>
        <v>-5.9917388798173321E-2</v>
      </c>
      <c r="EB162" s="14">
        <f t="shared" si="286"/>
        <v>4.4532536999999983E-2</v>
      </c>
      <c r="EC162" s="14">
        <f t="shared" si="287"/>
        <v>-9.6313835050506474E-4</v>
      </c>
      <c r="ED162" s="7">
        <f t="shared" si="301"/>
        <v>-1.5924207004593651</v>
      </c>
      <c r="EE162">
        <f t="shared" si="288"/>
        <v>-0.99976620234260183</v>
      </c>
      <c r="EI162" s="8">
        <f t="shared" si="289"/>
        <v>0</v>
      </c>
      <c r="EJ162" s="8">
        <f t="shared" si="290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1"/>
        <v>-5.5793939999999986E-2</v>
      </c>
      <c r="FB162" s="8">
        <f t="shared" si="292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3"/>
        <v>-5.5793939999999986E-2</v>
      </c>
      <c r="FH162" s="8">
        <f t="shared" si="294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5"/>
        <v>-5.5793939999999986E-2</v>
      </c>
      <c r="FN162" s="8">
        <f t="shared" si="296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7"/>
        <v>-5.5793939999999986E-2</v>
      </c>
      <c r="GT162" s="8">
        <f t="shared" si="298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9"/>
        <v>-5.5793939999999986E-2</v>
      </c>
      <c r="HF162" s="8">
        <f t="shared" si="300"/>
        <v>2.285465926745291E-2</v>
      </c>
      <c r="HG162">
        <v>20</v>
      </c>
    </row>
    <row r="163" spans="129:215" x14ac:dyDescent="0.35">
      <c r="DY163" s="1">
        <v>0.32371982700000002</v>
      </c>
      <c r="DZ163" s="14">
        <f t="shared" si="284"/>
        <v>5.9892512357095425E-2</v>
      </c>
      <c r="EA163" s="14">
        <f t="shared" si="285"/>
        <v>-5.9892512357095425E-2</v>
      </c>
      <c r="EB163" s="14">
        <f t="shared" si="286"/>
        <v>4.4599007000000024E-2</v>
      </c>
      <c r="EC163" s="14">
        <f t="shared" si="287"/>
        <v>2.4876441077896494E-5</v>
      </c>
      <c r="ED163" s="7">
        <f t="shared" si="301"/>
        <v>-1.5702385466968316</v>
      </c>
      <c r="EE163">
        <f t="shared" si="288"/>
        <v>-0.99999984444068513</v>
      </c>
      <c r="EI163" s="8">
        <f t="shared" si="289"/>
        <v>0</v>
      </c>
      <c r="EJ163" s="8">
        <f t="shared" si="290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1"/>
        <v>-4.457862999999998E-2</v>
      </c>
      <c r="FB163" s="8">
        <f t="shared" si="292"/>
        <v>-1.8495185017827119E-2</v>
      </c>
      <c r="FC163">
        <v>6</v>
      </c>
      <c r="FE163">
        <v>0.23420294999999999</v>
      </c>
      <c r="FF163">
        <v>0.21104877</v>
      </c>
      <c r="FG163" s="8">
        <f t="shared" si="293"/>
        <v>-4.457862999999998E-2</v>
      </c>
      <c r="FH163" s="8">
        <f t="shared" si="294"/>
        <v>-9.3167029919539786E-3</v>
      </c>
      <c r="FI163">
        <v>8</v>
      </c>
      <c r="FK163">
        <v>0.23420294999999999</v>
      </c>
      <c r="FL163">
        <v>0.21104877</v>
      </c>
      <c r="FM163" s="8">
        <f t="shared" si="295"/>
        <v>-4.457862999999998E-2</v>
      </c>
      <c r="FN163" s="8">
        <f t="shared" si="296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7"/>
        <v>-4.457862999999998E-2</v>
      </c>
      <c r="GT163" s="8">
        <f t="shared" si="298"/>
        <v>2.0533345722515113E-3</v>
      </c>
      <c r="GU163">
        <v>16</v>
      </c>
      <c r="HC163">
        <v>0.23420294999999999</v>
      </c>
      <c r="HD163">
        <v>-0.18787841</v>
      </c>
      <c r="HE163" s="8">
        <f t="shared" si="299"/>
        <v>-4.457862999999998E-2</v>
      </c>
      <c r="HF163" s="8">
        <f t="shared" si="300"/>
        <v>7.8702647603948912E-3</v>
      </c>
      <c r="HG163">
        <v>20</v>
      </c>
    </row>
    <row r="164" spans="129:215" x14ac:dyDescent="0.35">
      <c r="DY164" s="1">
        <v>0.36826213400000002</v>
      </c>
      <c r="DZ164" s="14">
        <f t="shared" si="284"/>
        <v>5.9052315314374174E-2</v>
      </c>
      <c r="EA164" s="14">
        <f t="shared" si="285"/>
        <v>-5.9052315314374174E-2</v>
      </c>
      <c r="EB164" s="14">
        <f t="shared" si="286"/>
        <v>4.4542307000000003E-2</v>
      </c>
      <c r="EC164" s="14">
        <f t="shared" si="287"/>
        <v>8.4019704272125101E-4</v>
      </c>
      <c r="ED164" s="7">
        <f t="shared" si="301"/>
        <v>-1.5519356644113727</v>
      </c>
      <c r="EE164">
        <f t="shared" si="288"/>
        <v>-0.9998221429796641</v>
      </c>
      <c r="EI164" s="8">
        <f t="shared" si="289"/>
        <v>0</v>
      </c>
      <c r="EJ164" s="8">
        <f t="shared" si="290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1"/>
        <v>-4.4588270000000041E-2</v>
      </c>
      <c r="FB164" s="8">
        <f t="shared" si="292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3"/>
        <v>-4.4588270000000041E-2</v>
      </c>
      <c r="FH164" s="8">
        <f t="shared" si="294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5"/>
        <v>-4.4588270000000041E-2</v>
      </c>
      <c r="FN164" s="8">
        <f t="shared" si="296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7"/>
        <v>-4.4588270000000041E-2</v>
      </c>
      <c r="GT164" s="8">
        <f t="shared" si="298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9"/>
        <v>-4.4588270000000041E-2</v>
      </c>
      <c r="HF164" s="8">
        <f t="shared" si="300"/>
        <v>8.5471784647787822E-3</v>
      </c>
      <c r="HG164">
        <v>20</v>
      </c>
    </row>
    <row r="165" spans="129:215" x14ac:dyDescent="0.35">
      <c r="DY165" s="1">
        <v>0.41284756900000003</v>
      </c>
      <c r="DZ165" s="14">
        <f t="shared" si="284"/>
        <v>5.7526732273967394E-2</v>
      </c>
      <c r="EA165" s="14">
        <f t="shared" si="285"/>
        <v>-5.7526732273967394E-2</v>
      </c>
      <c r="EB165" s="14">
        <f t="shared" si="286"/>
        <v>4.4585435000000007E-2</v>
      </c>
      <c r="EC165" s="14">
        <f t="shared" si="287"/>
        <v>1.5255830404067791E-3</v>
      </c>
      <c r="ED165" s="7">
        <f t="shared" si="301"/>
        <v>-1.5365925992766278</v>
      </c>
      <c r="EE165">
        <f t="shared" si="288"/>
        <v>-0.99941510953696477</v>
      </c>
      <c r="EI165" s="8">
        <f t="shared" si="289"/>
        <v>0</v>
      </c>
      <c r="EJ165" s="8">
        <f t="shared" si="290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1"/>
        <v>-4.4599520000000004E-2</v>
      </c>
      <c r="FB165" s="8">
        <f t="shared" si="292"/>
        <v>-1.8356450215263727E-2</v>
      </c>
      <c r="FC165">
        <v>6</v>
      </c>
      <c r="FE165">
        <v>0.32336985000000001</v>
      </c>
      <c r="FF165">
        <v>0.23397497</v>
      </c>
      <c r="FG165" s="8">
        <f t="shared" si="293"/>
        <v>-4.4599520000000004E-2</v>
      </c>
      <c r="FH165" s="8">
        <f t="shared" si="294"/>
        <v>-1.0327572949704758E-2</v>
      </c>
      <c r="FI165">
        <v>8</v>
      </c>
      <c r="FK165">
        <v>0.32336985000000001</v>
      </c>
      <c r="FL165">
        <v>0.23397497</v>
      </c>
      <c r="FM165" s="8">
        <f t="shared" si="295"/>
        <v>-4.4599520000000004E-2</v>
      </c>
      <c r="FN165" s="8">
        <f t="shared" si="296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7"/>
        <v>-4.4599520000000004E-2</v>
      </c>
      <c r="GT165" s="8">
        <f t="shared" si="298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9"/>
        <v>-4.4599520000000004E-2</v>
      </c>
      <c r="HF165" s="8">
        <f t="shared" si="300"/>
        <v>7.5066397482427411E-3</v>
      </c>
      <c r="HG165">
        <v>20</v>
      </c>
    </row>
    <row r="166" spans="129:215" x14ac:dyDescent="0.35">
      <c r="DY166" s="1">
        <v>0.457418622</v>
      </c>
      <c r="DZ166" s="14">
        <f t="shared" si="284"/>
        <v>5.5420099779394875E-2</v>
      </c>
      <c r="EA166" s="14">
        <f t="shared" si="285"/>
        <v>-5.5420099779394875E-2</v>
      </c>
      <c r="EB166" s="14">
        <f t="shared" si="286"/>
        <v>4.4571052999999972E-2</v>
      </c>
      <c r="EC166" s="14">
        <f t="shared" si="287"/>
        <v>2.106632494572519E-3</v>
      </c>
      <c r="ED166" s="7">
        <f t="shared" si="301"/>
        <v>-1.5235668862871452</v>
      </c>
      <c r="EE166">
        <f t="shared" si="288"/>
        <v>-0.9988848972786567</v>
      </c>
      <c r="EI166" s="8">
        <f t="shared" si="289"/>
        <v>0</v>
      </c>
      <c r="EJ166" s="8">
        <f t="shared" si="290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1"/>
        <v>-4.4603559999999987E-2</v>
      </c>
      <c r="FB166" s="8">
        <f t="shared" si="292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3"/>
        <v>-4.4603559999999987E-2</v>
      </c>
      <c r="FH166" s="8">
        <f t="shared" si="294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5"/>
        <v>-4.4603559999999987E-2</v>
      </c>
      <c r="FN166" s="8">
        <f t="shared" si="296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7"/>
        <v>-4.4603559999999987E-2</v>
      </c>
      <c r="GT166" s="8">
        <f t="shared" si="298"/>
        <v>3.3093790384382428E-4</v>
      </c>
      <c r="GU166">
        <v>16</v>
      </c>
      <c r="HC166">
        <v>0.36796937000000002</v>
      </c>
      <c r="HD166">
        <v>-0.16649317</v>
      </c>
      <c r="HE166" s="8">
        <f t="shared" si="299"/>
        <v>-4.4603559999999987E-2</v>
      </c>
      <c r="HF166" s="8">
        <f t="shared" si="300"/>
        <v>6.970552596555166E-3</v>
      </c>
      <c r="HG166">
        <v>20</v>
      </c>
    </row>
    <row r="167" spans="129:215" x14ac:dyDescent="0.35">
      <c r="DY167" s="1">
        <v>0.50200401900000002</v>
      </c>
      <c r="DZ167" s="14">
        <f t="shared" si="284"/>
        <v>5.2813337809880657E-2</v>
      </c>
      <c r="EA167" s="14">
        <f t="shared" si="285"/>
        <v>-5.2813337809880657E-2</v>
      </c>
      <c r="EB167" s="14">
        <f t="shared" si="286"/>
        <v>4.4585397000000027E-2</v>
      </c>
      <c r="EC167" s="14">
        <f t="shared" si="287"/>
        <v>2.606761969514218E-3</v>
      </c>
      <c r="ED167" s="7">
        <f t="shared" si="301"/>
        <v>-1.5123960894851083</v>
      </c>
      <c r="EE167">
        <f t="shared" si="288"/>
        <v>-0.99829519075717399</v>
      </c>
      <c r="EI167" s="8">
        <f t="shared" si="289"/>
        <v>0</v>
      </c>
      <c r="EJ167" s="8">
        <f t="shared" si="290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1"/>
        <v>-4.4596150000000001E-2</v>
      </c>
      <c r="FB167" s="8">
        <f t="shared" si="292"/>
        <v>-1.656636730842493E-2</v>
      </c>
      <c r="FC167">
        <v>6</v>
      </c>
      <c r="FE167">
        <v>0.41257293</v>
      </c>
      <c r="FF167">
        <v>0.22149598000000001</v>
      </c>
      <c r="FG167" s="8">
        <f t="shared" si="293"/>
        <v>-4.4596150000000001E-2</v>
      </c>
      <c r="FH167" s="8">
        <f t="shared" si="294"/>
        <v>-9.7650612206047847E-3</v>
      </c>
      <c r="FI167">
        <v>8</v>
      </c>
      <c r="FK167">
        <v>0.41257293</v>
      </c>
      <c r="FL167">
        <v>0.22149598000000001</v>
      </c>
      <c r="FM167" s="8">
        <f t="shared" si="295"/>
        <v>-4.4596150000000001E-2</v>
      </c>
      <c r="FN167" s="8">
        <f t="shared" si="296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7"/>
        <v>-4.4596150000000001E-2</v>
      </c>
      <c r="GT167" s="8">
        <f t="shared" si="298"/>
        <v>1.2276613269184285E-4</v>
      </c>
      <c r="GU167">
        <v>16</v>
      </c>
      <c r="HC167">
        <v>0.41257293</v>
      </c>
      <c r="HD167">
        <v>-0.15616166000000001</v>
      </c>
      <c r="HE167" s="8">
        <f t="shared" si="299"/>
        <v>-4.4596150000000001E-2</v>
      </c>
      <c r="HF167" s="8">
        <f t="shared" si="300"/>
        <v>6.5330589924644921E-3</v>
      </c>
      <c r="HG167">
        <v>20</v>
      </c>
    </row>
    <row r="168" spans="129:215" x14ac:dyDescent="0.35">
      <c r="DY168" s="1">
        <v>0.54657242699999997</v>
      </c>
      <c r="DZ168" s="14">
        <f t="shared" si="284"/>
        <v>4.9774339676722755E-2</v>
      </c>
      <c r="EA168" s="14">
        <f t="shared" si="285"/>
        <v>-4.9774339676722755E-2</v>
      </c>
      <c r="EB168" s="14">
        <f t="shared" si="286"/>
        <v>4.4568407999999948E-2</v>
      </c>
      <c r="EC168" s="14">
        <f t="shared" si="287"/>
        <v>3.0389981331579025E-3</v>
      </c>
      <c r="ED168" s="7">
        <f t="shared" si="301"/>
        <v>-1.5027144405318809</v>
      </c>
      <c r="EE168">
        <f t="shared" si="288"/>
        <v>-0.9976833234328365</v>
      </c>
      <c r="EI168" s="8">
        <f t="shared" si="289"/>
        <v>0</v>
      </c>
      <c r="EJ168" s="8">
        <f t="shared" si="290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1"/>
        <v>-4.4609780000000043E-2</v>
      </c>
      <c r="FB168" s="8">
        <f t="shared" si="292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3"/>
        <v>-4.4609780000000043E-2</v>
      </c>
      <c r="FH168" s="8">
        <f t="shared" si="294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5"/>
        <v>-4.4609780000000043E-2</v>
      </c>
      <c r="FN168" s="8">
        <f t="shared" si="296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7"/>
        <v>-4.4609780000000043E-2</v>
      </c>
      <c r="GT168" s="8">
        <f t="shared" si="298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9"/>
        <v>-4.4609780000000043E-2</v>
      </c>
      <c r="HF168" s="8">
        <f t="shared" si="300"/>
        <v>6.4228926270263999E-3</v>
      </c>
      <c r="HG168">
        <v>20</v>
      </c>
    </row>
    <row r="169" spans="129:215" x14ac:dyDescent="0.35">
      <c r="DY169" s="1">
        <v>0.591166148</v>
      </c>
      <c r="DZ169" s="14">
        <f t="shared" si="284"/>
        <v>4.6352878718469832E-2</v>
      </c>
      <c r="EA169" s="14">
        <f t="shared" si="285"/>
        <v>-4.6352878718469832E-2</v>
      </c>
      <c r="EB169" s="14">
        <f t="shared" si="286"/>
        <v>4.4593721000000031E-2</v>
      </c>
      <c r="EC169" s="14">
        <f t="shared" si="287"/>
        <v>3.4214609582529226E-3</v>
      </c>
      <c r="ED169" s="7">
        <f t="shared" si="301"/>
        <v>-1.4942211782865467</v>
      </c>
      <c r="EE169">
        <f t="shared" si="288"/>
        <v>-0.99706955568561673</v>
      </c>
      <c r="EI169" s="8">
        <f t="shared" si="289"/>
        <v>0</v>
      </c>
      <c r="EJ169" s="8">
        <f t="shared" si="290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1"/>
        <v>-4.459501999999993E-2</v>
      </c>
      <c r="FB169" s="8">
        <f t="shared" si="292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3"/>
        <v>-4.459501999999993E-2</v>
      </c>
      <c r="FH169" s="8">
        <f t="shared" si="294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5"/>
        <v>-4.459501999999993E-2</v>
      </c>
      <c r="FN169" s="8">
        <f t="shared" si="296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7"/>
        <v>-4.459501999999993E-2</v>
      </c>
      <c r="GT169" s="8">
        <f t="shared" si="298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9"/>
        <v>-4.459501999999993E-2</v>
      </c>
      <c r="HF169" s="8">
        <f t="shared" si="300"/>
        <v>6.1614660192193371E-3</v>
      </c>
      <c r="HG169">
        <v>20</v>
      </c>
    </row>
    <row r="170" spans="129:215" x14ac:dyDescent="0.35">
      <c r="DY170" s="1">
        <v>0.63571699100000001</v>
      </c>
      <c r="DZ170" s="14">
        <f t="shared" si="284"/>
        <v>4.2595795220475678E-2</v>
      </c>
      <c r="EA170" s="14">
        <f t="shared" si="285"/>
        <v>-4.2595795220475678E-2</v>
      </c>
      <c r="EB170" s="14">
        <f t="shared" si="286"/>
        <v>4.4550843000000007E-2</v>
      </c>
      <c r="EC170" s="14">
        <f t="shared" si="287"/>
        <v>3.7570834979941542E-3</v>
      </c>
      <c r="ED170" s="7">
        <f t="shared" si="301"/>
        <v>-1.4866629118738566</v>
      </c>
      <c r="EE170">
        <f t="shared" si="288"/>
        <v>-0.99646287142903345</v>
      </c>
      <c r="EI170" s="8">
        <f t="shared" si="289"/>
        <v>0</v>
      </c>
      <c r="EJ170" s="8">
        <f t="shared" si="290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1"/>
        <v>-4.4607630000000009E-2</v>
      </c>
      <c r="FB170" s="8">
        <f t="shared" si="292"/>
        <v>-1.2335491787641048E-2</v>
      </c>
      <c r="FC170">
        <v>6</v>
      </c>
      <c r="FE170">
        <v>0.54637387999999998</v>
      </c>
      <c r="FF170">
        <v>0.16246831</v>
      </c>
      <c r="FG170" s="8">
        <f t="shared" si="293"/>
        <v>-4.4607630000000009E-2</v>
      </c>
      <c r="FH170" s="8">
        <f t="shared" si="294"/>
        <v>-7.1514105288480873E-3</v>
      </c>
      <c r="FI170">
        <v>8</v>
      </c>
      <c r="FK170">
        <v>0.54637387999999998</v>
      </c>
      <c r="FL170">
        <v>0.16246831</v>
      </c>
      <c r="FM170" s="8">
        <f t="shared" si="295"/>
        <v>-4.4607630000000009E-2</v>
      </c>
      <c r="FN170" s="8">
        <f t="shared" si="296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7"/>
        <v>-4.4607630000000009E-2</v>
      </c>
      <c r="GT170" s="8">
        <f t="shared" si="298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9"/>
        <v>-4.4607630000000009E-2</v>
      </c>
      <c r="HF170" s="8">
        <f t="shared" si="300"/>
        <v>6.4502857827766586E-3</v>
      </c>
      <c r="HG170">
        <v>20</v>
      </c>
    </row>
    <row r="171" spans="129:215" x14ac:dyDescent="0.35">
      <c r="DY171" s="1">
        <v>0.68030855000000001</v>
      </c>
      <c r="DZ171" s="14">
        <f t="shared" si="284"/>
        <v>3.8527503531741378E-2</v>
      </c>
      <c r="EA171" s="14">
        <f t="shared" si="285"/>
        <v>-3.8527503531741378E-2</v>
      </c>
      <c r="EB171" s="14">
        <f t="shared" si="286"/>
        <v>4.4591559000000003E-2</v>
      </c>
      <c r="EC171" s="14">
        <f t="shared" si="287"/>
        <v>4.0682916887343004E-3</v>
      </c>
      <c r="ED171" s="7">
        <f t="shared" si="301"/>
        <v>-1.4798136383440332</v>
      </c>
      <c r="EE171">
        <f t="shared" si="288"/>
        <v>-0.9958639295298507</v>
      </c>
      <c r="EI171" s="8">
        <f t="shared" si="289"/>
        <v>0</v>
      </c>
      <c r="EJ171" s="8">
        <f t="shared" si="290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1"/>
        <v>-4.4585199999999992E-2</v>
      </c>
      <c r="FB171" s="8">
        <f t="shared" si="292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3"/>
        <v>-4.4585199999999992E-2</v>
      </c>
      <c r="FH171" s="8">
        <f t="shared" si="294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5"/>
        <v>-4.4585199999999992E-2</v>
      </c>
      <c r="FN171" s="8">
        <f t="shared" si="296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7"/>
        <v>-4.4585199999999992E-2</v>
      </c>
      <c r="GT171" s="8">
        <f t="shared" si="298"/>
        <v>8.5677613326950812E-4</v>
      </c>
      <c r="GU171">
        <v>16</v>
      </c>
      <c r="HC171">
        <v>0.59098150999999999</v>
      </c>
      <c r="HD171">
        <v>-0.1447717</v>
      </c>
      <c r="HE171" s="8">
        <f t="shared" si="299"/>
        <v>-4.4585199999999992E-2</v>
      </c>
      <c r="HF171" s="8">
        <f t="shared" si="300"/>
        <v>6.0403236880247563E-3</v>
      </c>
      <c r="HG171">
        <v>20</v>
      </c>
    </row>
    <row r="172" spans="129:215" x14ac:dyDescent="0.35">
      <c r="DY172" s="1">
        <v>0.72485467199999998</v>
      </c>
      <c r="DZ172" s="14">
        <f t="shared" si="284"/>
        <v>3.4178286734964779E-2</v>
      </c>
      <c r="EA172" s="14">
        <f t="shared" si="285"/>
        <v>-3.4178286734964779E-2</v>
      </c>
      <c r="EB172" s="14">
        <f t="shared" si="286"/>
        <v>4.4546121999999966E-2</v>
      </c>
      <c r="EC172" s="14">
        <f t="shared" si="287"/>
        <v>4.3492167967765991E-3</v>
      </c>
      <c r="ED172" s="7">
        <f t="shared" si="301"/>
        <v>-1.4734707771249071</v>
      </c>
      <c r="EE172">
        <f t="shared" si="288"/>
        <v>-0.99526760600048136</v>
      </c>
      <c r="EI172" s="8">
        <f t="shared" si="289"/>
        <v>0</v>
      </c>
      <c r="EJ172" s="8">
        <f t="shared" si="290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1"/>
        <v>-4.4596489999999989E-2</v>
      </c>
      <c r="FB172" s="8">
        <f t="shared" si="292"/>
        <v>-9.0312634546006569E-3</v>
      </c>
      <c r="FC172">
        <v>6</v>
      </c>
      <c r="FE172">
        <v>0.63556670999999998</v>
      </c>
      <c r="FF172">
        <v>0.11026306</v>
      </c>
      <c r="FG172" s="8">
        <f t="shared" si="293"/>
        <v>-4.4596489999999989E-2</v>
      </c>
      <c r="FH172" s="8">
        <f t="shared" si="294"/>
        <v>-4.846445838609186E-3</v>
      </c>
      <c r="FI172">
        <v>8</v>
      </c>
      <c r="FK172">
        <v>0.63556670999999998</v>
      </c>
      <c r="FL172">
        <v>0.11026306</v>
      </c>
      <c r="FM172" s="8">
        <f t="shared" si="295"/>
        <v>-4.4596489999999989E-2</v>
      </c>
      <c r="FN172" s="8">
        <f t="shared" si="296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7"/>
        <v>-4.4596489999999989E-2</v>
      </c>
      <c r="GT172" s="8">
        <f t="shared" si="298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9"/>
        <v>-4.4596489999999989E-2</v>
      </c>
      <c r="HF172" s="8">
        <f t="shared" si="300"/>
        <v>6.8728075524067218E-3</v>
      </c>
      <c r="HG172">
        <v>20</v>
      </c>
    </row>
    <row r="173" spans="129:215" x14ac:dyDescent="0.35">
      <c r="DY173" s="1">
        <v>0.76942777500000004</v>
      </c>
      <c r="DZ173" s="14">
        <f t="shared" si="284"/>
        <v>2.9555306027599593E-2</v>
      </c>
      <c r="EA173" s="14">
        <f t="shared" si="285"/>
        <v>-2.9555306027599593E-2</v>
      </c>
      <c r="EB173" s="14">
        <f t="shared" si="286"/>
        <v>4.4573103000000058E-2</v>
      </c>
      <c r="EC173" s="14">
        <f t="shared" si="287"/>
        <v>4.622980707365186E-3</v>
      </c>
      <c r="ED173" s="7">
        <f t="shared" si="301"/>
        <v>-1.4674490202645945</v>
      </c>
      <c r="EE173">
        <f t="shared" si="288"/>
        <v>-0.99466441861709776</v>
      </c>
      <c r="EI173" s="8">
        <f t="shared" si="289"/>
        <v>0</v>
      </c>
      <c r="EJ173" s="8">
        <f t="shared" si="290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1"/>
        <v>-4.4563490000000039E-2</v>
      </c>
      <c r="FB173" s="8">
        <f t="shared" si="292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3"/>
        <v>-4.4563490000000039E-2</v>
      </c>
      <c r="FH173" s="8">
        <f t="shared" si="294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5"/>
        <v>-4.4563490000000039E-2</v>
      </c>
      <c r="FN173" s="8">
        <f t="shared" si="296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7"/>
        <v>-4.4563490000000039E-2</v>
      </c>
      <c r="GT173" s="8">
        <f t="shared" si="298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9"/>
        <v>-4.4563490000000039E-2</v>
      </c>
      <c r="HF173" s="8">
        <f t="shared" si="300"/>
        <v>5.8669370241342346E-3</v>
      </c>
      <c r="HG173">
        <v>20</v>
      </c>
    </row>
    <row r="174" spans="129:215" x14ac:dyDescent="0.35">
      <c r="DY174" s="1">
        <v>0.81698695099999996</v>
      </c>
      <c r="DZ174" s="14">
        <f t="shared" si="284"/>
        <v>2.4330434096358041E-2</v>
      </c>
      <c r="EA174" s="14">
        <f t="shared" si="285"/>
        <v>-2.4330434096358041E-2</v>
      </c>
      <c r="EB174" s="14">
        <f t="shared" si="286"/>
        <v>4.7559175999999925E-2</v>
      </c>
      <c r="EC174" s="14">
        <f t="shared" si="287"/>
        <v>5.2248719312415516E-3</v>
      </c>
      <c r="ED174" s="7">
        <f t="shared" si="301"/>
        <v>-1.4613746950818907</v>
      </c>
      <c r="EE174">
        <f t="shared" si="288"/>
        <v>-0.9940194239969008</v>
      </c>
      <c r="EI174" s="8">
        <f t="shared" si="289"/>
        <v>0</v>
      </c>
      <c r="EJ174" s="8">
        <f t="shared" si="290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1"/>
        <v>-4.4580219999999948E-2</v>
      </c>
      <c r="FB174" s="8">
        <f t="shared" si="292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3"/>
        <v>-4.4580219999999948E-2</v>
      </c>
      <c r="FH174" s="8">
        <f t="shared" si="294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5"/>
        <v>-4.4580219999999948E-2</v>
      </c>
      <c r="FN174" s="8">
        <f t="shared" si="296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7"/>
        <v>-4.4580219999999948E-2</v>
      </c>
      <c r="GT174" s="8">
        <f t="shared" si="298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9"/>
        <v>-4.4580219999999948E-2</v>
      </c>
      <c r="HF174" s="8">
        <f t="shared" si="300"/>
        <v>7.6928508664587192E-3</v>
      </c>
      <c r="HG174">
        <v>20</v>
      </c>
    </row>
    <row r="175" spans="129:215" x14ac:dyDescent="0.35">
      <c r="DY175" s="1">
        <v>0.86832052299999996</v>
      </c>
      <c r="DZ175" s="14">
        <f t="shared" si="284"/>
        <v>1.8350048679812436E-2</v>
      </c>
      <c r="EA175" s="14">
        <f t="shared" si="285"/>
        <v>-1.8350048679812436E-2</v>
      </c>
      <c r="EB175" s="14">
        <f t="shared" si="286"/>
        <v>5.1333571999999994E-2</v>
      </c>
      <c r="EC175" s="14">
        <f t="shared" si="287"/>
        <v>5.9803854165456048E-3</v>
      </c>
      <c r="ED175" s="7">
        <f t="shared" si="301"/>
        <v>-1.4548186650550252</v>
      </c>
      <c r="EE175">
        <f t="shared" si="288"/>
        <v>-0.99328212613057343</v>
      </c>
      <c r="EI175" s="8">
        <f t="shared" si="289"/>
        <v>0</v>
      </c>
      <c r="EJ175" s="8">
        <f t="shared" si="290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1"/>
        <v>-4.7501780000000049E-2</v>
      </c>
      <c r="FB175" s="8">
        <f t="shared" si="292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3"/>
        <v>-4.7501780000000049E-2</v>
      </c>
      <c r="FH175" s="8">
        <f t="shared" si="294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5"/>
        <v>-4.7501780000000049E-2</v>
      </c>
      <c r="FN175" s="8">
        <f t="shared" si="296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7"/>
        <v>-4.7501780000000049E-2</v>
      </c>
      <c r="GT175" s="8">
        <f t="shared" si="298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9"/>
        <v>-4.7501780000000049E-2</v>
      </c>
      <c r="HF175" s="8">
        <f t="shared" si="300"/>
        <v>5.750666845909083E-3</v>
      </c>
      <c r="HG175">
        <v>20</v>
      </c>
    </row>
    <row r="176" spans="129:215" x14ac:dyDescent="0.35">
      <c r="DY176" s="1">
        <v>0.91857666199999999</v>
      </c>
      <c r="DZ176" s="14">
        <f t="shared" si="284"/>
        <v>1.2138871339052334E-2</v>
      </c>
      <c r="EA176" s="14">
        <f t="shared" si="285"/>
        <v>-1.2138871339052334E-2</v>
      </c>
      <c r="EB176" s="14">
        <f t="shared" si="286"/>
        <v>5.0256139000000033E-2</v>
      </c>
      <c r="EC176" s="14">
        <f t="shared" si="287"/>
        <v>6.2111773407601024E-3</v>
      </c>
      <c r="ED176" s="7">
        <f t="shared" si="301"/>
        <v>-1.4478294660556796</v>
      </c>
      <c r="EE176">
        <f t="shared" si="288"/>
        <v>-0.9924490974491248</v>
      </c>
      <c r="EI176" s="8">
        <f t="shared" si="289"/>
        <v>0</v>
      </c>
      <c r="EJ176" s="8">
        <f t="shared" si="290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1"/>
        <v>-5.1284839999999998E-2</v>
      </c>
      <c r="FB176" s="8">
        <f t="shared" si="292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3"/>
        <v>-5.1284839999999998E-2</v>
      </c>
      <c r="FH176" s="8">
        <f t="shared" si="294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5"/>
        <v>-5.1284839999999998E-2</v>
      </c>
      <c r="FN176" s="8">
        <f t="shared" si="296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7"/>
        <v>-5.1284839999999998E-2</v>
      </c>
      <c r="GT176" s="8">
        <f t="shared" si="298"/>
        <v>6.6078214119625863E-3</v>
      </c>
      <c r="GU176">
        <v>16</v>
      </c>
      <c r="HC176">
        <v>0.81680869</v>
      </c>
      <c r="HD176">
        <v>-0.22171900999999999</v>
      </c>
      <c r="HE176" s="8">
        <f t="shared" si="299"/>
        <v>-5.1284839999999998E-2</v>
      </c>
      <c r="HF176" s="8">
        <f t="shared" si="300"/>
        <v>1.060439736770862E-2</v>
      </c>
      <c r="HG176">
        <v>20</v>
      </c>
    </row>
    <row r="177" spans="128:219" x14ac:dyDescent="0.35">
      <c r="DY177" s="1">
        <v>0.96365270999999997</v>
      </c>
      <c r="DZ177" s="14">
        <f t="shared" si="284"/>
        <v>6.2479519489863798E-3</v>
      </c>
      <c r="EA177" s="14">
        <f t="shared" si="285"/>
        <v>-6.2479519489863798E-3</v>
      </c>
      <c r="EB177" s="14">
        <f t="shared" si="286"/>
        <v>4.507604799999998E-2</v>
      </c>
      <c r="EC177" s="14">
        <f t="shared" si="287"/>
        <v>5.890919390065954E-3</v>
      </c>
      <c r="ED177" s="7">
        <f t="shared" si="301"/>
        <v>-1.4408443619900533</v>
      </c>
      <c r="EE177">
        <f t="shared" si="288"/>
        <v>-0.99156811957217028</v>
      </c>
      <c r="EI177" s="8">
        <f t="shared" si="289"/>
        <v>0</v>
      </c>
      <c r="EJ177" s="8">
        <f t="shared" si="290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1"/>
        <v>-5.0145430000000046E-2</v>
      </c>
      <c r="FB177" s="8">
        <f t="shared" si="292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3"/>
        <v>-5.0145430000000046E-2</v>
      </c>
      <c r="FH177" s="8">
        <f t="shared" si="294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5"/>
        <v>-5.0145430000000046E-2</v>
      </c>
      <c r="FN177" s="8">
        <f t="shared" si="296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7"/>
        <v>-5.0145430000000046E-2</v>
      </c>
      <c r="GT177" s="8">
        <f t="shared" si="298"/>
        <v>4.5784205245565845E-3</v>
      </c>
      <c r="GU177">
        <v>16</v>
      </c>
      <c r="HC177">
        <v>0.86809353</v>
      </c>
      <c r="HD177">
        <v>-0.15560110999999999</v>
      </c>
      <c r="HE177" s="8">
        <f t="shared" si="299"/>
        <v>-5.0145430000000046E-2</v>
      </c>
      <c r="HF177" s="8">
        <f t="shared" si="300"/>
        <v>7.2703015099828631E-3</v>
      </c>
      <c r="HG177">
        <v>20</v>
      </c>
    </row>
    <row r="178" spans="128:219" x14ac:dyDescent="0.35">
      <c r="DY178" s="1">
        <v>1</v>
      </c>
      <c r="DZ178" s="14">
        <f t="shared" si="284"/>
        <v>1.2599999999999777E-3</v>
      </c>
      <c r="EA178" s="14">
        <f t="shared" si="285"/>
        <v>-1.2599999999999777E-3</v>
      </c>
      <c r="EB178" s="14">
        <f t="shared" si="286"/>
        <v>3.6347290000000032E-2</v>
      </c>
      <c r="EC178" s="14">
        <f t="shared" si="287"/>
        <v>4.9879519489864025E-3</v>
      </c>
      <c r="ED178" s="7">
        <f t="shared" si="301"/>
        <v>-1.4344178036925648</v>
      </c>
      <c r="EE178">
        <f t="shared" si="288"/>
        <v>-0.99071485389263281</v>
      </c>
      <c r="EI178" s="8">
        <f t="shared" si="289"/>
        <v>0</v>
      </c>
      <c r="EJ178" s="8">
        <f t="shared" si="290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1"/>
        <v>-4.4942229999999972E-2</v>
      </c>
      <c r="FB178" s="8">
        <f t="shared" si="292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3"/>
        <v>-4.4942229999999972E-2</v>
      </c>
      <c r="FH178" s="8">
        <f t="shared" si="294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5"/>
        <v>-4.4942229999999972E-2</v>
      </c>
      <c r="FN178" s="8">
        <f t="shared" si="296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7"/>
        <v>-4.4942229999999972E-2</v>
      </c>
      <c r="GT178" s="8">
        <f t="shared" si="298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9"/>
        <v>-4.4942229999999972E-2</v>
      </c>
      <c r="HF178" s="8">
        <f t="shared" si="300"/>
        <v>1.3509794229623107E-2</v>
      </c>
      <c r="HG178">
        <v>20</v>
      </c>
    </row>
    <row r="179" spans="128:219" x14ac:dyDescent="0.35">
      <c r="ED179" s="7">
        <f>-(PI()/2)+ATAN(EC178/EB178)</f>
        <v>-1.4344178036925648</v>
      </c>
      <c r="EE179">
        <f t="shared" si="288"/>
        <v>-0.99071485389263281</v>
      </c>
      <c r="EI179" s="8">
        <f>EG179-EG178</f>
        <v>0</v>
      </c>
      <c r="EJ179" s="8">
        <f t="shared" si="290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2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4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6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8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0"/>
        <v>-5.0753360557478696E-3</v>
      </c>
      <c r="HG179">
        <v>20</v>
      </c>
    </row>
    <row r="180" spans="128:219" x14ac:dyDescent="0.35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5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5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4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5">
      <c r="DX187" s="18" t="s">
        <v>54</v>
      </c>
    </row>
    <row r="189" spans="128:219" x14ac:dyDescent="0.35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5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5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5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5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5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5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2">EG196-EG197</f>
        <v>0</v>
      </c>
      <c r="EJ196" s="8">
        <f t="shared" ref="EJ196:EJ219" si="303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4">FM196-FM197</f>
        <v>0</v>
      </c>
      <c r="FP196" s="8">
        <f t="shared" ref="FP196:FP219" si="305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6">FY196-FY197</f>
        <v>0</v>
      </c>
      <c r="GB196" s="8">
        <f t="shared" ref="GB196:GB219" si="307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8">GK196-GK197</f>
        <v>0</v>
      </c>
      <c r="GN196" s="8">
        <f t="shared" ref="GN196:GN219" si="309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10">GQ196-GQ197</f>
        <v>0</v>
      </c>
      <c r="GT196" s="8">
        <f t="shared" ref="GT196:GT219" si="311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2">GW196-GW197</f>
        <v>0</v>
      </c>
      <c r="GZ196" s="8">
        <f t="shared" ref="GZ196:GZ219" si="313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5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2"/>
        <v>0</v>
      </c>
      <c r="EJ197" s="8">
        <f t="shared" si="303"/>
        <v>0</v>
      </c>
      <c r="EK197">
        <v>0</v>
      </c>
      <c r="FM197">
        <v>0</v>
      </c>
      <c r="FN197">
        <v>-0.25427821</v>
      </c>
      <c r="FO197" s="8">
        <f t="shared" si="304"/>
        <v>-2.5729459999999999E-2</v>
      </c>
      <c r="FP197" s="8">
        <f t="shared" si="305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6"/>
        <v>-2.5729459999999999E-2</v>
      </c>
      <c r="GB197" s="8">
        <f t="shared" si="307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8"/>
        <v>-2.5729459999999999E-2</v>
      </c>
      <c r="GN197" s="8">
        <f t="shared" si="309"/>
        <v>-9.6658432989215511E-3</v>
      </c>
      <c r="GO197">
        <v>12</v>
      </c>
      <c r="GQ197">
        <v>0</v>
      </c>
      <c r="GR197">
        <v>-0.54535842000000001</v>
      </c>
      <c r="GS197" s="8">
        <f t="shared" si="310"/>
        <v>-2.5729459999999999E-2</v>
      </c>
      <c r="GT197" s="8">
        <f t="shared" si="311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2"/>
        <v>-2.5729459999999999E-2</v>
      </c>
      <c r="GZ197" s="8">
        <f t="shared" si="313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5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2"/>
        <v>0</v>
      </c>
      <c r="EJ198" s="8">
        <f t="shared" si="303"/>
        <v>0</v>
      </c>
      <c r="EK198">
        <v>0</v>
      </c>
      <c r="FM198">
        <v>2.5729459999999999E-2</v>
      </c>
      <c r="FN198">
        <v>0.90585490999999996</v>
      </c>
      <c r="FO198" s="8">
        <f t="shared" si="304"/>
        <v>-3.9560220000000007E-2</v>
      </c>
      <c r="FP198" s="8">
        <f t="shared" si="305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6"/>
        <v>-3.9560220000000007E-2</v>
      </c>
      <c r="GB198" s="8">
        <f t="shared" si="307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8"/>
        <v>-3.9560220000000007E-2</v>
      </c>
      <c r="GN198" s="8">
        <f t="shared" si="309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10"/>
        <v>-3.9560220000000007E-2</v>
      </c>
      <c r="GT198" s="8">
        <f t="shared" si="311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2"/>
        <v>-3.9560220000000007E-2</v>
      </c>
      <c r="GZ198" s="8">
        <f t="shared" si="313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5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2"/>
        <v>0</v>
      </c>
      <c r="EJ199" s="8">
        <f t="shared" si="303"/>
        <v>0</v>
      </c>
      <c r="EK199">
        <v>0</v>
      </c>
      <c r="FM199">
        <v>6.5289680000000003E-2</v>
      </c>
      <c r="FN199">
        <v>1.6998977500000001</v>
      </c>
      <c r="FO199" s="8">
        <f t="shared" si="304"/>
        <v>-5.1124549999999991E-2</v>
      </c>
      <c r="FP199" s="8">
        <f t="shared" si="305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6"/>
        <v>-5.1124549999999991E-2</v>
      </c>
      <c r="GB199" s="8">
        <f t="shared" si="307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8"/>
        <v>-5.1124549999999991E-2</v>
      </c>
      <c r="GN199" s="8">
        <f t="shared" si="309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10"/>
        <v>-5.1124549999999991E-2</v>
      </c>
      <c r="GT199" s="8">
        <f t="shared" si="311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2"/>
        <v>-5.1124549999999991E-2</v>
      </c>
      <c r="GZ199" s="8">
        <f t="shared" si="313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5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2"/>
        <v>0</v>
      </c>
      <c r="EJ200" s="8">
        <f t="shared" si="303"/>
        <v>0</v>
      </c>
      <c r="EK200">
        <v>0</v>
      </c>
      <c r="FM200">
        <v>0.11641422999999999</v>
      </c>
      <c r="FN200">
        <v>2.0242783599999998</v>
      </c>
      <c r="FO200" s="8">
        <f t="shared" si="304"/>
        <v>-6.1994780000000013E-2</v>
      </c>
      <c r="FP200" s="8">
        <f t="shared" si="305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6"/>
        <v>-6.1994780000000013E-2</v>
      </c>
      <c r="GB200" s="8">
        <f t="shared" si="307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8"/>
        <v>-6.1994780000000013E-2</v>
      </c>
      <c r="GN200" s="8">
        <f t="shared" si="309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10"/>
        <v>-6.1994780000000013E-2</v>
      </c>
      <c r="GT200" s="8">
        <f t="shared" si="311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2"/>
        <v>-6.1994780000000013E-2</v>
      </c>
      <c r="GZ200" s="8">
        <f t="shared" si="313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5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2"/>
        <v>0</v>
      </c>
      <c r="EJ201" s="8">
        <f t="shared" si="303"/>
        <v>0</v>
      </c>
      <c r="EK201">
        <v>0</v>
      </c>
      <c r="FM201">
        <v>0.17840901000000001</v>
      </c>
      <c r="FN201">
        <v>2.0558076399999998</v>
      </c>
      <c r="FO201" s="8">
        <f t="shared" si="304"/>
        <v>-5.5793939999999986E-2</v>
      </c>
      <c r="FP201" s="8">
        <f t="shared" si="305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6"/>
        <v>-5.5793939999999986E-2</v>
      </c>
      <c r="GB201" s="8">
        <f t="shared" si="307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8"/>
        <v>-5.5793939999999986E-2</v>
      </c>
      <c r="GN201" s="8">
        <f t="shared" si="309"/>
        <v>0.13573708591517211</v>
      </c>
      <c r="GO201">
        <v>12</v>
      </c>
      <c r="GQ201">
        <v>0.17840901000000001</v>
      </c>
      <c r="GR201">
        <v>2.52948678</v>
      </c>
      <c r="GS201" s="8">
        <f t="shared" si="310"/>
        <v>-5.5793939999999986E-2</v>
      </c>
      <c r="GT201" s="8">
        <f t="shared" si="311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2"/>
        <v>-5.5793939999999986E-2</v>
      </c>
      <c r="GZ201" s="8">
        <f t="shared" si="313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5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2"/>
        <v>0</v>
      </c>
      <c r="EJ202" s="8">
        <f t="shared" si="303"/>
        <v>0</v>
      </c>
      <c r="EK202">
        <v>0</v>
      </c>
      <c r="FM202">
        <v>0.23420294999999999</v>
      </c>
      <c r="FN202">
        <v>2.0506803900000001</v>
      </c>
      <c r="FO202" s="8">
        <f t="shared" si="304"/>
        <v>-4.457862999999998E-2</v>
      </c>
      <c r="FP202" s="8">
        <f t="shared" si="305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6"/>
        <v>-4.457862999999998E-2</v>
      </c>
      <c r="GB202" s="8">
        <f t="shared" si="307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8"/>
        <v>-4.457862999999998E-2</v>
      </c>
      <c r="GN202" s="8">
        <f t="shared" si="309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10"/>
        <v>-4.457862999999998E-2</v>
      </c>
      <c r="GT202" s="8">
        <f t="shared" si="311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2"/>
        <v>-4.457862999999998E-2</v>
      </c>
      <c r="GZ202" s="8">
        <f t="shared" si="313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5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2"/>
        <v>0</v>
      </c>
      <c r="EJ203" s="8">
        <f t="shared" si="303"/>
        <v>0</v>
      </c>
      <c r="EK203">
        <v>0</v>
      </c>
      <c r="FM203">
        <v>0.27878157999999997</v>
      </c>
      <c r="FN203">
        <v>1.9152518199999999</v>
      </c>
      <c r="FO203" s="8">
        <f t="shared" si="304"/>
        <v>-4.4588270000000041E-2</v>
      </c>
      <c r="FP203" s="8">
        <f t="shared" si="305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6"/>
        <v>-4.4588270000000041E-2</v>
      </c>
      <c r="GB203" s="8">
        <f t="shared" si="307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8"/>
        <v>-4.4588270000000041E-2</v>
      </c>
      <c r="GN203" s="8">
        <f t="shared" si="309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10"/>
        <v>-4.4588270000000041E-2</v>
      </c>
      <c r="GT203" s="8">
        <f t="shared" si="311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2"/>
        <v>-4.4588270000000041E-2</v>
      </c>
      <c r="GZ203" s="8">
        <f t="shared" si="313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5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2"/>
        <v>0</v>
      </c>
      <c r="EJ204" s="8">
        <f t="shared" si="303"/>
        <v>0</v>
      </c>
      <c r="EK204">
        <v>0</v>
      </c>
      <c r="FM204">
        <v>0.32336985000000001</v>
      </c>
      <c r="FN204">
        <v>1.7703539699999999</v>
      </c>
      <c r="FO204" s="8">
        <f t="shared" si="304"/>
        <v>-4.4599520000000004E-2</v>
      </c>
      <c r="FP204" s="8">
        <f t="shared" si="305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6"/>
        <v>-4.4599520000000004E-2</v>
      </c>
      <c r="GB204" s="8">
        <f t="shared" si="307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8"/>
        <v>-4.4599520000000004E-2</v>
      </c>
      <c r="GN204" s="8">
        <f t="shared" si="309"/>
        <v>9.815806523526012E-2</v>
      </c>
      <c r="GO204">
        <v>12</v>
      </c>
      <c r="GQ204">
        <v>0.32336985000000001</v>
      </c>
      <c r="GR204">
        <v>2.30652027</v>
      </c>
      <c r="GS204" s="8">
        <f t="shared" si="310"/>
        <v>-4.4599520000000004E-2</v>
      </c>
      <c r="GT204" s="8">
        <f t="shared" si="311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2"/>
        <v>-4.4599520000000004E-2</v>
      </c>
      <c r="GZ204" s="8">
        <f t="shared" si="313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5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2"/>
        <v>0</v>
      </c>
      <c r="EJ205" s="8">
        <f t="shared" si="303"/>
        <v>0</v>
      </c>
      <c r="EK205">
        <v>0</v>
      </c>
      <c r="FM205">
        <v>0.36796937000000002</v>
      </c>
      <c r="FN205">
        <v>1.6207689999999999</v>
      </c>
      <c r="FO205" s="8">
        <f t="shared" si="304"/>
        <v>-4.4603559999999987E-2</v>
      </c>
      <c r="FP205" s="8">
        <f t="shared" si="305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6"/>
        <v>-4.4603559999999987E-2</v>
      </c>
      <c r="GB205" s="8">
        <f t="shared" si="307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8"/>
        <v>-4.4603559999999987E-2</v>
      </c>
      <c r="GN205" s="8">
        <f t="shared" si="309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10"/>
        <v>-4.4603559999999987E-2</v>
      </c>
      <c r="GT205" s="8">
        <f t="shared" si="311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2"/>
        <v>-4.4603559999999987E-2</v>
      </c>
      <c r="GZ205" s="8">
        <f t="shared" si="313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5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2"/>
        <v>0</v>
      </c>
      <c r="EJ206" s="8">
        <f t="shared" si="303"/>
        <v>0</v>
      </c>
      <c r="EK206">
        <v>0</v>
      </c>
      <c r="FM206">
        <v>0.41257293</v>
      </c>
      <c r="FN206">
        <v>1.47024256</v>
      </c>
      <c r="FO206" s="8">
        <f t="shared" si="304"/>
        <v>-4.4596150000000001E-2</v>
      </c>
      <c r="FP206" s="8">
        <f t="shared" si="305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6"/>
        <v>-4.4596150000000001E-2</v>
      </c>
      <c r="GB206" s="8">
        <f t="shared" si="307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8"/>
        <v>-4.4596150000000001E-2</v>
      </c>
      <c r="GN206" s="8">
        <f t="shared" si="309"/>
        <v>8.5359563007167683E-2</v>
      </c>
      <c r="GO206">
        <v>12</v>
      </c>
      <c r="GQ206">
        <v>0.41257293</v>
      </c>
      <c r="GR206">
        <v>2.0288599199999999</v>
      </c>
      <c r="GS206" s="8">
        <f t="shared" si="310"/>
        <v>-4.4596150000000001E-2</v>
      </c>
      <c r="GT206" s="8">
        <f t="shared" si="311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2"/>
        <v>-4.4596150000000001E-2</v>
      </c>
      <c r="GZ206" s="8">
        <f t="shared" si="313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5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2"/>
        <v>0</v>
      </c>
      <c r="EJ207" s="8">
        <f t="shared" si="303"/>
        <v>0</v>
      </c>
      <c r="EK207">
        <v>0</v>
      </c>
      <c r="FM207">
        <v>0.45716908000000001</v>
      </c>
      <c r="FN207">
        <v>1.3217335800000001</v>
      </c>
      <c r="FO207" s="8">
        <f t="shared" si="304"/>
        <v>-4.4609780000000043E-2</v>
      </c>
      <c r="FP207" s="8">
        <f t="shared" si="305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6"/>
        <v>-4.4609780000000043E-2</v>
      </c>
      <c r="GB207" s="8">
        <f t="shared" si="307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8"/>
        <v>-4.4609780000000043E-2</v>
      </c>
      <c r="GN207" s="8">
        <f t="shared" si="309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10"/>
        <v>-4.4609780000000043E-2</v>
      </c>
      <c r="GT207" s="8">
        <f t="shared" si="311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2"/>
        <v>-4.4609780000000043E-2</v>
      </c>
      <c r="GZ207" s="8">
        <f t="shared" si="313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5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2"/>
        <v>0</v>
      </c>
      <c r="EJ208" s="8">
        <f t="shared" si="303"/>
        <v>0</v>
      </c>
      <c r="EK208">
        <v>0</v>
      </c>
      <c r="FM208">
        <v>0.50177886000000005</v>
      </c>
      <c r="FN208">
        <v>1.1767629900000001</v>
      </c>
      <c r="FO208" s="8">
        <f t="shared" si="304"/>
        <v>-4.459501999999993E-2</v>
      </c>
      <c r="FP208" s="8">
        <f t="shared" si="305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6"/>
        <v>-4.459501999999993E-2</v>
      </c>
      <c r="GB208" s="8">
        <f t="shared" si="307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8"/>
        <v>-4.459501999999993E-2</v>
      </c>
      <c r="GN208" s="8">
        <f t="shared" si="309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10"/>
        <v>-4.459501999999993E-2</v>
      </c>
      <c r="GT208" s="8">
        <f t="shared" si="311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2"/>
        <v>-4.459501999999993E-2</v>
      </c>
      <c r="GZ208" s="8">
        <f t="shared" si="313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5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2"/>
        <v>0</v>
      </c>
      <c r="EJ209" s="8">
        <f t="shared" si="303"/>
        <v>0</v>
      </c>
      <c r="EK209">
        <v>0</v>
      </c>
      <c r="FM209">
        <v>0.54637387999999998</v>
      </c>
      <c r="FN209">
        <v>1.03570819</v>
      </c>
      <c r="FO209" s="8">
        <f t="shared" si="304"/>
        <v>-4.4607630000000009E-2</v>
      </c>
      <c r="FP209" s="8">
        <f t="shared" si="305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6"/>
        <v>-4.4607630000000009E-2</v>
      </c>
      <c r="GB209" s="8">
        <f t="shared" si="307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8"/>
        <v>-4.4607630000000009E-2</v>
      </c>
      <c r="GN209" s="8">
        <f t="shared" si="309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10"/>
        <v>-4.4607630000000009E-2</v>
      </c>
      <c r="GT209" s="8">
        <f t="shared" si="311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2"/>
        <v>-4.4607630000000009E-2</v>
      </c>
      <c r="GZ209" s="8">
        <f t="shared" si="313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5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2"/>
        <v>0</v>
      </c>
      <c r="EJ210" s="8">
        <f t="shared" si="303"/>
        <v>0</v>
      </c>
      <c r="EK210">
        <v>0</v>
      </c>
      <c r="FM210">
        <v>0.59098150999999999</v>
      </c>
      <c r="FN210">
        <v>0.89856150000000001</v>
      </c>
      <c r="FO210" s="8">
        <f t="shared" si="304"/>
        <v>-4.4585199999999992E-2</v>
      </c>
      <c r="FP210" s="8">
        <f t="shared" si="305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6"/>
        <v>-4.4585199999999992E-2</v>
      </c>
      <c r="GB210" s="8">
        <f t="shared" si="307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8"/>
        <v>-4.4585199999999992E-2</v>
      </c>
      <c r="GN210" s="8">
        <f t="shared" si="309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10"/>
        <v>-4.4585199999999992E-2</v>
      </c>
      <c r="GT210" s="8">
        <f t="shared" si="311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2"/>
        <v>-4.4585199999999992E-2</v>
      </c>
      <c r="GZ210" s="8">
        <f t="shared" si="313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5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2"/>
        <v>0</v>
      </c>
      <c r="EJ211" s="8">
        <f t="shared" si="303"/>
        <v>0</v>
      </c>
      <c r="EK211">
        <v>0</v>
      </c>
      <c r="FM211">
        <v>0.63556670999999998</v>
      </c>
      <c r="FN211">
        <v>0.76489375000000004</v>
      </c>
      <c r="FO211" s="8">
        <f t="shared" si="304"/>
        <v>-4.4596489999999989E-2</v>
      </c>
      <c r="FP211" s="8">
        <f t="shared" si="305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6"/>
        <v>-4.4596489999999989E-2</v>
      </c>
      <c r="GB211" s="8">
        <f t="shared" si="307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8"/>
        <v>-4.4596489999999989E-2</v>
      </c>
      <c r="GN211" s="8">
        <f t="shared" si="309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10"/>
        <v>-4.4596489999999989E-2</v>
      </c>
      <c r="GT211" s="8">
        <f t="shared" si="311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2"/>
        <v>-4.4596489999999989E-2</v>
      </c>
      <c r="GZ211" s="8">
        <f t="shared" si="313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5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2"/>
        <v>0</v>
      </c>
      <c r="EJ212" s="8">
        <f t="shared" si="303"/>
        <v>0</v>
      </c>
      <c r="EK212">
        <v>0</v>
      </c>
      <c r="FM212">
        <v>0.68016319999999997</v>
      </c>
      <c r="FN212">
        <v>0.63393922000000003</v>
      </c>
      <c r="FO212" s="8">
        <f t="shared" si="304"/>
        <v>-4.4563490000000039E-2</v>
      </c>
      <c r="FP212" s="8">
        <f t="shared" si="305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6"/>
        <v>-4.4563490000000039E-2</v>
      </c>
      <c r="GB212" s="8">
        <f t="shared" si="307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8"/>
        <v>-4.4563490000000039E-2</v>
      </c>
      <c r="GN212" s="8">
        <f t="shared" si="309"/>
        <v>4.5525110627377519E-2</v>
      </c>
      <c r="GO212">
        <v>12</v>
      </c>
      <c r="GQ212">
        <v>0.68016319999999997</v>
      </c>
      <c r="GR212">
        <v>1.14197701</v>
      </c>
      <c r="GS212" s="8">
        <f t="shared" si="310"/>
        <v>-4.4563490000000039E-2</v>
      </c>
      <c r="GT212" s="8">
        <f t="shared" si="311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2"/>
        <v>-4.4563490000000039E-2</v>
      </c>
      <c r="GZ212" s="8">
        <f t="shared" si="313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5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2"/>
        <v>0</v>
      </c>
      <c r="EJ213" s="8">
        <f t="shared" si="303"/>
        <v>0</v>
      </c>
      <c r="EK213">
        <v>0</v>
      </c>
      <c r="FM213">
        <v>0.72472669000000001</v>
      </c>
      <c r="FN213">
        <v>0.50462715999999996</v>
      </c>
      <c r="FO213" s="8">
        <f t="shared" si="304"/>
        <v>-4.4580219999999948E-2</v>
      </c>
      <c r="FP213" s="8">
        <f t="shared" si="305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6"/>
        <v>-4.4580219999999948E-2</v>
      </c>
      <c r="GB213" s="8">
        <f t="shared" si="307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8"/>
        <v>-4.4580219999999948E-2</v>
      </c>
      <c r="GN213" s="8">
        <f t="shared" si="309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10"/>
        <v>-4.4580219999999948E-2</v>
      </c>
      <c r="GT213" s="8">
        <f t="shared" si="311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2"/>
        <v>-4.4580219999999948E-2</v>
      </c>
      <c r="GZ213" s="8">
        <f t="shared" si="313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5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2"/>
        <v>0</v>
      </c>
      <c r="EJ214" s="8">
        <f t="shared" si="303"/>
        <v>0</v>
      </c>
      <c r="EK214">
        <v>0</v>
      </c>
      <c r="FM214">
        <v>0.76930690999999995</v>
      </c>
      <c r="FN214">
        <v>0.37533340999999998</v>
      </c>
      <c r="FO214" s="8">
        <f t="shared" si="304"/>
        <v>-4.7501780000000049E-2</v>
      </c>
      <c r="FP214" s="8">
        <f t="shared" si="305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6"/>
        <v>-4.7501780000000049E-2</v>
      </c>
      <c r="GB214" s="8">
        <f t="shared" si="307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8"/>
        <v>-4.7501780000000049E-2</v>
      </c>
      <c r="GN214" s="8">
        <f t="shared" si="309"/>
        <v>3.549370787418215E-2</v>
      </c>
      <c r="GO214">
        <v>12</v>
      </c>
      <c r="GQ214">
        <v>0.76930690999999995</v>
      </c>
      <c r="GR214">
        <v>0.86589189</v>
      </c>
      <c r="GS214" s="8">
        <f t="shared" si="310"/>
        <v>-4.7501780000000049E-2</v>
      </c>
      <c r="GT214" s="8">
        <f t="shared" si="311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2"/>
        <v>-4.7501780000000049E-2</v>
      </c>
      <c r="GZ214" s="8">
        <f t="shared" si="313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5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2"/>
        <v>0</v>
      </c>
      <c r="EJ215" s="8">
        <f t="shared" si="303"/>
        <v>0</v>
      </c>
      <c r="EK215">
        <v>0</v>
      </c>
      <c r="FM215">
        <v>0.81680869</v>
      </c>
      <c r="FN215">
        <v>0.20953389</v>
      </c>
      <c r="FO215" s="8">
        <f t="shared" si="304"/>
        <v>-5.1284839999999998E-2</v>
      </c>
      <c r="FP215" s="8">
        <f t="shared" si="305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6"/>
        <v>-5.1284839999999998E-2</v>
      </c>
      <c r="GB215" s="8">
        <f t="shared" si="307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8"/>
        <v>-5.1284839999999998E-2</v>
      </c>
      <c r="GN215" s="8">
        <f t="shared" si="309"/>
        <v>2.9879302013590292E-2</v>
      </c>
      <c r="GO215">
        <v>12</v>
      </c>
      <c r="GQ215">
        <v>0.81680869</v>
      </c>
      <c r="GR215">
        <v>0.70091331999999995</v>
      </c>
      <c r="GS215" s="8">
        <f t="shared" si="310"/>
        <v>-5.1284839999999998E-2</v>
      </c>
      <c r="GT215" s="8">
        <f t="shared" si="311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2"/>
        <v>-5.1284839999999998E-2</v>
      </c>
      <c r="GZ215" s="8">
        <f t="shared" si="313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5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2"/>
        <v>0</v>
      </c>
      <c r="EJ216" s="8">
        <f t="shared" si="303"/>
        <v>0</v>
      </c>
      <c r="EK216">
        <v>0</v>
      </c>
      <c r="FM216">
        <v>0.86809353</v>
      </c>
      <c r="FN216">
        <v>4.0916580000000001E-2</v>
      </c>
      <c r="FO216" s="8">
        <f t="shared" si="304"/>
        <v>-5.0145430000000046E-2</v>
      </c>
      <c r="FP216" s="8">
        <f t="shared" si="305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6"/>
        <v>-5.0145430000000046E-2</v>
      </c>
      <c r="GB216" s="8">
        <f t="shared" si="307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8"/>
        <v>-5.0145430000000046E-2</v>
      </c>
      <c r="GN216" s="8">
        <f t="shared" si="309"/>
        <v>2.1030612860909886E-2</v>
      </c>
      <c r="GO216">
        <v>12</v>
      </c>
      <c r="GQ216">
        <v>0.86809353</v>
      </c>
      <c r="GR216">
        <v>0.53721801999999996</v>
      </c>
      <c r="GS216" s="8">
        <f t="shared" si="310"/>
        <v>-5.0145430000000046E-2</v>
      </c>
      <c r="GT216" s="8">
        <f t="shared" si="311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2"/>
        <v>-5.0145430000000046E-2</v>
      </c>
      <c r="GZ216" s="8">
        <f t="shared" si="313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5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2"/>
        <v>0</v>
      </c>
      <c r="EJ217" s="8">
        <f t="shared" si="303"/>
        <v>0</v>
      </c>
      <c r="EK217">
        <v>0</v>
      </c>
      <c r="FM217">
        <v>0.91823896000000005</v>
      </c>
      <c r="FN217">
        <v>-0.14460078000000001</v>
      </c>
      <c r="FO217" s="8">
        <f t="shared" si="304"/>
        <v>-4.4942229999999972E-2</v>
      </c>
      <c r="FP217" s="8">
        <f t="shared" si="305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6"/>
        <v>-4.4942229999999972E-2</v>
      </c>
      <c r="GB217" s="8">
        <f t="shared" si="307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8"/>
        <v>-4.4942229999999972E-2</v>
      </c>
      <c r="GN217" s="8">
        <f t="shared" si="309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10"/>
        <v>-4.4942229999999972E-2</v>
      </c>
      <c r="GT217" s="8">
        <f t="shared" si="311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2"/>
        <v>-4.4942229999999972E-2</v>
      </c>
      <c r="GZ217" s="8">
        <f t="shared" si="313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5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3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5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7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9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11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3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5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3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5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7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9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11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3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5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5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5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7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31"/>
        <v>-2.5729459999999999E-2</v>
      </c>
      <c r="GN222" s="8">
        <f t="shared" si="332"/>
        <v>5.7039910124807525E-2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5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7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31"/>
        <v>-3.9560220000000007E-2</v>
      </c>
      <c r="GN223" s="8">
        <f t="shared" si="332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5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7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31"/>
        <v>-5.1124549999999991E-2</v>
      </c>
      <c r="GN224" s="8">
        <f t="shared" si="332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5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7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31"/>
        <v>-6.1994780000000013E-2</v>
      </c>
      <c r="GN225" s="8">
        <f t="shared" si="332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5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7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31"/>
        <v>-5.5793939999999986E-2</v>
      </c>
      <c r="GN226" s="8">
        <f t="shared" si="332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5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7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31"/>
        <v>-4.457862999999998E-2</v>
      </c>
      <c r="GN227" s="8">
        <f t="shared" si="332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5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7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31"/>
        <v>-4.4588270000000041E-2</v>
      </c>
      <c r="GN228" s="8">
        <f t="shared" si="332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5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7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31"/>
        <v>-4.4599520000000004E-2</v>
      </c>
      <c r="GN229" s="8">
        <f t="shared" si="332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5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7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31"/>
        <v>-4.4603559999999987E-2</v>
      </c>
      <c r="GN230" s="8">
        <f t="shared" si="332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5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7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31"/>
        <v>-4.4596150000000001E-2</v>
      </c>
      <c r="GN231" s="8">
        <f t="shared" si="332"/>
        <v>-2.7648444648936756E-2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5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7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31"/>
        <v>-4.4609780000000043E-2</v>
      </c>
      <c r="GN232" s="8">
        <f t="shared" si="332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5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7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31"/>
        <v>-4.459501999999993E-2</v>
      </c>
      <c r="GN233" s="8">
        <f t="shared" si="332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5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7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31"/>
        <v>-4.4607630000000009E-2</v>
      </c>
      <c r="GN234" s="8">
        <f t="shared" si="332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5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7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31"/>
        <v>-4.4585199999999992E-2</v>
      </c>
      <c r="GN235" s="8">
        <f t="shared" si="332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5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7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31"/>
        <v>-4.4596489999999989E-2</v>
      </c>
      <c r="GN236" s="8">
        <f t="shared" si="332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5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7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31"/>
        <v>-4.4563490000000039E-2</v>
      </c>
      <c r="GN237" s="8">
        <f t="shared" si="332"/>
        <v>-9.0622336981583101E-3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5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7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31"/>
        <v>-4.4580219999999948E-2</v>
      </c>
      <c r="GN238" s="8">
        <f t="shared" si="332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5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7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31"/>
        <v>-4.7501780000000049E-2</v>
      </c>
      <c r="GN239" s="8">
        <f t="shared" si="332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5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7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31"/>
        <v>-5.1284839999999998E-2</v>
      </c>
      <c r="GN240" s="8">
        <f t="shared" si="332"/>
        <v>3.6515170867547114E-3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5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7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31"/>
        <v>-5.0145430000000046E-2</v>
      </c>
      <c r="GN241" s="8">
        <f t="shared" si="332"/>
        <v>9.7696982501222582E-3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5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7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31"/>
        <v>-4.4942229999999972E-2</v>
      </c>
      <c r="GN242" s="8">
        <f t="shared" si="332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5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2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5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5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5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AP80"/>
  <sheetViews>
    <sheetView topLeftCell="C1" workbookViewId="0">
      <selection activeCell="M1" sqref="M1:P4"/>
    </sheetView>
  </sheetViews>
  <sheetFormatPr defaultRowHeight="14.5" x14ac:dyDescent="0.35"/>
  <cols>
    <col min="1" max="1" width="66.26953125" style="10" customWidth="1"/>
  </cols>
  <sheetData>
    <row r="1" spans="2:42" x14ac:dyDescent="0.35">
      <c r="M1" s="5" t="s">
        <v>12</v>
      </c>
      <c r="N1" t="s">
        <v>13</v>
      </c>
      <c r="O1" s="5" t="s">
        <v>15</v>
      </c>
      <c r="P1">
        <v>0.4</v>
      </c>
      <c r="R1" s="5" t="s">
        <v>12</v>
      </c>
      <c r="S1" t="s">
        <v>22</v>
      </c>
      <c r="T1" s="5" t="s">
        <v>15</v>
      </c>
      <c r="U1">
        <v>0.4</v>
      </c>
      <c r="W1" s="5" t="s">
        <v>12</v>
      </c>
      <c r="X1" t="s">
        <v>13</v>
      </c>
      <c r="Y1" s="5" t="s">
        <v>15</v>
      </c>
      <c r="Z1">
        <v>0.4</v>
      </c>
      <c r="AB1" s="5" t="s">
        <v>12</v>
      </c>
      <c r="AC1" t="s">
        <v>22</v>
      </c>
      <c r="AD1" s="5" t="s">
        <v>15</v>
      </c>
      <c r="AE1">
        <v>0.4</v>
      </c>
      <c r="AG1" s="5" t="s">
        <v>12</v>
      </c>
      <c r="AH1" t="s">
        <v>13</v>
      </c>
      <c r="AI1" s="5" t="s">
        <v>15</v>
      </c>
      <c r="AJ1">
        <v>0.4</v>
      </c>
      <c r="AL1" s="5" t="s">
        <v>12</v>
      </c>
      <c r="AM1" t="s">
        <v>71</v>
      </c>
      <c r="AN1" s="5" t="s">
        <v>15</v>
      </c>
      <c r="AO1">
        <v>0.4</v>
      </c>
    </row>
    <row r="2" spans="2:42" x14ac:dyDescent="0.35">
      <c r="M2" s="5" t="s">
        <v>5</v>
      </c>
      <c r="N2" t="s">
        <v>60</v>
      </c>
      <c r="O2" s="5" t="s">
        <v>8</v>
      </c>
      <c r="P2" t="s">
        <v>9</v>
      </c>
      <c r="R2" s="5" t="s">
        <v>5</v>
      </c>
      <c r="S2" t="s">
        <v>60</v>
      </c>
      <c r="T2" s="5" t="s">
        <v>8</v>
      </c>
      <c r="U2" t="s">
        <v>9</v>
      </c>
      <c r="W2" s="5" t="s">
        <v>5</v>
      </c>
      <c r="X2" t="s">
        <v>60</v>
      </c>
      <c r="Y2" s="5" t="s">
        <v>8</v>
      </c>
      <c r="Z2" t="s">
        <v>9</v>
      </c>
      <c r="AB2" s="5" t="s">
        <v>5</v>
      </c>
      <c r="AC2" t="s">
        <v>60</v>
      </c>
      <c r="AD2" s="5" t="s">
        <v>8</v>
      </c>
      <c r="AE2" t="s">
        <v>9</v>
      </c>
      <c r="AG2" s="5" t="s">
        <v>5</v>
      </c>
      <c r="AH2" t="s">
        <v>60</v>
      </c>
      <c r="AI2" s="5" t="s">
        <v>8</v>
      </c>
      <c r="AJ2" t="s">
        <v>9</v>
      </c>
      <c r="AL2" s="5" t="s">
        <v>5</v>
      </c>
      <c r="AM2" t="s">
        <v>60</v>
      </c>
      <c r="AN2" s="5" t="s">
        <v>8</v>
      </c>
      <c r="AO2" t="s">
        <v>9</v>
      </c>
    </row>
    <row r="3" spans="2:42" x14ac:dyDescent="0.35">
      <c r="M3" s="5" t="s">
        <v>61</v>
      </c>
      <c r="N3" t="s">
        <v>62</v>
      </c>
      <c r="P3" t="s">
        <v>59</v>
      </c>
      <c r="R3" s="5" t="s">
        <v>61</v>
      </c>
      <c r="S3" t="s">
        <v>62</v>
      </c>
      <c r="U3" t="s">
        <v>59</v>
      </c>
      <c r="W3" s="5" t="s">
        <v>61</v>
      </c>
      <c r="X3" t="s">
        <v>62</v>
      </c>
      <c r="Z3" t="s">
        <v>67</v>
      </c>
      <c r="AB3" s="5" t="s">
        <v>61</v>
      </c>
      <c r="AC3" t="s">
        <v>62</v>
      </c>
      <c r="AE3" t="s">
        <v>67</v>
      </c>
      <c r="AG3" s="5" t="s">
        <v>61</v>
      </c>
      <c r="AH3" t="s">
        <v>62</v>
      </c>
      <c r="AJ3" t="s">
        <v>67</v>
      </c>
      <c r="AL3" s="5" t="s">
        <v>61</v>
      </c>
      <c r="AM3" t="s">
        <v>62</v>
      </c>
      <c r="AO3" t="s">
        <v>67</v>
      </c>
    </row>
    <row r="4" spans="2:42" x14ac:dyDescent="0.35">
      <c r="B4" s="5" t="s">
        <v>65</v>
      </c>
      <c r="G4" s="5" t="s">
        <v>68</v>
      </c>
      <c r="M4" s="2" t="s">
        <v>47</v>
      </c>
      <c r="N4" s="6" t="s">
        <v>63</v>
      </c>
      <c r="R4" s="2" t="s">
        <v>47</v>
      </c>
      <c r="S4" s="6" t="s">
        <v>63</v>
      </c>
      <c r="W4" s="2" t="s">
        <v>47</v>
      </c>
      <c r="X4" s="6" t="s">
        <v>63</v>
      </c>
      <c r="AB4" s="2" t="s">
        <v>47</v>
      </c>
      <c r="AC4" s="6" t="s">
        <v>63</v>
      </c>
      <c r="AG4" s="2" t="s">
        <v>47</v>
      </c>
      <c r="AH4" s="6" t="s">
        <v>70</v>
      </c>
      <c r="AL4" s="2" t="s">
        <v>47</v>
      </c>
      <c r="AM4" s="6" t="s">
        <v>70</v>
      </c>
    </row>
    <row r="6" spans="2:42" ht="16.5" x14ac:dyDescent="0.45">
      <c r="B6" s="3" t="s">
        <v>1</v>
      </c>
      <c r="C6" s="12" t="s">
        <v>64</v>
      </c>
      <c r="D6" s="3" t="s">
        <v>2</v>
      </c>
      <c r="E6" s="13" t="s">
        <v>66</v>
      </c>
      <c r="F6" s="13"/>
      <c r="G6" s="3" t="s">
        <v>1</v>
      </c>
      <c r="H6" s="12" t="s">
        <v>64</v>
      </c>
      <c r="I6" s="3" t="s">
        <v>2</v>
      </c>
      <c r="J6" s="13" t="s">
        <v>66</v>
      </c>
      <c r="K6" s="13" t="s">
        <v>69</v>
      </c>
      <c r="L6" s="13"/>
      <c r="M6" s="3" t="s">
        <v>1</v>
      </c>
      <c r="N6" s="3" t="s">
        <v>2</v>
      </c>
      <c r="O6" s="3" t="s">
        <v>4</v>
      </c>
      <c r="P6" s="3" t="s">
        <v>34</v>
      </c>
      <c r="R6" s="3" t="s">
        <v>1</v>
      </c>
      <c r="S6" s="3" t="s">
        <v>2</v>
      </c>
      <c r="T6" s="3" t="s">
        <v>4</v>
      </c>
      <c r="U6" s="3" t="s">
        <v>34</v>
      </c>
      <c r="W6" s="3" t="s">
        <v>1</v>
      </c>
      <c r="X6" s="3" t="s">
        <v>2</v>
      </c>
      <c r="Y6" s="3" t="s">
        <v>4</v>
      </c>
      <c r="Z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G6" s="3" t="s">
        <v>1</v>
      </c>
      <c r="AH6" s="3" t="s">
        <v>2</v>
      </c>
      <c r="AI6" s="3" t="s">
        <v>4</v>
      </c>
      <c r="AJ6" s="3" t="s">
        <v>34</v>
      </c>
      <c r="AL6" s="3" t="s">
        <v>1</v>
      </c>
      <c r="AM6" s="3" t="s">
        <v>2</v>
      </c>
      <c r="AN6" s="3" t="s">
        <v>4</v>
      </c>
      <c r="AO6" s="3" t="s">
        <v>34</v>
      </c>
    </row>
    <row r="7" spans="2:42" x14ac:dyDescent="0.35">
      <c r="M7" s="1"/>
      <c r="N7" s="1"/>
      <c r="O7" s="1"/>
      <c r="T7" s="1"/>
      <c r="W7" s="1"/>
      <c r="X7" s="1"/>
      <c r="Y7" s="1"/>
      <c r="AD7" s="1"/>
      <c r="AG7" s="1"/>
      <c r="AH7" s="1"/>
      <c r="AI7" s="1"/>
      <c r="AL7" s="1"/>
      <c r="AM7" s="1"/>
      <c r="AN7" s="1"/>
    </row>
    <row r="8" spans="2:42" x14ac:dyDescent="0.35">
      <c r="B8" s="1">
        <v>0</v>
      </c>
      <c r="C8">
        <v>20</v>
      </c>
      <c r="D8">
        <f>-2*(C8*(PI()/180))/SQRT(E8^2-1)</f>
        <v>-0.24682682989768698</v>
      </c>
      <c r="E8">
        <v>3</v>
      </c>
      <c r="G8" s="1">
        <v>0</v>
      </c>
      <c r="H8">
        <v>20</v>
      </c>
      <c r="I8">
        <f>-K8*2*SIN(H8*(PI()/180))^2</f>
        <v>-0.34658844640802822</v>
      </c>
      <c r="J8">
        <v>3</v>
      </c>
      <c r="K8">
        <f>(9.333)/((1.4/2)*J8^2)</f>
        <v>1.4814285714285715</v>
      </c>
      <c r="M8" s="1">
        <v>0</v>
      </c>
      <c r="N8" s="1">
        <v>-0.132086391</v>
      </c>
      <c r="O8" s="1">
        <f>M8-M9</f>
        <v>-4.9999368299999999E-2</v>
      </c>
      <c r="P8" s="1">
        <f>-O8*N8</f>
        <v>-6.6042361110268052E-3</v>
      </c>
      <c r="R8" s="1">
        <v>0</v>
      </c>
      <c r="S8" s="1">
        <v>-0.117918299</v>
      </c>
      <c r="T8" s="1">
        <f t="shared" ref="T8:T27" si="0">R9-R8</f>
        <v>4.9999368299999999E-2</v>
      </c>
      <c r="U8" s="1">
        <f>T8*S8</f>
        <v>-5.8958404610105217E-3</v>
      </c>
      <c r="W8" s="1">
        <v>0</v>
      </c>
      <c r="X8" s="1">
        <v>-0.11452849399999999</v>
      </c>
      <c r="Y8" s="1">
        <f t="shared" ref="Y8:Y38" si="1">W9-W8</f>
        <v>3.2256753700000002E-2</v>
      </c>
      <c r="Z8" s="1">
        <f>Y8*X8</f>
        <v>-3.6943174225899278E-3</v>
      </c>
      <c r="AB8" s="1">
        <v>0</v>
      </c>
      <c r="AC8" s="1">
        <v>-0.10400085000000001</v>
      </c>
      <c r="AD8" s="1">
        <f t="shared" ref="AD8:AD38" si="2">AB9-AB8</f>
        <v>3.2256753700000002E-2</v>
      </c>
      <c r="AE8" s="1">
        <f>AD8*AC8</f>
        <v>-3.3547298030406451E-3</v>
      </c>
      <c r="AG8" s="1">
        <v>0</v>
      </c>
      <c r="AH8" s="1">
        <v>-3.9940340099999999E-2</v>
      </c>
      <c r="AI8" s="1">
        <f t="shared" ref="AI8:AI38" si="3">AG9-AG8</f>
        <v>3.2256753700000002E-2</v>
      </c>
      <c r="AJ8" s="1">
        <f>AI8*AH8</f>
        <v>-1.2883457132999334E-3</v>
      </c>
      <c r="AL8" s="1">
        <v>0</v>
      </c>
      <c r="AM8" s="1">
        <v>-3.9940340099999999E-2</v>
      </c>
      <c r="AN8" s="1">
        <f t="shared" ref="AN8:AN38" si="4">AL9-AL8</f>
        <v>3.2256753700000002E-2</v>
      </c>
      <c r="AO8" s="1">
        <f>AN8*AM8</f>
        <v>-1.2883457132999334E-3</v>
      </c>
    </row>
    <row r="9" spans="2:42" x14ac:dyDescent="0.35">
      <c r="B9" s="1">
        <v>4.9999733900000003E-2</v>
      </c>
      <c r="C9">
        <v>20</v>
      </c>
      <c r="D9">
        <f t="shared" ref="D9:D28" si="5">-2*(C9*(PI()/180))/SQRT(E9^2-1)</f>
        <v>-0.24682682989768698</v>
      </c>
      <c r="E9">
        <v>3</v>
      </c>
      <c r="G9" s="1">
        <v>4.9999733900000003E-2</v>
      </c>
      <c r="H9">
        <v>20</v>
      </c>
      <c r="I9">
        <f t="shared" ref="I9:I28" si="6">-K9*2*SIN(H9*(PI()/180))^2</f>
        <v>-0.34658844640802822</v>
      </c>
      <c r="J9">
        <v>3</v>
      </c>
      <c r="K9">
        <f t="shared" ref="K9:K28" si="7">(9.333)/((1.4/2)*J9^2)</f>
        <v>1.4814285714285715</v>
      </c>
      <c r="M9" s="1">
        <v>4.9999368299999999E-2</v>
      </c>
      <c r="N9" s="1">
        <v>-0.27336269000000002</v>
      </c>
      <c r="O9" s="1">
        <f t="shared" ref="O9:O27" si="8">M9-M8</f>
        <v>4.9999368299999999E-2</v>
      </c>
      <c r="P9" s="1">
        <f t="shared" ref="P9:P28" si="9">O9*N8</f>
        <v>-6.6042361110268052E-3</v>
      </c>
      <c r="R9" s="1">
        <v>4.9999368299999999E-2</v>
      </c>
      <c r="S9" s="1">
        <v>-0.22621556800000001</v>
      </c>
      <c r="T9" s="1">
        <f t="shared" si="0"/>
        <v>4.99981075E-2</v>
      </c>
      <c r="U9" s="1">
        <f t="shared" ref="U9:U28" si="10">T9*S9</f>
        <v>-1.1310350287037561E-2</v>
      </c>
      <c r="W9" s="1">
        <v>3.2256753700000002E-2</v>
      </c>
      <c r="X9" s="1">
        <v>-0.23862562100000001</v>
      </c>
      <c r="Y9" s="1">
        <f t="shared" si="1"/>
        <v>3.2257552499999995E-2</v>
      </c>
      <c r="Z9" s="1">
        <f t="shared" ref="Z9:Z39" si="11">Y9*X9</f>
        <v>-7.6974784972526017E-3</v>
      </c>
      <c r="AB9" s="1">
        <v>3.2256753700000002E-2</v>
      </c>
      <c r="AC9" s="1">
        <v>-0.202830493</v>
      </c>
      <c r="AD9" s="1">
        <f t="shared" si="2"/>
        <v>3.2257552499999995E-2</v>
      </c>
      <c r="AE9" s="1">
        <f t="shared" ref="AE9:AE39" si="12">AD9*AC9</f>
        <v>-6.5428152765483819E-3</v>
      </c>
      <c r="AG9" s="1">
        <v>3.2256753700000002E-2</v>
      </c>
      <c r="AH9" s="1">
        <v>-8.7522795099999995E-2</v>
      </c>
      <c r="AI9" s="1">
        <f t="shared" si="3"/>
        <v>3.2257552499999995E-2</v>
      </c>
      <c r="AJ9" s="1">
        <f t="shared" ref="AJ9:AJ39" si="13">AI9*AH9</f>
        <v>-2.823271157884992E-3</v>
      </c>
      <c r="AK9" s="1"/>
      <c r="AL9" s="1">
        <v>3.2256753700000002E-2</v>
      </c>
      <c r="AM9" s="1">
        <v>-8.7522795099999995E-2</v>
      </c>
      <c r="AN9" s="1">
        <f t="shared" si="4"/>
        <v>3.2257552499999995E-2</v>
      </c>
      <c r="AO9" s="1">
        <f t="shared" ref="AO9:AO39" si="14">AN9*AM9</f>
        <v>-2.823271157884992E-3</v>
      </c>
    </row>
    <row r="10" spans="2:42" x14ac:dyDescent="0.35">
      <c r="B10" s="1">
        <v>9.9998980200000004E-2</v>
      </c>
      <c r="C10">
        <v>20</v>
      </c>
      <c r="D10">
        <f t="shared" si="5"/>
        <v>-0.24682682989768698</v>
      </c>
      <c r="E10">
        <v>3</v>
      </c>
      <c r="G10" s="1">
        <v>9.9998980200000004E-2</v>
      </c>
      <c r="H10">
        <v>20</v>
      </c>
      <c r="I10">
        <f t="shared" si="6"/>
        <v>-0.34658844640802822</v>
      </c>
      <c r="J10">
        <v>3</v>
      </c>
      <c r="K10">
        <f t="shared" si="7"/>
        <v>1.4814285714285715</v>
      </c>
      <c r="M10" s="1">
        <v>9.9997475799999999E-2</v>
      </c>
      <c r="N10" s="1">
        <v>-0.40180352600000002</v>
      </c>
      <c r="O10" s="1">
        <f t="shared" si="8"/>
        <v>4.99981075E-2</v>
      </c>
      <c r="P10" s="1">
        <f t="shared" si="9"/>
        <v>-1.3667617161109176E-2</v>
      </c>
      <c r="R10" s="1">
        <v>9.9997475799999999E-2</v>
      </c>
      <c r="S10" s="1">
        <v>-0.31079673200000002</v>
      </c>
      <c r="T10" s="1">
        <f t="shared" si="0"/>
        <v>5.0000447200000006E-2</v>
      </c>
      <c r="U10" s="1">
        <f t="shared" si="10"/>
        <v>-1.5539975588298553E-2</v>
      </c>
      <c r="W10" s="1">
        <v>6.4514306199999996E-2</v>
      </c>
      <c r="X10" s="1">
        <v>-0.35814529299999998</v>
      </c>
      <c r="Y10" s="1">
        <f t="shared" si="1"/>
        <v>3.2256156000000008E-2</v>
      </c>
      <c r="Z10" s="1">
        <f t="shared" si="11"/>
        <v>-1.1552390441673711E-2</v>
      </c>
      <c r="AB10" s="1">
        <v>6.4514306199999996E-2</v>
      </c>
      <c r="AC10" s="1">
        <v>-0.285076626</v>
      </c>
      <c r="AD10" s="1">
        <f t="shared" si="2"/>
        <v>3.2256156000000008E-2</v>
      </c>
      <c r="AE10" s="1">
        <f t="shared" si="12"/>
        <v>-9.1954761202096575E-3</v>
      </c>
      <c r="AG10" s="1">
        <v>6.4514306199999996E-2</v>
      </c>
      <c r="AH10" s="1">
        <v>-0.141177363</v>
      </c>
      <c r="AI10" s="1">
        <f t="shared" si="3"/>
        <v>3.2256156000000008E-2</v>
      </c>
      <c r="AJ10" s="1">
        <f t="shared" si="13"/>
        <v>-4.553839044596629E-3</v>
      </c>
      <c r="AK10" s="1"/>
      <c r="AL10" s="1">
        <v>6.4514306199999996E-2</v>
      </c>
      <c r="AM10" s="1">
        <v>-0.141177363</v>
      </c>
      <c r="AN10" s="1">
        <f t="shared" si="4"/>
        <v>3.2256156000000008E-2</v>
      </c>
      <c r="AO10" s="1">
        <f t="shared" si="14"/>
        <v>-4.553839044596629E-3</v>
      </c>
      <c r="AP10" s="1"/>
    </row>
    <row r="11" spans="2:42" x14ac:dyDescent="0.35">
      <c r="B11" s="1">
        <v>0.149999891</v>
      </c>
      <c r="C11">
        <v>20</v>
      </c>
      <c r="D11">
        <f t="shared" si="5"/>
        <v>-0.24682682989768698</v>
      </c>
      <c r="E11">
        <v>3</v>
      </c>
      <c r="G11" s="1">
        <v>0.149999891</v>
      </c>
      <c r="H11">
        <v>20</v>
      </c>
      <c r="I11">
        <f t="shared" si="6"/>
        <v>-0.34658844640802822</v>
      </c>
      <c r="J11">
        <v>3</v>
      </c>
      <c r="K11">
        <f t="shared" si="7"/>
        <v>1.4814285714285715</v>
      </c>
      <c r="M11" s="1">
        <v>0.14999792300000001</v>
      </c>
      <c r="N11" s="1">
        <v>-0.49418390000000001</v>
      </c>
      <c r="O11" s="1">
        <f t="shared" si="8"/>
        <v>5.0000447200000006E-2</v>
      </c>
      <c r="P11" s="1">
        <f t="shared" si="9"/>
        <v>-2.0090355986536832E-2</v>
      </c>
      <c r="R11" s="1">
        <v>0.14999792300000001</v>
      </c>
      <c r="S11" s="1">
        <v>-0.36832963499999999</v>
      </c>
      <c r="T11" s="1">
        <f t="shared" si="0"/>
        <v>4.9998253999999992E-2</v>
      </c>
      <c r="U11" s="1">
        <f t="shared" si="10"/>
        <v>-1.8415838646457287E-2</v>
      </c>
      <c r="W11" s="1">
        <v>9.6770462200000004E-2</v>
      </c>
      <c r="X11" s="1">
        <v>-0.45778796900000002</v>
      </c>
      <c r="Y11" s="1">
        <f t="shared" si="1"/>
        <v>3.2257778799999984E-2</v>
      </c>
      <c r="Z11" s="1">
        <f t="shared" si="11"/>
        <v>-1.476722304130325E-2</v>
      </c>
      <c r="AB11" s="1">
        <v>9.6770462200000004E-2</v>
      </c>
      <c r="AC11" s="1">
        <v>-0.34605681399999999</v>
      </c>
      <c r="AD11" s="1">
        <f t="shared" si="2"/>
        <v>3.2257778799999984E-2</v>
      </c>
      <c r="AE11" s="1">
        <f t="shared" si="12"/>
        <v>-1.1163024158244737E-2</v>
      </c>
      <c r="AG11" s="1">
        <v>9.6770462200000004E-2</v>
      </c>
      <c r="AH11" s="1">
        <v>-0.19853308</v>
      </c>
      <c r="AI11" s="1">
        <f t="shared" si="3"/>
        <v>3.2257778799999984E-2</v>
      </c>
      <c r="AJ11" s="1">
        <f t="shared" si="13"/>
        <v>-6.4042361791227008E-3</v>
      </c>
      <c r="AK11" s="1"/>
      <c r="AL11" s="1">
        <v>9.6770462200000004E-2</v>
      </c>
      <c r="AM11" s="1">
        <v>-0.19853308</v>
      </c>
      <c r="AN11" s="1">
        <f t="shared" si="4"/>
        <v>3.2257778799999984E-2</v>
      </c>
      <c r="AO11" s="1">
        <f t="shared" si="14"/>
        <v>-6.4042361791227008E-3</v>
      </c>
      <c r="AP11" s="1"/>
    </row>
    <row r="12" spans="2:42" x14ac:dyDescent="0.35">
      <c r="B12" s="1">
        <v>0.19999971599999999</v>
      </c>
      <c r="C12">
        <v>20</v>
      </c>
      <c r="D12">
        <f t="shared" si="5"/>
        <v>-0.24682682989768698</v>
      </c>
      <c r="E12">
        <v>3</v>
      </c>
      <c r="G12" s="1">
        <v>0.19999971599999999</v>
      </c>
      <c r="H12">
        <v>20</v>
      </c>
      <c r="I12">
        <f t="shared" si="6"/>
        <v>-0.34658844640802822</v>
      </c>
      <c r="J12">
        <v>3</v>
      </c>
      <c r="K12">
        <f t="shared" si="7"/>
        <v>1.4814285714285715</v>
      </c>
      <c r="M12" s="1">
        <v>0.199996177</v>
      </c>
      <c r="N12" s="1">
        <v>-0.53245034899999999</v>
      </c>
      <c r="O12" s="1">
        <f t="shared" si="8"/>
        <v>4.9998253999999992E-2</v>
      </c>
      <c r="P12" s="1">
        <f t="shared" si="9"/>
        <v>-2.4708332154910598E-2</v>
      </c>
      <c r="R12" s="1">
        <v>0.199996177</v>
      </c>
      <c r="S12" s="1">
        <v>-0.40284572899999999</v>
      </c>
      <c r="T12" s="1">
        <f t="shared" si="0"/>
        <v>5.0000196999999996E-2</v>
      </c>
      <c r="U12" s="1">
        <f t="shared" si="10"/>
        <v>-2.014236581060861E-2</v>
      </c>
      <c r="W12" s="1">
        <v>0.12902824099999999</v>
      </c>
      <c r="X12" s="1">
        <v>-0.52297086400000004</v>
      </c>
      <c r="Y12" s="1">
        <f t="shared" si="1"/>
        <v>3.2256963E-2</v>
      </c>
      <c r="Z12" s="1">
        <f t="shared" si="11"/>
        <v>-1.6869451810126033E-2</v>
      </c>
      <c r="AB12" s="1">
        <v>0.12902824099999999</v>
      </c>
      <c r="AC12" s="1">
        <v>-0.38685982000000002</v>
      </c>
      <c r="AD12" s="1">
        <f t="shared" si="2"/>
        <v>3.2256963E-2</v>
      </c>
      <c r="AE12" s="1">
        <f t="shared" si="12"/>
        <v>-1.2478922899926661E-2</v>
      </c>
      <c r="AG12" s="1">
        <v>0.12902824099999999</v>
      </c>
      <c r="AH12" s="1">
        <v>-0.25663407700000002</v>
      </c>
      <c r="AI12" s="1">
        <f t="shared" si="3"/>
        <v>3.2256963E-2</v>
      </c>
      <c r="AJ12" s="1">
        <f t="shared" si="13"/>
        <v>-8.2782359263281514E-3</v>
      </c>
      <c r="AK12" s="1"/>
      <c r="AL12" s="1">
        <v>0.12902824099999999</v>
      </c>
      <c r="AM12" s="1">
        <v>-0.25663407700000002</v>
      </c>
      <c r="AN12" s="1">
        <f t="shared" si="4"/>
        <v>3.2256963E-2</v>
      </c>
      <c r="AO12" s="1">
        <f t="shared" si="14"/>
        <v>-8.2782359263281514E-3</v>
      </c>
      <c r="AP12" s="1"/>
    </row>
    <row r="13" spans="2:42" x14ac:dyDescent="0.35">
      <c r="B13" s="1">
        <v>0.24999981800000001</v>
      </c>
      <c r="C13">
        <v>20</v>
      </c>
      <c r="D13">
        <f t="shared" si="5"/>
        <v>-0.24682682989768698</v>
      </c>
      <c r="E13">
        <v>3</v>
      </c>
      <c r="G13" s="1">
        <v>0.24999981800000001</v>
      </c>
      <c r="H13">
        <v>20</v>
      </c>
      <c r="I13">
        <f t="shared" si="6"/>
        <v>-0.34658844640802822</v>
      </c>
      <c r="J13">
        <v>3</v>
      </c>
      <c r="K13">
        <f t="shared" si="7"/>
        <v>1.4814285714285715</v>
      </c>
      <c r="M13" s="1">
        <v>0.24999637399999999</v>
      </c>
      <c r="N13" s="1">
        <v>-0.50891238100000002</v>
      </c>
      <c r="O13" s="1">
        <f t="shared" si="8"/>
        <v>5.0000196999999996E-2</v>
      </c>
      <c r="P13" s="1">
        <f t="shared" si="9"/>
        <v>-2.6622622342718751E-2</v>
      </c>
      <c r="R13" s="1">
        <v>0.24999637399999999</v>
      </c>
      <c r="S13" s="1">
        <v>-0.42069039600000002</v>
      </c>
      <c r="T13" s="1">
        <f t="shared" si="0"/>
        <v>4.9999431999999983E-2</v>
      </c>
      <c r="U13" s="1">
        <f t="shared" si="10"/>
        <v>-2.1034280847855066E-2</v>
      </c>
      <c r="W13" s="1">
        <v>0.16128520399999999</v>
      </c>
      <c r="X13" s="1">
        <v>-0.541759518</v>
      </c>
      <c r="Y13" s="1">
        <f t="shared" si="1"/>
        <v>3.2256580000000007E-2</v>
      </c>
      <c r="Z13" s="1">
        <f t="shared" si="11"/>
        <v>-1.7475309233128445E-2</v>
      </c>
      <c r="AB13" s="1">
        <v>0.16128520399999999</v>
      </c>
      <c r="AC13" s="1">
        <v>-0.41162372899999999</v>
      </c>
      <c r="AD13" s="1">
        <f t="shared" si="2"/>
        <v>3.2256580000000007E-2</v>
      </c>
      <c r="AE13" s="1">
        <f t="shared" si="12"/>
        <v>-1.3277573744386822E-2</v>
      </c>
      <c r="AG13" s="1">
        <v>0.16128520399999999</v>
      </c>
      <c r="AH13" s="1">
        <v>-0.31237904</v>
      </c>
      <c r="AI13" s="1">
        <f t="shared" si="3"/>
        <v>3.2256580000000007E-2</v>
      </c>
      <c r="AJ13" s="1">
        <f t="shared" si="13"/>
        <v>-1.0076279494083202E-2</v>
      </c>
      <c r="AK13" s="1"/>
      <c r="AL13" s="1">
        <v>0.16128520399999999</v>
      </c>
      <c r="AM13" s="1">
        <v>-0.31237904</v>
      </c>
      <c r="AN13" s="1">
        <f t="shared" si="4"/>
        <v>3.2256580000000007E-2</v>
      </c>
      <c r="AO13" s="1">
        <f t="shared" si="14"/>
        <v>-1.0076279494083202E-2</v>
      </c>
      <c r="AP13" s="1"/>
    </row>
    <row r="14" spans="2:42" x14ac:dyDescent="0.35">
      <c r="B14" s="1">
        <v>0.30000020300000002</v>
      </c>
      <c r="C14">
        <v>20</v>
      </c>
      <c r="D14">
        <f t="shared" si="5"/>
        <v>-0.24682682989768698</v>
      </c>
      <c r="E14">
        <v>3</v>
      </c>
      <c r="G14" s="1">
        <v>0.30000020300000002</v>
      </c>
      <c r="H14">
        <v>20</v>
      </c>
      <c r="I14">
        <f t="shared" si="6"/>
        <v>-0.34658844640802822</v>
      </c>
      <c r="J14">
        <v>3</v>
      </c>
      <c r="K14">
        <f t="shared" si="7"/>
        <v>1.4814285714285715</v>
      </c>
      <c r="M14" s="1">
        <v>0.29999580599999998</v>
      </c>
      <c r="N14" s="1">
        <v>-0.47317283300000001</v>
      </c>
      <c r="O14" s="1">
        <f t="shared" si="8"/>
        <v>4.9999431999999983E-2</v>
      </c>
      <c r="P14" s="1">
        <f t="shared" si="9"/>
        <v>-2.5445329987767586E-2</v>
      </c>
      <c r="R14" s="1">
        <v>0.29999580599999998</v>
      </c>
      <c r="S14" s="1">
        <v>-0.42895687500000002</v>
      </c>
      <c r="T14" s="1">
        <f t="shared" si="0"/>
        <v>4.9998767E-2</v>
      </c>
      <c r="U14" s="1">
        <f t="shared" si="10"/>
        <v>-2.1447314846173127E-2</v>
      </c>
      <c r="W14" s="1">
        <v>0.19354178399999999</v>
      </c>
      <c r="X14" s="1">
        <v>-0.51597400599999999</v>
      </c>
      <c r="Y14" s="1">
        <f t="shared" si="1"/>
        <v>3.2258486000000003E-2</v>
      </c>
      <c r="Z14" s="1">
        <f t="shared" si="11"/>
        <v>-1.6644540248914916E-2</v>
      </c>
      <c r="AB14" s="1">
        <v>0.19354178399999999</v>
      </c>
      <c r="AC14" s="1">
        <v>-0.42499189599999998</v>
      </c>
      <c r="AD14" s="1">
        <f t="shared" si="2"/>
        <v>3.2258486000000003E-2</v>
      </c>
      <c r="AE14" s="1">
        <f t="shared" si="12"/>
        <v>-1.3709595127229456E-2</v>
      </c>
      <c r="AG14" s="1">
        <v>0.19354178399999999</v>
      </c>
      <c r="AH14" s="1">
        <v>-0.36278662</v>
      </c>
      <c r="AI14" s="1">
        <f t="shared" si="3"/>
        <v>3.2258486000000003E-2</v>
      </c>
      <c r="AJ14" s="1">
        <f t="shared" si="13"/>
        <v>-1.1702947102257321E-2</v>
      </c>
      <c r="AK14" s="1"/>
      <c r="AL14" s="1">
        <v>0.19354178399999999</v>
      </c>
      <c r="AM14" s="1">
        <v>-0.36278662</v>
      </c>
      <c r="AN14" s="1">
        <f t="shared" si="4"/>
        <v>3.2258486000000003E-2</v>
      </c>
      <c r="AO14" s="1">
        <f t="shared" si="14"/>
        <v>-1.1702947102257321E-2</v>
      </c>
      <c r="AP14" s="1"/>
    </row>
    <row r="15" spans="2:42" x14ac:dyDescent="0.35">
      <c r="B15" s="1">
        <v>0.349997901</v>
      </c>
      <c r="C15">
        <v>20</v>
      </c>
      <c r="D15">
        <f t="shared" si="5"/>
        <v>-0.24682682989768698</v>
      </c>
      <c r="E15">
        <v>3</v>
      </c>
      <c r="G15" s="1">
        <v>0.349997901</v>
      </c>
      <c r="H15">
        <v>20</v>
      </c>
      <c r="I15">
        <f t="shared" si="6"/>
        <v>-0.34658844640802822</v>
      </c>
      <c r="J15">
        <v>3</v>
      </c>
      <c r="K15">
        <f t="shared" si="7"/>
        <v>1.4814285714285715</v>
      </c>
      <c r="M15" s="1">
        <v>0.34999457299999998</v>
      </c>
      <c r="N15" s="1">
        <v>-0.44688895299999998</v>
      </c>
      <c r="O15" s="1">
        <f t="shared" si="8"/>
        <v>4.9998767E-2</v>
      </c>
      <c r="P15" s="1">
        <f t="shared" si="9"/>
        <v>-2.3658058227896912E-2</v>
      </c>
      <c r="R15" s="1">
        <v>0.34999457299999998</v>
      </c>
      <c r="S15" s="1">
        <v>-0.43250715299999998</v>
      </c>
      <c r="T15" s="1">
        <f t="shared" si="0"/>
        <v>4.9997650000000005E-2</v>
      </c>
      <c r="U15" s="1">
        <f t="shared" si="10"/>
        <v>-2.162434125819045E-2</v>
      </c>
      <c r="W15" s="1">
        <v>0.22580027</v>
      </c>
      <c r="X15" s="1">
        <v>-0.47992375799999998</v>
      </c>
      <c r="Y15" s="1">
        <f t="shared" si="1"/>
        <v>3.2256421999999979E-2</v>
      </c>
      <c r="Z15" s="1">
        <f t="shared" si="11"/>
        <v>-1.5480623265873865E-2</v>
      </c>
      <c r="AB15" s="1">
        <v>0.22580027</v>
      </c>
      <c r="AC15" s="1">
        <v>-0.43147587700000001</v>
      </c>
      <c r="AD15" s="1">
        <f t="shared" si="2"/>
        <v>3.2256421999999979E-2</v>
      </c>
      <c r="AE15" s="1">
        <f t="shared" si="12"/>
        <v>-1.3917867971332085E-2</v>
      </c>
      <c r="AG15" s="1">
        <v>0.22580027</v>
      </c>
      <c r="AH15" s="1">
        <v>-0.40510393099999997</v>
      </c>
      <c r="AI15" s="1">
        <f t="shared" si="3"/>
        <v>3.2256421999999979E-2</v>
      </c>
      <c r="AJ15" s="1">
        <f t="shared" si="13"/>
        <v>-1.3067203352194873E-2</v>
      </c>
      <c r="AK15" s="1"/>
      <c r="AL15" s="1">
        <v>0.22580027</v>
      </c>
      <c r="AM15" s="1">
        <v>-0.40510393099999997</v>
      </c>
      <c r="AN15" s="1">
        <f t="shared" si="4"/>
        <v>3.2256421999999979E-2</v>
      </c>
      <c r="AO15" s="1">
        <f t="shared" si="14"/>
        <v>-1.3067203352194873E-2</v>
      </c>
      <c r="AP15" s="1"/>
    </row>
    <row r="16" spans="2:42" x14ac:dyDescent="0.35">
      <c r="B16" s="1">
        <v>0.40000013499999998</v>
      </c>
      <c r="C16">
        <v>20</v>
      </c>
      <c r="D16">
        <f t="shared" si="5"/>
        <v>-0.24682682989768698</v>
      </c>
      <c r="E16">
        <v>3</v>
      </c>
      <c r="G16" s="1">
        <v>0.40000013499999998</v>
      </c>
      <c r="H16">
        <v>20</v>
      </c>
      <c r="I16">
        <f t="shared" si="6"/>
        <v>-0.34658844640802822</v>
      </c>
      <c r="J16">
        <v>3</v>
      </c>
      <c r="K16">
        <f t="shared" si="7"/>
        <v>1.4814285714285715</v>
      </c>
      <c r="M16" s="1">
        <v>0.39999222299999998</v>
      </c>
      <c r="N16" s="1">
        <v>-0.43265582899999999</v>
      </c>
      <c r="O16" s="1">
        <f t="shared" si="8"/>
        <v>4.9997650000000005E-2</v>
      </c>
      <c r="P16" s="1">
        <f t="shared" si="9"/>
        <v>-2.2343397460960451E-2</v>
      </c>
      <c r="R16" s="1">
        <v>0.39999222299999998</v>
      </c>
      <c r="S16" s="1">
        <v>-0.433974423</v>
      </c>
      <c r="T16" s="1">
        <f t="shared" si="0"/>
        <v>5.0001061000000013E-2</v>
      </c>
      <c r="U16" s="1">
        <f t="shared" si="10"/>
        <v>-2.1699181596862807E-2</v>
      </c>
      <c r="W16" s="1">
        <v>0.25805669199999998</v>
      </c>
      <c r="X16" s="1">
        <v>-0.45148397600000001</v>
      </c>
      <c r="Y16" s="1">
        <f t="shared" si="1"/>
        <v>3.2256643000000029E-2</v>
      </c>
      <c r="Z16" s="1">
        <f t="shared" si="11"/>
        <v>-1.4563357434052581E-2</v>
      </c>
      <c r="AB16" s="1">
        <v>0.25805669199999998</v>
      </c>
      <c r="AC16" s="1">
        <v>-0.43435044099999998</v>
      </c>
      <c r="AD16" s="1">
        <f t="shared" si="2"/>
        <v>3.2256643000000029E-2</v>
      </c>
      <c r="AE16" s="1">
        <f t="shared" si="12"/>
        <v>-1.4010687112229575E-2</v>
      </c>
      <c r="AG16" s="1">
        <v>0.25805669199999998</v>
      </c>
      <c r="AH16" s="1">
        <v>-0.436824716</v>
      </c>
      <c r="AI16" s="1">
        <f t="shared" si="3"/>
        <v>3.2256643000000029E-2</v>
      </c>
      <c r="AJ16" s="1">
        <f t="shared" si="13"/>
        <v>-1.4090498917588401E-2</v>
      </c>
      <c r="AK16" s="1"/>
      <c r="AL16" s="1">
        <v>0.25805669199999998</v>
      </c>
      <c r="AM16" s="1">
        <v>-0.436824716</v>
      </c>
      <c r="AN16" s="1">
        <f t="shared" si="4"/>
        <v>3.2256643000000029E-2</v>
      </c>
      <c r="AO16" s="1">
        <f t="shared" si="14"/>
        <v>-1.4090498917588401E-2</v>
      </c>
      <c r="AP16" s="1"/>
    </row>
    <row r="17" spans="2:42" x14ac:dyDescent="0.35">
      <c r="B17" s="1">
        <v>0.44999986800000003</v>
      </c>
      <c r="C17">
        <v>20</v>
      </c>
      <c r="D17">
        <f t="shared" si="5"/>
        <v>-0.24682682989768698</v>
      </c>
      <c r="E17">
        <v>3</v>
      </c>
      <c r="G17" s="1">
        <v>0.44999986800000003</v>
      </c>
      <c r="H17">
        <v>20</v>
      </c>
      <c r="I17">
        <f t="shared" si="6"/>
        <v>-0.34658844640802822</v>
      </c>
      <c r="J17">
        <v>3</v>
      </c>
      <c r="K17">
        <f t="shared" si="7"/>
        <v>1.4814285714285715</v>
      </c>
      <c r="M17" s="1">
        <v>0.44999328399999999</v>
      </c>
      <c r="N17" s="1">
        <v>-0.42716264199999998</v>
      </c>
      <c r="O17" s="1">
        <f t="shared" si="8"/>
        <v>5.0001061000000013E-2</v>
      </c>
      <c r="P17" s="1">
        <f t="shared" si="9"/>
        <v>-2.1633250497834575E-2</v>
      </c>
      <c r="R17" s="1">
        <v>0.44999328399999999</v>
      </c>
      <c r="S17" s="1">
        <v>-0.43453879699999998</v>
      </c>
      <c r="T17" s="1">
        <f t="shared" si="0"/>
        <v>4.9996923999999998E-2</v>
      </c>
      <c r="U17" s="1">
        <f t="shared" si="10"/>
        <v>-2.1725603208660425E-2</v>
      </c>
      <c r="W17" s="1">
        <v>0.29031333500000001</v>
      </c>
      <c r="X17" s="1">
        <v>-0.43467348300000003</v>
      </c>
      <c r="Y17" s="1">
        <f t="shared" si="1"/>
        <v>3.2253397000000017E-2</v>
      </c>
      <c r="Z17" s="1">
        <f t="shared" si="11"/>
        <v>-1.401969641257176E-2</v>
      </c>
      <c r="AB17" s="1">
        <v>0.29031333500000001</v>
      </c>
      <c r="AC17" s="1">
        <v>-0.43549434100000001</v>
      </c>
      <c r="AD17" s="1">
        <f t="shared" si="2"/>
        <v>3.2253397000000017E-2</v>
      </c>
      <c r="AE17" s="1">
        <f t="shared" si="12"/>
        <v>-1.4046171871526385E-2</v>
      </c>
      <c r="AG17" s="1">
        <v>0.29031333500000001</v>
      </c>
      <c r="AH17" s="1">
        <v>-0.45575736700000002</v>
      </c>
      <c r="AI17" s="1">
        <f t="shared" si="3"/>
        <v>3.2253397000000017E-2</v>
      </c>
      <c r="AJ17" s="1">
        <f t="shared" si="13"/>
        <v>-1.4699723293525707E-2</v>
      </c>
      <c r="AK17" s="1"/>
      <c r="AL17" s="1">
        <v>0.29031333500000001</v>
      </c>
      <c r="AM17" s="1">
        <v>-0.45575736700000002</v>
      </c>
      <c r="AN17" s="1">
        <f t="shared" si="4"/>
        <v>3.2253397000000017E-2</v>
      </c>
      <c r="AO17" s="1">
        <f t="shared" si="14"/>
        <v>-1.4699723293525707E-2</v>
      </c>
      <c r="AP17" s="1"/>
    </row>
    <row r="18" spans="2:42" x14ac:dyDescent="0.35">
      <c r="B18" s="1">
        <v>0.49999878399999997</v>
      </c>
      <c r="C18">
        <v>20</v>
      </c>
      <c r="D18">
        <f t="shared" si="5"/>
        <v>-0.24682682989768698</v>
      </c>
      <c r="E18">
        <v>3</v>
      </c>
      <c r="G18" s="1">
        <v>0.49999878399999997</v>
      </c>
      <c r="H18">
        <v>20</v>
      </c>
      <c r="I18">
        <f t="shared" si="6"/>
        <v>-0.34658844640802822</v>
      </c>
      <c r="J18">
        <v>3</v>
      </c>
      <c r="K18">
        <f t="shared" si="7"/>
        <v>1.4814285714285715</v>
      </c>
      <c r="M18" s="1">
        <v>0.49999020799999999</v>
      </c>
      <c r="N18" s="1">
        <v>-0.426642945</v>
      </c>
      <c r="O18" s="1">
        <f t="shared" si="8"/>
        <v>4.9996923999999998E-2</v>
      </c>
      <c r="P18" s="1">
        <f t="shared" si="9"/>
        <v>-2.1356818147713206E-2</v>
      </c>
      <c r="R18" s="1">
        <v>0.49999020799999999</v>
      </c>
      <c r="S18" s="1">
        <v>-0.43476420999999998</v>
      </c>
      <c r="T18" s="1">
        <f t="shared" si="0"/>
        <v>5.0003383999999984E-2</v>
      </c>
      <c r="U18" s="1">
        <f t="shared" si="10"/>
        <v>-2.1739681742086632E-2</v>
      </c>
      <c r="W18" s="1">
        <v>0.32256673200000002</v>
      </c>
      <c r="X18" s="1">
        <v>-0.42746851899999999</v>
      </c>
      <c r="Y18" s="1">
        <f t="shared" si="1"/>
        <v>3.2262171999999978E-2</v>
      </c>
      <c r="Z18" s="1">
        <f t="shared" si="11"/>
        <v>-1.3791062884563257E-2</v>
      </c>
      <c r="AB18" s="1">
        <v>0.32256673200000002</v>
      </c>
      <c r="AC18" s="1">
        <v>-0.43588554800000001</v>
      </c>
      <c r="AD18" s="1">
        <f t="shared" si="2"/>
        <v>3.2262171999999978E-2</v>
      </c>
      <c r="AE18" s="1">
        <f t="shared" si="12"/>
        <v>-1.4062614521890247E-2</v>
      </c>
      <c r="AG18" s="1">
        <v>0.32256673200000002</v>
      </c>
      <c r="AH18" s="1">
        <v>-0.45375522299999999</v>
      </c>
      <c r="AI18" s="1">
        <f t="shared" si="3"/>
        <v>3.2262171999999978E-2</v>
      </c>
      <c r="AJ18" s="1">
        <f t="shared" si="13"/>
        <v>-1.4639129050324346E-2</v>
      </c>
      <c r="AK18" s="1"/>
      <c r="AL18" s="1">
        <v>0.32256673200000002</v>
      </c>
      <c r="AM18" s="1">
        <v>-0.45375522299999999</v>
      </c>
      <c r="AN18" s="1">
        <f t="shared" si="4"/>
        <v>3.2262171999999978E-2</v>
      </c>
      <c r="AO18" s="1">
        <f t="shared" si="14"/>
        <v>-1.4639129050324346E-2</v>
      </c>
      <c r="AP18" s="1"/>
    </row>
    <row r="19" spans="2:42" x14ac:dyDescent="0.35">
      <c r="B19" s="1">
        <v>0.55000070400000001</v>
      </c>
      <c r="C19">
        <v>20</v>
      </c>
      <c r="D19">
        <f t="shared" si="5"/>
        <v>-0.24682682989768698</v>
      </c>
      <c r="E19">
        <v>3</v>
      </c>
      <c r="G19" s="1">
        <v>0.55000070400000001</v>
      </c>
      <c r="H19">
        <v>20</v>
      </c>
      <c r="I19">
        <f t="shared" si="6"/>
        <v>-0.34658844640802822</v>
      </c>
      <c r="J19">
        <v>3</v>
      </c>
      <c r="K19">
        <f t="shared" si="7"/>
        <v>1.4814285714285715</v>
      </c>
      <c r="M19" s="1">
        <v>0.54999359199999998</v>
      </c>
      <c r="N19" s="1">
        <v>-0.42827960999999998</v>
      </c>
      <c r="O19" s="1">
        <f t="shared" si="8"/>
        <v>5.0003383999999984E-2</v>
      </c>
      <c r="P19" s="1">
        <f t="shared" si="9"/>
        <v>-2.1333591009725872E-2</v>
      </c>
      <c r="R19" s="1">
        <v>0.54999359199999998</v>
      </c>
      <c r="S19" s="1">
        <v>-0.43489222900000002</v>
      </c>
      <c r="T19" s="1">
        <f t="shared" si="0"/>
        <v>4.9998133E-2</v>
      </c>
      <c r="U19" s="1">
        <f t="shared" si="10"/>
        <v>-2.1743799506208458E-2</v>
      </c>
      <c r="W19" s="1">
        <v>0.354828904</v>
      </c>
      <c r="X19" s="1">
        <v>-0.42630083099999999</v>
      </c>
      <c r="Y19" s="1">
        <f t="shared" si="1"/>
        <v>3.2258810000000027E-2</v>
      </c>
      <c r="Z19" s="1">
        <f t="shared" si="11"/>
        <v>-1.3751957510071121E-2</v>
      </c>
      <c r="AB19" s="1">
        <v>0.354828904</v>
      </c>
      <c r="AC19" s="1">
        <v>-0.43597665600000002</v>
      </c>
      <c r="AD19" s="1">
        <f t="shared" si="2"/>
        <v>3.2258810000000027E-2</v>
      </c>
      <c r="AE19" s="1">
        <f t="shared" si="12"/>
        <v>-1.4064088110339372E-2</v>
      </c>
      <c r="AG19" s="1">
        <v>0.354828904</v>
      </c>
      <c r="AH19" s="1">
        <v>-0.434937093</v>
      </c>
      <c r="AI19" s="1">
        <f t="shared" si="3"/>
        <v>3.2258810000000027E-2</v>
      </c>
      <c r="AJ19" s="1">
        <f t="shared" si="13"/>
        <v>-1.4030553045039341E-2</v>
      </c>
      <c r="AK19" s="1"/>
      <c r="AL19" s="1">
        <v>0.354828904</v>
      </c>
      <c r="AM19" s="1">
        <v>-0.434937093</v>
      </c>
      <c r="AN19" s="1">
        <f t="shared" si="4"/>
        <v>3.2258810000000027E-2</v>
      </c>
      <c r="AO19" s="1">
        <f t="shared" si="14"/>
        <v>-1.4030553045039341E-2</v>
      </c>
      <c r="AP19" s="1"/>
    </row>
    <row r="20" spans="2:42" x14ac:dyDescent="0.35">
      <c r="B20" s="1">
        <v>0.59999660399999999</v>
      </c>
      <c r="C20">
        <v>20</v>
      </c>
      <c r="D20">
        <f t="shared" si="5"/>
        <v>-0.24682682989768698</v>
      </c>
      <c r="E20">
        <v>3</v>
      </c>
      <c r="G20" s="1">
        <v>0.59999660399999999</v>
      </c>
      <c r="H20">
        <v>20</v>
      </c>
      <c r="I20">
        <f t="shared" si="6"/>
        <v>-0.34658844640802822</v>
      </c>
      <c r="J20">
        <v>3</v>
      </c>
      <c r="K20">
        <f t="shared" si="7"/>
        <v>1.4814285714285715</v>
      </c>
      <c r="M20" s="1">
        <v>0.59999172499999998</v>
      </c>
      <c r="N20" s="1">
        <v>-0.43037150099999999</v>
      </c>
      <c r="O20" s="1">
        <f t="shared" si="8"/>
        <v>4.9998133E-2</v>
      </c>
      <c r="P20" s="1">
        <f t="shared" si="9"/>
        <v>-2.1413180901968129E-2</v>
      </c>
      <c r="R20" s="1">
        <v>0.59999172499999998</v>
      </c>
      <c r="S20" s="1">
        <v>-0.43501479999999998</v>
      </c>
      <c r="T20" s="1">
        <f t="shared" si="0"/>
        <v>4.9995824999999994E-2</v>
      </c>
      <c r="U20" s="1">
        <f t="shared" si="10"/>
        <v>-2.1748923813209996E-2</v>
      </c>
      <c r="W20" s="1">
        <v>0.38708771400000003</v>
      </c>
      <c r="X20" s="1">
        <v>-0.42801040000000001</v>
      </c>
      <c r="Y20" s="1">
        <f t="shared" si="1"/>
        <v>3.2259574999999985E-2</v>
      </c>
      <c r="Z20" s="1">
        <f t="shared" si="11"/>
        <v>-1.3807433599579994E-2</v>
      </c>
      <c r="AB20" s="1">
        <v>0.38708771400000003</v>
      </c>
      <c r="AC20" s="1">
        <v>-0.43598361499999999</v>
      </c>
      <c r="AD20" s="1">
        <f t="shared" si="2"/>
        <v>3.2259574999999985E-2</v>
      </c>
      <c r="AE20" s="1">
        <f t="shared" si="12"/>
        <v>-1.4064646126863619E-2</v>
      </c>
      <c r="AG20" s="1">
        <v>0.38708771400000003</v>
      </c>
      <c r="AH20" s="1">
        <v>-0.40886166200000001</v>
      </c>
      <c r="AI20" s="1">
        <f t="shared" si="3"/>
        <v>3.2259574999999985E-2</v>
      </c>
      <c r="AJ20" s="1">
        <f t="shared" si="13"/>
        <v>-1.3189703449913645E-2</v>
      </c>
      <c r="AK20" s="1"/>
      <c r="AL20" s="1">
        <v>0.38708771400000003</v>
      </c>
      <c r="AM20" s="1">
        <v>-0.40886166200000001</v>
      </c>
      <c r="AN20" s="1">
        <f t="shared" si="4"/>
        <v>3.2259574999999985E-2</v>
      </c>
      <c r="AO20" s="1">
        <f t="shared" si="14"/>
        <v>-1.3189703449913645E-2</v>
      </c>
      <c r="AP20" s="1"/>
    </row>
    <row r="21" spans="2:42" x14ac:dyDescent="0.35">
      <c r="B21" s="1">
        <v>0.65000172700000003</v>
      </c>
      <c r="C21">
        <v>20</v>
      </c>
      <c r="D21">
        <f t="shared" si="5"/>
        <v>-0.24682682989768698</v>
      </c>
      <c r="E21">
        <v>3</v>
      </c>
      <c r="G21" s="1">
        <v>0.65000172700000003</v>
      </c>
      <c r="H21">
        <v>20</v>
      </c>
      <c r="I21">
        <f t="shared" si="6"/>
        <v>-0.34658844640802822</v>
      </c>
      <c r="J21">
        <v>3</v>
      </c>
      <c r="K21">
        <f t="shared" si="7"/>
        <v>1.4814285714285715</v>
      </c>
      <c r="M21" s="1">
        <v>0.64998754999999997</v>
      </c>
      <c r="N21" s="1">
        <v>-0.43211134600000001</v>
      </c>
      <c r="O21" s="1">
        <f t="shared" si="8"/>
        <v>4.9995824999999994E-2</v>
      </c>
      <c r="P21" s="1">
        <f t="shared" si="9"/>
        <v>-2.151677824898332E-2</v>
      </c>
      <c r="R21" s="1">
        <v>0.64998754999999997</v>
      </c>
      <c r="S21" s="1">
        <v>-0.435157409</v>
      </c>
      <c r="T21" s="1">
        <f t="shared" si="0"/>
        <v>4.9997913000000005E-2</v>
      </c>
      <c r="U21" s="1">
        <f t="shared" si="10"/>
        <v>-2.1756962276487418E-2</v>
      </c>
      <c r="W21" s="1">
        <v>0.41934728900000001</v>
      </c>
      <c r="X21" s="1">
        <v>-0.43049360800000003</v>
      </c>
      <c r="Y21" s="1">
        <f t="shared" si="1"/>
        <v>3.2248208999999972E-2</v>
      </c>
      <c r="Z21" s="1">
        <f t="shared" si="11"/>
        <v>-1.388264784394806E-2</v>
      </c>
      <c r="AB21" s="1">
        <v>0.41934728900000001</v>
      </c>
      <c r="AC21" s="1">
        <v>-0.435996088</v>
      </c>
      <c r="AD21" s="1">
        <f t="shared" si="2"/>
        <v>3.2248208999999972E-2</v>
      </c>
      <c r="AE21" s="1">
        <f t="shared" si="12"/>
        <v>-1.406009296900638E-2</v>
      </c>
      <c r="AG21" s="1">
        <v>0.41934728900000001</v>
      </c>
      <c r="AH21" s="1">
        <v>-0.38212422299999999</v>
      </c>
      <c r="AI21" s="1">
        <f t="shared" si="3"/>
        <v>3.2248208999999972E-2</v>
      </c>
      <c r="AJ21" s="1">
        <f t="shared" si="13"/>
        <v>-1.2322821807266595E-2</v>
      </c>
      <c r="AK21" s="1"/>
      <c r="AL21" s="1">
        <v>0.41934728900000001</v>
      </c>
      <c r="AM21" s="1">
        <v>-0.38212422299999999</v>
      </c>
      <c r="AN21" s="1">
        <f t="shared" si="4"/>
        <v>3.2248208999999972E-2</v>
      </c>
      <c r="AO21" s="1">
        <f t="shared" si="14"/>
        <v>-1.2322821807266595E-2</v>
      </c>
      <c r="AP21" s="1"/>
    </row>
    <row r="22" spans="2:42" x14ac:dyDescent="0.35">
      <c r="B22" s="1">
        <v>0.70000064900000003</v>
      </c>
      <c r="C22">
        <v>20</v>
      </c>
      <c r="D22">
        <f t="shared" si="5"/>
        <v>-0.24682682989768698</v>
      </c>
      <c r="E22">
        <v>3</v>
      </c>
      <c r="G22" s="1">
        <v>0.70000064900000003</v>
      </c>
      <c r="H22">
        <v>20</v>
      </c>
      <c r="I22">
        <f t="shared" si="6"/>
        <v>-0.34658844640802822</v>
      </c>
      <c r="J22">
        <v>3</v>
      </c>
      <c r="K22">
        <f t="shared" si="7"/>
        <v>1.4814285714285715</v>
      </c>
      <c r="M22" s="1">
        <v>0.69998546299999997</v>
      </c>
      <c r="N22" s="1">
        <v>-0.43326232599999998</v>
      </c>
      <c r="O22" s="1">
        <f t="shared" si="8"/>
        <v>4.9997913000000005E-2</v>
      </c>
      <c r="P22" s="1">
        <f t="shared" si="9"/>
        <v>-2.1604665483620899E-2</v>
      </c>
      <c r="R22" s="1">
        <v>0.69998546299999997</v>
      </c>
      <c r="S22" s="1">
        <v>-0.43531904700000001</v>
      </c>
      <c r="T22" s="1">
        <f t="shared" si="0"/>
        <v>5.0003285000000064E-2</v>
      </c>
      <c r="U22" s="1">
        <f t="shared" si="10"/>
        <v>-2.1767382373069424E-2</v>
      </c>
      <c r="W22" s="1">
        <v>0.45159549799999998</v>
      </c>
      <c r="X22" s="1">
        <v>-0.43268267700000002</v>
      </c>
      <c r="Y22" s="1">
        <f t="shared" si="1"/>
        <v>3.2262710999999999E-2</v>
      </c>
      <c r="Z22" s="1">
        <f t="shared" si="11"/>
        <v>-1.3959516162757347E-2</v>
      </c>
      <c r="AB22" s="1">
        <v>0.45159549799999998</v>
      </c>
      <c r="AC22" s="1">
        <v>-0.43604014099999999</v>
      </c>
      <c r="AD22" s="1">
        <f t="shared" si="2"/>
        <v>3.2262710999999999E-2</v>
      </c>
      <c r="AE22" s="1">
        <f t="shared" si="12"/>
        <v>-1.4067837053482251E-2</v>
      </c>
      <c r="AG22" s="1">
        <v>0.45159549799999998</v>
      </c>
      <c r="AH22" s="1">
        <v>-0.35913103600000001</v>
      </c>
      <c r="AI22" s="1">
        <f t="shared" si="3"/>
        <v>3.2262710999999999E-2</v>
      </c>
      <c r="AJ22" s="1">
        <f t="shared" si="13"/>
        <v>-1.1586540825598596E-2</v>
      </c>
      <c r="AK22" s="1"/>
      <c r="AL22" s="1">
        <v>0.45159549799999998</v>
      </c>
      <c r="AM22" s="1">
        <v>-0.35913103600000001</v>
      </c>
      <c r="AN22" s="1">
        <f t="shared" si="4"/>
        <v>3.2262710999999999E-2</v>
      </c>
      <c r="AO22" s="1">
        <f t="shared" si="14"/>
        <v>-1.1586540825598596E-2</v>
      </c>
      <c r="AP22" s="1"/>
    </row>
    <row r="23" spans="2:42" x14ac:dyDescent="0.35">
      <c r="B23" s="1">
        <v>0.74999718500000001</v>
      </c>
      <c r="C23">
        <v>20</v>
      </c>
      <c r="D23">
        <f t="shared" si="5"/>
        <v>-0.24682682989768698</v>
      </c>
      <c r="E23">
        <v>3</v>
      </c>
      <c r="G23" s="1">
        <v>0.74999718500000001</v>
      </c>
      <c r="H23">
        <v>20</v>
      </c>
      <c r="I23">
        <f t="shared" si="6"/>
        <v>-0.34658844640802822</v>
      </c>
      <c r="J23">
        <v>3</v>
      </c>
      <c r="K23">
        <f t="shared" si="7"/>
        <v>1.4814285714285715</v>
      </c>
      <c r="M23" s="1">
        <v>0.74998874800000004</v>
      </c>
      <c r="N23" s="1">
        <v>-0.43387673500000001</v>
      </c>
      <c r="O23" s="1">
        <f t="shared" si="8"/>
        <v>5.0003285000000064E-2</v>
      </c>
      <c r="P23" s="1">
        <f t="shared" si="9"/>
        <v>-2.1664539566740935E-2</v>
      </c>
      <c r="R23" s="1">
        <v>0.74998874800000004</v>
      </c>
      <c r="S23" s="1">
        <v>-0.43549048800000001</v>
      </c>
      <c r="T23" s="1">
        <f t="shared" si="0"/>
        <v>4.9989897000000005E-2</v>
      </c>
      <c r="U23" s="1">
        <f t="shared" si="10"/>
        <v>-2.177012463959974E-2</v>
      </c>
      <c r="W23" s="1">
        <v>0.48385820899999998</v>
      </c>
      <c r="X23" s="1">
        <v>-0.43423220400000001</v>
      </c>
      <c r="Y23" s="1">
        <f t="shared" si="1"/>
        <v>3.2253019999999966E-2</v>
      </c>
      <c r="Z23" s="1">
        <f t="shared" si="11"/>
        <v>-1.4005299960256066E-2</v>
      </c>
      <c r="AB23" s="1">
        <v>0.48385820899999998</v>
      </c>
      <c r="AC23" s="1">
        <v>-0.43611708900000001</v>
      </c>
      <c r="AD23" s="1">
        <f t="shared" si="2"/>
        <v>3.2253019999999966E-2</v>
      </c>
      <c r="AE23" s="1">
        <f t="shared" si="12"/>
        <v>-1.4066093193858766E-2</v>
      </c>
      <c r="AG23" s="1">
        <v>0.48385820899999998</v>
      </c>
      <c r="AH23" s="1">
        <v>-0.34158159700000001</v>
      </c>
      <c r="AI23" s="1">
        <f t="shared" si="3"/>
        <v>3.2253019999999966E-2</v>
      </c>
      <c r="AJ23" s="1">
        <f t="shared" si="13"/>
        <v>-1.101703807967293E-2</v>
      </c>
      <c r="AK23" s="1"/>
      <c r="AL23" s="1">
        <v>0.48385820899999998</v>
      </c>
      <c r="AM23" s="1">
        <v>-0.34158159700000001</v>
      </c>
      <c r="AN23" s="1">
        <f t="shared" si="4"/>
        <v>3.2253019999999966E-2</v>
      </c>
      <c r="AO23" s="1">
        <f t="shared" si="14"/>
        <v>-1.101703807967293E-2</v>
      </c>
      <c r="AP23" s="1"/>
    </row>
    <row r="24" spans="2:42" x14ac:dyDescent="0.35">
      <c r="B24" s="1">
        <v>0.80000190599999998</v>
      </c>
      <c r="C24">
        <v>20</v>
      </c>
      <c r="D24">
        <f t="shared" si="5"/>
        <v>-0.24682682989768698</v>
      </c>
      <c r="E24">
        <v>3</v>
      </c>
      <c r="G24" s="1">
        <v>0.80000190599999998</v>
      </c>
      <c r="H24">
        <v>20</v>
      </c>
      <c r="I24">
        <f t="shared" si="6"/>
        <v>-0.34658844640802822</v>
      </c>
      <c r="J24">
        <v>3</v>
      </c>
      <c r="K24">
        <f t="shared" si="7"/>
        <v>1.4814285714285715</v>
      </c>
      <c r="M24" s="1">
        <v>0.79997864500000004</v>
      </c>
      <c r="N24" s="1">
        <v>-0.434109843</v>
      </c>
      <c r="O24" s="1">
        <f t="shared" si="8"/>
        <v>4.9989897000000005E-2</v>
      </c>
      <c r="P24" s="1">
        <f t="shared" si="9"/>
        <v>-2.16894532933463E-2</v>
      </c>
      <c r="R24" s="1">
        <v>0.79997864500000004</v>
      </c>
      <c r="S24" s="1">
        <v>-0.43566210799999999</v>
      </c>
      <c r="T24" s="1">
        <f t="shared" si="0"/>
        <v>5.0009972999999985E-2</v>
      </c>
      <c r="U24" s="1">
        <f t="shared" si="10"/>
        <v>-2.1787450258203077E-2</v>
      </c>
      <c r="W24" s="1">
        <v>0.51611122899999995</v>
      </c>
      <c r="X24" s="1">
        <v>-0.43517282899999998</v>
      </c>
      <c r="Y24" s="1">
        <f t="shared" si="1"/>
        <v>3.2252679000000062E-2</v>
      </c>
      <c r="Z24" s="1">
        <f t="shared" si="11"/>
        <v>-1.4035489563258917E-2</v>
      </c>
      <c r="AB24" s="1">
        <v>0.51611122899999995</v>
      </c>
      <c r="AC24" s="1">
        <v>-0.43621884399999999</v>
      </c>
      <c r="AD24" s="1">
        <f t="shared" si="2"/>
        <v>3.2252679000000062E-2</v>
      </c>
      <c r="AE24" s="1">
        <f t="shared" si="12"/>
        <v>-1.4069226349283103E-2</v>
      </c>
      <c r="AG24" s="1">
        <v>0.51611122899999995</v>
      </c>
      <c r="AH24" s="1">
        <v>-0.32985665199999997</v>
      </c>
      <c r="AI24" s="1">
        <f t="shared" si="3"/>
        <v>3.2252679000000062E-2</v>
      </c>
      <c r="AJ24" s="1">
        <f t="shared" si="13"/>
        <v>-1.0638760712970728E-2</v>
      </c>
      <c r="AK24" s="1"/>
      <c r="AL24" s="1">
        <v>0.51611122899999995</v>
      </c>
      <c r="AM24" s="1">
        <v>-0.32985665199999997</v>
      </c>
      <c r="AN24" s="1">
        <f t="shared" si="4"/>
        <v>3.2252679000000062E-2</v>
      </c>
      <c r="AO24" s="1">
        <f t="shared" si="14"/>
        <v>-1.0638760712970728E-2</v>
      </c>
      <c r="AP24" s="1"/>
    </row>
    <row r="25" spans="2:42" x14ac:dyDescent="0.35">
      <c r="B25" s="1">
        <v>0.84999802300000005</v>
      </c>
      <c r="C25">
        <v>20</v>
      </c>
      <c r="D25">
        <f t="shared" si="5"/>
        <v>-0.24682682989768698</v>
      </c>
      <c r="E25">
        <v>3</v>
      </c>
      <c r="G25" s="1">
        <v>0.84999802300000005</v>
      </c>
      <c r="H25">
        <v>20</v>
      </c>
      <c r="I25">
        <f t="shared" si="6"/>
        <v>-0.34658844640802822</v>
      </c>
      <c r="J25">
        <v>3</v>
      </c>
      <c r="K25">
        <f t="shared" si="7"/>
        <v>1.4814285714285715</v>
      </c>
      <c r="M25" s="1">
        <v>0.84998861800000003</v>
      </c>
      <c r="N25" s="1">
        <v>-0.43412180900000003</v>
      </c>
      <c r="O25" s="1">
        <f t="shared" si="8"/>
        <v>5.0009972999999985E-2</v>
      </c>
      <c r="P25" s="1">
        <f t="shared" si="9"/>
        <v>-2.1709821527464233E-2</v>
      </c>
      <c r="R25" s="1">
        <v>0.84998861800000003</v>
      </c>
      <c r="S25" s="1">
        <v>-0.435826724</v>
      </c>
      <c r="T25" s="1">
        <f>R26-R25</f>
        <v>4.9988119999999969E-2</v>
      </c>
      <c r="U25" s="1">
        <f t="shared" si="10"/>
        <v>-2.1786158578518868E-2</v>
      </c>
      <c r="W25" s="1">
        <v>0.54836390800000001</v>
      </c>
      <c r="X25" s="1">
        <v>-0.43566431900000002</v>
      </c>
      <c r="Y25" s="1">
        <f>W26-W25</f>
        <v>3.2268933999999971E-2</v>
      </c>
      <c r="Z25" s="1">
        <f t="shared" si="11"/>
        <v>-1.4058423155965935E-2</v>
      </c>
      <c r="AB25" s="1">
        <v>0.54836390800000001</v>
      </c>
      <c r="AC25" s="1">
        <v>-0.43633571599999998</v>
      </c>
      <c r="AD25" s="1">
        <f>AB26-AB25</f>
        <v>3.2268933999999971E-2</v>
      </c>
      <c r="AE25" s="1">
        <f t="shared" si="12"/>
        <v>-1.4080088421446731E-2</v>
      </c>
      <c r="AG25" s="1">
        <v>0.54836390800000001</v>
      </c>
      <c r="AH25" s="1">
        <v>-0.32358577999999999</v>
      </c>
      <c r="AI25" s="1">
        <f>AG26-AG25</f>
        <v>3.2268933999999971E-2</v>
      </c>
      <c r="AJ25" s="1">
        <f t="shared" si="13"/>
        <v>-1.0441768178158511E-2</v>
      </c>
      <c r="AK25" s="1"/>
      <c r="AL25" s="1">
        <v>0.54836390800000001</v>
      </c>
      <c r="AM25" s="1">
        <v>-0.32358577999999999</v>
      </c>
      <c r="AN25" s="1">
        <f>AL26-AL25</f>
        <v>3.2268933999999971E-2</v>
      </c>
      <c r="AO25" s="1">
        <f t="shared" si="14"/>
        <v>-1.0441768178158511E-2</v>
      </c>
      <c r="AP25" s="1"/>
    </row>
    <row r="26" spans="2:42" x14ac:dyDescent="0.35">
      <c r="B26" s="1">
        <v>0.89999669500000001</v>
      </c>
      <c r="C26">
        <v>20</v>
      </c>
      <c r="D26">
        <f t="shared" si="5"/>
        <v>-0.24682682989768698</v>
      </c>
      <c r="E26">
        <v>3</v>
      </c>
      <c r="G26" s="1">
        <v>0.89999669500000001</v>
      </c>
      <c r="H26">
        <v>20</v>
      </c>
      <c r="I26">
        <f t="shared" si="6"/>
        <v>-0.34658844640802822</v>
      </c>
      <c r="J26">
        <v>3</v>
      </c>
      <c r="K26">
        <f t="shared" si="7"/>
        <v>1.4814285714285715</v>
      </c>
      <c r="M26" s="1">
        <v>0.899976738</v>
      </c>
      <c r="N26" s="1">
        <v>-0.43403821199999998</v>
      </c>
      <c r="O26" s="1">
        <f t="shared" si="8"/>
        <v>4.9988119999999969E-2</v>
      </c>
      <c r="P26" s="1">
        <f t="shared" si="9"/>
        <v>-2.1700933082909067E-2</v>
      </c>
      <c r="R26" s="1">
        <v>0.899976738</v>
      </c>
      <c r="S26" s="1">
        <v>-0.43598015099999998</v>
      </c>
      <c r="T26" s="1">
        <f t="shared" si="0"/>
        <v>4.9994724000000046E-2</v>
      </c>
      <c r="U26" s="1">
        <f t="shared" si="10"/>
        <v>-2.1796707318723345E-2</v>
      </c>
      <c r="W26" s="1">
        <v>0.58063284199999998</v>
      </c>
      <c r="X26" s="1">
        <v>-0.43586831500000001</v>
      </c>
      <c r="Y26" s="1">
        <f t="shared" si="1"/>
        <v>3.2252836000000062E-2</v>
      </c>
      <c r="Z26" s="1">
        <f t="shared" si="11"/>
        <v>-1.4057989281291367E-2</v>
      </c>
      <c r="AB26" s="1">
        <v>0.58063284199999998</v>
      </c>
      <c r="AC26" s="1">
        <v>-0.43645951300000002</v>
      </c>
      <c r="AD26" s="1">
        <f t="shared" si="2"/>
        <v>3.2252836000000062E-2</v>
      </c>
      <c r="AE26" s="1">
        <f t="shared" si="12"/>
        <v>-1.4077057093428895E-2</v>
      </c>
      <c r="AG26" s="1">
        <v>0.58063284199999998</v>
      </c>
      <c r="AH26" s="1">
        <v>-0.321835335</v>
      </c>
      <c r="AI26" s="1">
        <f t="shared" si="3"/>
        <v>3.2252836000000062E-2</v>
      </c>
      <c r="AJ26" s="1">
        <f t="shared" si="13"/>
        <v>-1.038010227876008E-2</v>
      </c>
      <c r="AK26" s="1"/>
      <c r="AL26" s="1">
        <v>0.58063284199999998</v>
      </c>
      <c r="AM26" s="1">
        <v>-0.321835335</v>
      </c>
      <c r="AN26" s="1">
        <f t="shared" ref="AN26:AN39" si="15">AL27-AL26</f>
        <v>3.2252836000000062E-2</v>
      </c>
      <c r="AO26" s="1">
        <f t="shared" si="14"/>
        <v>-1.038010227876008E-2</v>
      </c>
      <c r="AP26" s="1"/>
    </row>
    <row r="27" spans="2:42" x14ac:dyDescent="0.35">
      <c r="B27" s="1">
        <v>0.94999397600000002</v>
      </c>
      <c r="C27">
        <v>20</v>
      </c>
      <c r="D27">
        <f t="shared" si="5"/>
        <v>-0.24682682989768698</v>
      </c>
      <c r="E27">
        <v>3</v>
      </c>
      <c r="G27" s="1">
        <v>0.94999397600000002</v>
      </c>
      <c r="H27">
        <v>20</v>
      </c>
      <c r="I27">
        <f t="shared" si="6"/>
        <v>-0.34658844640802822</v>
      </c>
      <c r="J27">
        <v>3</v>
      </c>
      <c r="K27">
        <f t="shared" si="7"/>
        <v>1.4814285714285715</v>
      </c>
      <c r="M27" s="1">
        <v>0.94997146200000004</v>
      </c>
      <c r="N27" s="1">
        <v>-0.44556027500000001</v>
      </c>
      <c r="O27" s="1">
        <f t="shared" si="8"/>
        <v>4.9994724000000046E-2</v>
      </c>
      <c r="P27" s="1">
        <f t="shared" si="9"/>
        <v>-2.1699620614393508E-2</v>
      </c>
      <c r="R27" s="1">
        <v>0.94997146200000004</v>
      </c>
      <c r="S27" s="1">
        <v>-0.44754055500000001</v>
      </c>
      <c r="T27" s="1">
        <f t="shared" si="0"/>
        <v>5.0028537999999956E-2</v>
      </c>
      <c r="U27" s="1">
        <f t="shared" si="10"/>
        <v>-2.2389799662358569E-2</v>
      </c>
      <c r="W27" s="1">
        <v>0.61288567800000004</v>
      </c>
      <c r="X27" s="1">
        <v>-0.43590566600000002</v>
      </c>
      <c r="Y27" s="1">
        <f t="shared" si="1"/>
        <v>3.2270842999999938E-2</v>
      </c>
      <c r="Z27" s="1">
        <f t="shared" si="11"/>
        <v>-1.4067043310296411E-2</v>
      </c>
      <c r="AB27" s="1">
        <v>0.61288567800000004</v>
      </c>
      <c r="AC27" s="1">
        <v>-0.43658422699999999</v>
      </c>
      <c r="AD27" s="1">
        <f t="shared" si="2"/>
        <v>3.2270842999999938E-2</v>
      </c>
      <c r="AE27" s="1">
        <f t="shared" si="12"/>
        <v>-1.4088941045793333E-2</v>
      </c>
      <c r="AG27" s="1">
        <v>0.61288567800000004</v>
      </c>
      <c r="AH27" s="1">
        <v>-0.32340720099999998</v>
      </c>
      <c r="AI27" s="1">
        <f t="shared" si="3"/>
        <v>3.2270842999999938E-2</v>
      </c>
      <c r="AJ27" s="1">
        <f t="shared" si="13"/>
        <v>-1.0436623008540423E-2</v>
      </c>
      <c r="AK27" s="1"/>
      <c r="AL27" s="1">
        <v>0.61288567800000004</v>
      </c>
      <c r="AM27" s="1">
        <v>-0.32340720099999998</v>
      </c>
      <c r="AN27" s="1">
        <f t="shared" si="15"/>
        <v>3.2270842999999938E-2</v>
      </c>
      <c r="AO27" s="1">
        <f t="shared" si="14"/>
        <v>-1.0436623008540423E-2</v>
      </c>
      <c r="AP27" s="1"/>
    </row>
    <row r="28" spans="2:42" x14ac:dyDescent="0.35">
      <c r="B28" s="1">
        <v>1</v>
      </c>
      <c r="C28">
        <v>20</v>
      </c>
      <c r="D28">
        <f t="shared" si="5"/>
        <v>-0.24682682989768698</v>
      </c>
      <c r="E28">
        <v>3</v>
      </c>
      <c r="G28" s="1">
        <v>1</v>
      </c>
      <c r="H28">
        <v>20</v>
      </c>
      <c r="I28">
        <f t="shared" si="6"/>
        <v>-0.34658844640802822</v>
      </c>
      <c r="J28">
        <v>3</v>
      </c>
      <c r="K28">
        <f t="shared" si="7"/>
        <v>1.4814285714285715</v>
      </c>
      <c r="M28" s="1">
        <v>1</v>
      </c>
      <c r="N28" s="1">
        <v>-0.44556027500000001</v>
      </c>
      <c r="O28" s="1">
        <v>0.05</v>
      </c>
      <c r="P28" s="1">
        <f t="shared" si="9"/>
        <v>-2.2278013750000002E-2</v>
      </c>
      <c r="R28" s="1">
        <v>1</v>
      </c>
      <c r="S28" s="1">
        <v>-0.44754055500000001</v>
      </c>
      <c r="T28" s="1">
        <v>0.05</v>
      </c>
      <c r="U28" s="1">
        <f t="shared" si="10"/>
        <v>-2.237702775E-2</v>
      </c>
      <c r="W28" s="1">
        <v>0.64515652099999998</v>
      </c>
      <c r="X28" s="1">
        <v>-0.43585566799999997</v>
      </c>
      <c r="Y28" s="1">
        <f t="shared" si="1"/>
        <v>3.2251608000000043E-2</v>
      </c>
      <c r="Z28" s="1">
        <f t="shared" si="11"/>
        <v>-1.4057046148914162E-2</v>
      </c>
      <c r="AB28" s="1">
        <v>0.64515652099999998</v>
      </c>
      <c r="AC28" s="1">
        <v>-0.43670590500000001</v>
      </c>
      <c r="AD28" s="1">
        <f t="shared" si="2"/>
        <v>3.2251608000000043E-2</v>
      </c>
      <c r="AE28" s="1">
        <f t="shared" si="12"/>
        <v>-1.4084467659345259E-2</v>
      </c>
      <c r="AG28" s="1">
        <v>0.64515652099999998</v>
      </c>
      <c r="AH28" s="1">
        <v>-0.32702374099999998</v>
      </c>
      <c r="AI28" s="1">
        <f t="shared" si="3"/>
        <v>3.2251608000000043E-2</v>
      </c>
      <c r="AJ28" s="1">
        <f t="shared" si="13"/>
        <v>-1.0547041501425542E-2</v>
      </c>
      <c r="AK28" s="1"/>
      <c r="AL28" s="1">
        <v>0.64515652099999998</v>
      </c>
      <c r="AM28" s="1">
        <v>-0.32702374099999998</v>
      </c>
      <c r="AN28" s="1">
        <f t="shared" si="15"/>
        <v>3.2251608000000043E-2</v>
      </c>
      <c r="AO28" s="1">
        <f t="shared" si="14"/>
        <v>-1.0547041501425542E-2</v>
      </c>
      <c r="AP28" s="1"/>
    </row>
    <row r="29" spans="2:42" x14ac:dyDescent="0.35">
      <c r="W29" s="1">
        <v>0.67740812900000003</v>
      </c>
      <c r="X29" s="1">
        <v>-0.43576801199999998</v>
      </c>
      <c r="Y29" s="1">
        <f t="shared" si="1"/>
        <v>3.2253004999999946E-2</v>
      </c>
      <c r="Z29" s="1">
        <f t="shared" si="11"/>
        <v>-1.4054827869876036E-2</v>
      </c>
      <c r="AB29" s="1">
        <v>0.67740812900000003</v>
      </c>
      <c r="AC29" s="1">
        <v>-0.43682223100000001</v>
      </c>
      <c r="AD29" s="1">
        <f t="shared" si="2"/>
        <v>3.2253004999999946E-2</v>
      </c>
      <c r="AE29" s="1">
        <f t="shared" si="12"/>
        <v>-1.4088829600554131E-2</v>
      </c>
      <c r="AG29" s="1">
        <v>0.67740812900000003</v>
      </c>
      <c r="AH29" s="1">
        <v>-0.33149325299999999</v>
      </c>
      <c r="AI29" s="1">
        <f t="shared" si="3"/>
        <v>3.2253004999999946E-2</v>
      </c>
      <c r="AJ29" s="1">
        <f t="shared" si="13"/>
        <v>-1.0691653546475246E-2</v>
      </c>
      <c r="AK29" s="1"/>
      <c r="AL29" s="1">
        <v>0.67740812900000003</v>
      </c>
      <c r="AM29" s="1">
        <v>-0.33149325299999999</v>
      </c>
      <c r="AN29" s="1">
        <f t="shared" si="15"/>
        <v>3.2253004999999946E-2</v>
      </c>
      <c r="AO29" s="1">
        <f t="shared" si="14"/>
        <v>-1.0691653546475246E-2</v>
      </c>
      <c r="AP29" s="1"/>
    </row>
    <row r="30" spans="2:42" x14ac:dyDescent="0.35">
      <c r="W30" s="1">
        <v>0.70966113399999997</v>
      </c>
      <c r="X30" s="1">
        <v>-0.43567375000000003</v>
      </c>
      <c r="Y30" s="1">
        <f t="shared" si="1"/>
        <v>3.2249750000000077E-2</v>
      </c>
      <c r="Z30" s="1">
        <f t="shared" si="11"/>
        <v>-1.4050369519062534E-2</v>
      </c>
      <c r="AB30" s="1">
        <v>0.70966113399999997</v>
      </c>
      <c r="AC30" s="1">
        <v>-0.436932035</v>
      </c>
      <c r="AD30" s="1">
        <f t="shared" si="2"/>
        <v>3.2249750000000077E-2</v>
      </c>
      <c r="AE30" s="1">
        <f t="shared" si="12"/>
        <v>-1.4090948895741284E-2</v>
      </c>
      <c r="AG30" s="1">
        <v>0.70966113399999997</v>
      </c>
      <c r="AH30" s="1">
        <v>-0.33584448700000002</v>
      </c>
      <c r="AI30" s="1">
        <f t="shared" si="3"/>
        <v>3.2249750000000077E-2</v>
      </c>
      <c r="AJ30" s="1">
        <f t="shared" si="13"/>
        <v>-1.0830900744628277E-2</v>
      </c>
      <c r="AK30" s="1"/>
      <c r="AL30" s="1">
        <v>0.70966113399999997</v>
      </c>
      <c r="AM30" s="1">
        <v>-0.33584448700000002</v>
      </c>
      <c r="AN30" s="1">
        <f t="shared" si="15"/>
        <v>3.2249750000000077E-2</v>
      </c>
      <c r="AO30" s="1">
        <f t="shared" si="14"/>
        <v>-1.0830900744628277E-2</v>
      </c>
      <c r="AP30" s="1"/>
    </row>
    <row r="31" spans="2:42" x14ac:dyDescent="0.35">
      <c r="W31" s="1">
        <v>0.74191088400000005</v>
      </c>
      <c r="X31" s="1">
        <v>-0.43559188700000001</v>
      </c>
      <c r="Y31" s="1">
        <f t="shared" si="1"/>
        <v>3.2267767999999974E-2</v>
      </c>
      <c r="Z31" s="1">
        <f t="shared" si="11"/>
        <v>-1.4055577952398205E-2</v>
      </c>
      <c r="AB31" s="1">
        <v>0.74191088400000005</v>
      </c>
      <c r="AC31" s="1">
        <v>-0.43703487000000002</v>
      </c>
      <c r="AD31" s="1">
        <f t="shared" si="2"/>
        <v>3.2267767999999974E-2</v>
      </c>
      <c r="AE31" s="1">
        <f t="shared" si="12"/>
        <v>-1.4102139793070149E-2</v>
      </c>
      <c r="AG31" s="1">
        <v>0.74191088400000005</v>
      </c>
      <c r="AH31" s="1">
        <v>-0.339426428</v>
      </c>
      <c r="AI31" s="1">
        <f t="shared" si="3"/>
        <v>3.2267767999999974E-2</v>
      </c>
      <c r="AJ31" s="1">
        <f t="shared" si="13"/>
        <v>-1.0952533231772695E-2</v>
      </c>
      <c r="AK31" s="1"/>
      <c r="AL31" s="1">
        <v>0.74191088400000005</v>
      </c>
      <c r="AM31" s="1">
        <v>-0.339426428</v>
      </c>
      <c r="AN31" s="1">
        <f t="shared" si="15"/>
        <v>3.2267767999999974E-2</v>
      </c>
      <c r="AO31" s="1">
        <f t="shared" si="14"/>
        <v>-1.0952533231772695E-2</v>
      </c>
      <c r="AP31" s="1"/>
    </row>
    <row r="32" spans="2:42" x14ac:dyDescent="0.35">
      <c r="W32" s="1">
        <v>0.77417865200000002</v>
      </c>
      <c r="X32" s="1">
        <v>-0.43553268699999997</v>
      </c>
      <c r="Y32" s="1">
        <f t="shared" si="1"/>
        <v>3.2233353999999936E-2</v>
      </c>
      <c r="Z32" s="1">
        <f t="shared" si="11"/>
        <v>-1.403867927864217E-2</v>
      </c>
      <c r="AB32" s="1">
        <v>0.77417865200000002</v>
      </c>
      <c r="AC32" s="1">
        <v>-0.43713070700000001</v>
      </c>
      <c r="AD32" s="1">
        <f t="shared" si="2"/>
        <v>3.2233353999999936E-2</v>
      </c>
      <c r="AE32" s="1">
        <f t="shared" si="12"/>
        <v>-1.4090188823001251E-2</v>
      </c>
      <c r="AG32" s="1">
        <v>0.77417865200000002</v>
      </c>
      <c r="AH32" s="1">
        <v>-0.341932507</v>
      </c>
      <c r="AI32" s="1">
        <f t="shared" si="3"/>
        <v>3.2233353999999936E-2</v>
      </c>
      <c r="AJ32" s="1">
        <f t="shared" si="13"/>
        <v>-1.1021631542238456E-2</v>
      </c>
      <c r="AK32" s="1"/>
      <c r="AL32" s="1">
        <v>0.77417865200000002</v>
      </c>
      <c r="AM32" s="1">
        <v>-0.341932507</v>
      </c>
      <c r="AN32" s="1">
        <f t="shared" si="15"/>
        <v>3.2233353999999936E-2</v>
      </c>
      <c r="AO32" s="1">
        <f t="shared" si="14"/>
        <v>-1.1021631542238456E-2</v>
      </c>
      <c r="AP32" s="1"/>
    </row>
    <row r="33" spans="1:42" x14ac:dyDescent="0.35">
      <c r="W33" s="1">
        <v>0.80641200599999996</v>
      </c>
      <c r="X33" s="1">
        <v>-0.43549965400000001</v>
      </c>
      <c r="Y33" s="1">
        <f t="shared" si="1"/>
        <v>3.2265992000000021E-2</v>
      </c>
      <c r="Z33" s="1">
        <f t="shared" si="11"/>
        <v>-1.4051828351966777E-2</v>
      </c>
      <c r="AB33" s="1">
        <v>0.80641200599999996</v>
      </c>
      <c r="AC33" s="1">
        <v>-0.43721974400000002</v>
      </c>
      <c r="AD33" s="1">
        <f t="shared" si="2"/>
        <v>3.2265992000000021E-2</v>
      </c>
      <c r="AE33" s="1">
        <f t="shared" si="12"/>
        <v>-1.4107328762146059E-2</v>
      </c>
      <c r="AG33" s="1">
        <v>0.80641200599999996</v>
      </c>
      <c r="AH33" s="1">
        <v>-0.34334828099999998</v>
      </c>
      <c r="AI33" s="1">
        <f t="shared" si="3"/>
        <v>3.2265992000000021E-2</v>
      </c>
      <c r="AJ33" s="1">
        <f t="shared" si="13"/>
        <v>-1.1078472887959758E-2</v>
      </c>
      <c r="AK33" s="1"/>
      <c r="AL33" s="1">
        <v>0.80641200599999996</v>
      </c>
      <c r="AM33" s="1">
        <v>-0.34334828099999998</v>
      </c>
      <c r="AN33" s="1">
        <f t="shared" si="15"/>
        <v>3.2265992000000021E-2</v>
      </c>
      <c r="AO33" s="1">
        <f t="shared" si="14"/>
        <v>-1.1078472887959758E-2</v>
      </c>
      <c r="AP33" s="1"/>
    </row>
    <row r="34" spans="1:42" x14ac:dyDescent="0.35">
      <c r="W34" s="1">
        <v>0.83867799799999998</v>
      </c>
      <c r="X34" s="1">
        <v>-0.43549139599999998</v>
      </c>
      <c r="Y34" s="1">
        <f t="shared" si="1"/>
        <v>3.2250404999999982E-2</v>
      </c>
      <c r="Z34" s="1">
        <f t="shared" si="11"/>
        <v>-1.4044773895015371E-2</v>
      </c>
      <c r="AB34" s="1">
        <v>0.83867799799999998</v>
      </c>
      <c r="AC34" s="1">
        <v>-0.43730229199999998</v>
      </c>
      <c r="AD34" s="1">
        <f t="shared" si="2"/>
        <v>3.2250404999999982E-2</v>
      </c>
      <c r="AE34" s="1">
        <f t="shared" si="12"/>
        <v>-1.4103176024428251E-2</v>
      </c>
      <c r="AG34" s="1">
        <v>0.83867799799999998</v>
      </c>
      <c r="AH34" s="1">
        <v>-0.34385348599999999</v>
      </c>
      <c r="AI34" s="1">
        <f t="shared" si="3"/>
        <v>3.2250404999999982E-2</v>
      </c>
      <c r="AJ34" s="1">
        <f t="shared" si="13"/>
        <v>-1.1089414184161824E-2</v>
      </c>
      <c r="AK34" s="1"/>
      <c r="AL34" s="1">
        <v>0.83867799799999998</v>
      </c>
      <c r="AM34" s="1">
        <v>-0.34385348599999999</v>
      </c>
      <c r="AN34" s="1">
        <f t="shared" si="15"/>
        <v>3.2250404999999982E-2</v>
      </c>
      <c r="AO34" s="1">
        <f t="shared" si="14"/>
        <v>-1.1089414184161824E-2</v>
      </c>
      <c r="AP34" s="1"/>
    </row>
    <row r="35" spans="1:42" x14ac:dyDescent="0.35">
      <c r="W35" s="1">
        <v>0.87092840299999996</v>
      </c>
      <c r="X35" s="1">
        <v>-0.43550361900000001</v>
      </c>
      <c r="Y35" s="1">
        <f t="shared" si="1"/>
        <v>3.226699200000005E-2</v>
      </c>
      <c r="Z35" s="1">
        <f t="shared" si="11"/>
        <v>-1.4052391790244071E-2</v>
      </c>
      <c r="AB35" s="1">
        <v>0.87092840299999996</v>
      </c>
      <c r="AC35" s="1">
        <v>-0.43737870899999998</v>
      </c>
      <c r="AD35" s="1">
        <f t="shared" si="2"/>
        <v>3.226699200000005E-2</v>
      </c>
      <c r="AE35" s="1">
        <f t="shared" si="12"/>
        <v>-1.411289530427335E-2</v>
      </c>
      <c r="AG35" s="1">
        <v>0.87092840299999996</v>
      </c>
      <c r="AH35" s="1">
        <v>-0.343717153</v>
      </c>
      <c r="AI35" s="1">
        <f t="shared" si="3"/>
        <v>3.226699200000005E-2</v>
      </c>
      <c r="AJ35" s="1">
        <f t="shared" si="13"/>
        <v>-1.1090718626113794E-2</v>
      </c>
      <c r="AK35" s="1"/>
      <c r="AL35" s="1">
        <v>0.87092840299999996</v>
      </c>
      <c r="AM35" s="1">
        <v>-0.343717153</v>
      </c>
      <c r="AN35" s="1">
        <f t="shared" si="15"/>
        <v>3.226699200000005E-2</v>
      </c>
      <c r="AO35" s="1">
        <f t="shared" si="14"/>
        <v>-1.1090718626113794E-2</v>
      </c>
      <c r="AP35" s="1"/>
    </row>
    <row r="36" spans="1:42" x14ac:dyDescent="0.35">
      <c r="W36" s="1">
        <v>0.90319539500000001</v>
      </c>
      <c r="X36" s="1">
        <v>-0.43553094599999997</v>
      </c>
      <c r="Y36" s="1">
        <f t="shared" si="1"/>
        <v>3.2267131000000004E-2</v>
      </c>
      <c r="Z36" s="1">
        <f t="shared" si="11"/>
        <v>-1.4053334089135927E-2</v>
      </c>
      <c r="AB36" s="1">
        <v>0.90319539500000001</v>
      </c>
      <c r="AC36" s="1">
        <v>-0.43744937099999998</v>
      </c>
      <c r="AD36" s="1">
        <f t="shared" si="2"/>
        <v>3.2267131000000004E-2</v>
      </c>
      <c r="AE36" s="1">
        <f t="shared" si="12"/>
        <v>-1.4115236159924603E-2</v>
      </c>
      <c r="AG36" s="1">
        <v>0.90319539500000001</v>
      </c>
      <c r="AH36" s="1">
        <v>-0.34321362900000002</v>
      </c>
      <c r="AI36" s="1">
        <f t="shared" si="3"/>
        <v>3.2267131000000004E-2</v>
      </c>
      <c r="AJ36" s="1">
        <f t="shared" si="13"/>
        <v>-1.1074519127928402E-2</v>
      </c>
      <c r="AK36" s="1"/>
      <c r="AL36" s="1">
        <v>0.90319539500000001</v>
      </c>
      <c r="AM36" s="1">
        <v>-0.34321362900000002</v>
      </c>
      <c r="AN36" s="1">
        <f t="shared" si="15"/>
        <v>3.2267131000000004E-2</v>
      </c>
      <c r="AO36" s="1">
        <f t="shared" si="14"/>
        <v>-1.1074519127928402E-2</v>
      </c>
      <c r="AP36" s="1"/>
    </row>
    <row r="37" spans="1:42" x14ac:dyDescent="0.35">
      <c r="W37" s="1">
        <v>0.93546252600000002</v>
      </c>
      <c r="X37" s="1">
        <v>-0.435568177</v>
      </c>
      <c r="Y37" s="1">
        <f t="shared" si="1"/>
        <v>3.2230816999999967E-2</v>
      </c>
      <c r="Z37" s="1">
        <f t="shared" si="11"/>
        <v>-1.4038718203910595E-2</v>
      </c>
      <c r="AB37" s="1">
        <v>0.93546252600000002</v>
      </c>
      <c r="AC37" s="1">
        <v>-0.437514658</v>
      </c>
      <c r="AD37" s="1">
        <f t="shared" si="2"/>
        <v>3.2230816999999967E-2</v>
      </c>
      <c r="AE37" s="1">
        <f t="shared" si="12"/>
        <v>-1.4101454876815571E-2</v>
      </c>
      <c r="AG37" s="1">
        <v>0.93546252600000002</v>
      </c>
      <c r="AH37" s="1">
        <v>-0.34257093399999999</v>
      </c>
      <c r="AI37" s="1">
        <f t="shared" si="3"/>
        <v>3.2230816999999967E-2</v>
      </c>
      <c r="AJ37" s="1">
        <f t="shared" si="13"/>
        <v>-1.1041341083273067E-2</v>
      </c>
      <c r="AK37" s="1"/>
      <c r="AL37" s="1">
        <v>0.93546252600000002</v>
      </c>
      <c r="AM37" s="1">
        <v>-0.34257093399999999</v>
      </c>
      <c r="AN37" s="1">
        <f t="shared" si="15"/>
        <v>3.2230816999999967E-2</v>
      </c>
      <c r="AO37" s="1">
        <f t="shared" si="14"/>
        <v>-1.1041341083273067E-2</v>
      </c>
      <c r="AP37" s="1"/>
    </row>
    <row r="38" spans="1:42" x14ac:dyDescent="0.35">
      <c r="W38" s="1">
        <v>0.96769334299999998</v>
      </c>
      <c r="X38" s="1">
        <v>-0.44279264600000001</v>
      </c>
      <c r="Y38" s="1">
        <f t="shared" si="1"/>
        <v>3.2306657000000016E-2</v>
      </c>
      <c r="Z38" s="1">
        <f t="shared" si="11"/>
        <v>-1.430515013644443E-2</v>
      </c>
      <c r="AB38" s="1">
        <v>0.96769334299999998</v>
      </c>
      <c r="AC38" s="1">
        <v>-0.44475833599999998</v>
      </c>
      <c r="AD38" s="1">
        <f t="shared" si="2"/>
        <v>3.2306657000000016E-2</v>
      </c>
      <c r="AE38" s="1">
        <f t="shared" si="12"/>
        <v>-1.4368655009042759E-2</v>
      </c>
      <c r="AG38" s="1">
        <v>0.96769334299999998</v>
      </c>
      <c r="AH38" s="1">
        <v>-0.34742855499999997</v>
      </c>
      <c r="AI38" s="1">
        <f t="shared" si="3"/>
        <v>3.2306657000000016E-2</v>
      </c>
      <c r="AJ38" s="1">
        <f t="shared" si="13"/>
        <v>-1.122425515839064E-2</v>
      </c>
      <c r="AK38" s="1"/>
      <c r="AL38" s="1">
        <v>0.96769334299999998</v>
      </c>
      <c r="AM38" s="1">
        <v>-0.34742855499999997</v>
      </c>
      <c r="AN38" s="1">
        <f t="shared" si="15"/>
        <v>3.2306657000000016E-2</v>
      </c>
      <c r="AO38" s="1">
        <f t="shared" si="14"/>
        <v>-1.122425515839064E-2</v>
      </c>
      <c r="AP38" s="1"/>
    </row>
    <row r="39" spans="1:42" x14ac:dyDescent="0.35">
      <c r="W39" s="1">
        <v>1</v>
      </c>
      <c r="X39" s="1">
        <v>-0.44279264600000001</v>
      </c>
      <c r="Y39" s="1">
        <v>3.2306657000000016E-2</v>
      </c>
      <c r="Z39" s="1">
        <f t="shared" si="11"/>
        <v>-1.430515013644443E-2</v>
      </c>
      <c r="AB39" s="1">
        <v>1</v>
      </c>
      <c r="AC39" s="1">
        <v>-0.44475833599999998</v>
      </c>
      <c r="AD39" s="1">
        <v>3.2306657000000016E-2</v>
      </c>
      <c r="AE39" s="1">
        <f t="shared" si="12"/>
        <v>-1.4368655009042759E-2</v>
      </c>
      <c r="AG39" s="1">
        <v>1</v>
      </c>
      <c r="AH39" s="1">
        <v>-0.34742855499999997</v>
      </c>
      <c r="AI39" s="1">
        <v>3.2306657000000016E-2</v>
      </c>
      <c r="AJ39" s="1">
        <f t="shared" si="13"/>
        <v>-1.122425515839064E-2</v>
      </c>
      <c r="AK39" s="1"/>
      <c r="AL39" s="1">
        <v>1</v>
      </c>
      <c r="AM39" s="1">
        <v>-0.34742855499999997</v>
      </c>
      <c r="AN39" s="1">
        <v>3.2306657000000016E-2</v>
      </c>
      <c r="AO39" s="1">
        <f t="shared" si="14"/>
        <v>-1.122425515839064E-2</v>
      </c>
      <c r="AP39" s="1"/>
    </row>
    <row r="40" spans="1:42" s="17" customFormat="1" ht="15" thickBot="1" x14ac:dyDescent="0.4">
      <c r="A40" s="24"/>
      <c r="Y40" s="25"/>
      <c r="Z40" s="25"/>
      <c r="AI40" s="25"/>
      <c r="AJ40" s="25"/>
      <c r="AK40" s="25"/>
      <c r="AO40" s="25"/>
      <c r="AP40" s="25"/>
    </row>
    <row r="41" spans="1:42" x14ac:dyDescent="0.35">
      <c r="M41" s="5" t="s">
        <v>12</v>
      </c>
      <c r="N41" t="s">
        <v>13</v>
      </c>
      <c r="O41" s="5" t="s">
        <v>15</v>
      </c>
      <c r="P41">
        <v>0.4</v>
      </c>
      <c r="R41" s="5" t="s">
        <v>12</v>
      </c>
      <c r="S41" t="s">
        <v>22</v>
      </c>
      <c r="T41" s="5" t="s">
        <v>15</v>
      </c>
      <c r="U41">
        <v>0.4</v>
      </c>
      <c r="AO41" s="1"/>
      <c r="AP41" s="1"/>
    </row>
    <row r="42" spans="1:42" x14ac:dyDescent="0.35">
      <c r="M42" s="5" t="s">
        <v>5</v>
      </c>
      <c r="N42" t="s">
        <v>60</v>
      </c>
      <c r="O42" s="5" t="s">
        <v>8</v>
      </c>
      <c r="P42" t="s">
        <v>9</v>
      </c>
      <c r="R42" s="5" t="s">
        <v>5</v>
      </c>
      <c r="S42" t="s">
        <v>60</v>
      </c>
      <c r="T42" s="5" t="s">
        <v>8</v>
      </c>
      <c r="U42" t="s">
        <v>9</v>
      </c>
    </row>
    <row r="43" spans="1:42" x14ac:dyDescent="0.35">
      <c r="M43" s="5" t="s">
        <v>61</v>
      </c>
      <c r="N43" t="s">
        <v>62</v>
      </c>
      <c r="P43" t="s">
        <v>67</v>
      </c>
      <c r="R43" s="5" t="s">
        <v>61</v>
      </c>
      <c r="S43" t="s">
        <v>62</v>
      </c>
      <c r="U43" t="s">
        <v>67</v>
      </c>
    </row>
    <row r="44" spans="1:42" x14ac:dyDescent="0.35">
      <c r="B44" s="5" t="s">
        <v>65</v>
      </c>
      <c r="G44" s="5" t="s">
        <v>68</v>
      </c>
      <c r="M44" s="2" t="s">
        <v>47</v>
      </c>
      <c r="N44" s="6" t="s">
        <v>63</v>
      </c>
      <c r="R44" s="2" t="s">
        <v>47</v>
      </c>
      <c r="S44" s="6" t="s">
        <v>63</v>
      </c>
    </row>
    <row r="46" spans="1:42" ht="16.5" x14ac:dyDescent="0.45">
      <c r="B46" s="3" t="s">
        <v>1</v>
      </c>
      <c r="C46" s="12" t="s">
        <v>64</v>
      </c>
      <c r="D46" s="3" t="s">
        <v>2</v>
      </c>
      <c r="E46" s="13" t="s">
        <v>66</v>
      </c>
      <c r="F46" s="13"/>
      <c r="G46" s="3" t="s">
        <v>1</v>
      </c>
      <c r="H46" s="12" t="s">
        <v>64</v>
      </c>
      <c r="I46" s="3" t="s">
        <v>2</v>
      </c>
      <c r="J46" s="13" t="s">
        <v>66</v>
      </c>
      <c r="K46" s="13" t="s">
        <v>69</v>
      </c>
      <c r="M46" s="3" t="s">
        <v>1</v>
      </c>
      <c r="N46" s="3" t="s">
        <v>2</v>
      </c>
      <c r="O46" s="3" t="s">
        <v>4</v>
      </c>
      <c r="P46" s="3" t="s">
        <v>34</v>
      </c>
      <c r="R46" s="3" t="s">
        <v>1</v>
      </c>
      <c r="S46" s="3" t="s">
        <v>2</v>
      </c>
      <c r="T46" s="3" t="s">
        <v>4</v>
      </c>
      <c r="U46" s="3" t="s">
        <v>34</v>
      </c>
    </row>
    <row r="47" spans="1:42" x14ac:dyDescent="0.35">
      <c r="M47" s="1"/>
      <c r="N47" s="1"/>
      <c r="O47" s="1"/>
      <c r="T47" s="1"/>
      <c r="Y47" s="1"/>
      <c r="Z47" s="1"/>
    </row>
    <row r="48" spans="1:42" x14ac:dyDescent="0.35">
      <c r="B48" s="1">
        <v>0</v>
      </c>
      <c r="C48">
        <v>30</v>
      </c>
      <c r="D48">
        <f>-2*(C48*(PI()/180))/SQRT(E48^2-1)</f>
        <v>-0.60459978807807258</v>
      </c>
      <c r="E48">
        <v>2</v>
      </c>
      <c r="G48" s="1">
        <v>0</v>
      </c>
      <c r="H48">
        <v>30</v>
      </c>
      <c r="I48">
        <f>-K48*2*SIN(H48*(PI()/180))^2</f>
        <v>-0.74071428571428566</v>
      </c>
      <c r="J48">
        <v>3</v>
      </c>
      <c r="K48">
        <f>(9.333)/((1.4/2)*J48^2)</f>
        <v>1.4814285714285715</v>
      </c>
      <c r="M48" s="1">
        <v>0</v>
      </c>
      <c r="N48" s="1">
        <v>-9.2012343799999993E-2</v>
      </c>
      <c r="O48" s="1">
        <f t="shared" ref="O48:O64" si="16">M49-M48</f>
        <v>3.2259024300000001E-2</v>
      </c>
      <c r="P48" s="1">
        <f>O48*N48</f>
        <v>-2.9682284345441544E-3</v>
      </c>
      <c r="R48" s="1">
        <v>0</v>
      </c>
      <c r="S48" s="1">
        <v>-9.1904898600000007E-2</v>
      </c>
      <c r="T48" s="1">
        <f t="shared" ref="T48:T64" si="17">R49-R48</f>
        <v>3.2259024300000001E-2</v>
      </c>
      <c r="U48" s="1">
        <f>T48*S48</f>
        <v>-2.9647623572264365E-3</v>
      </c>
      <c r="V48" s="1"/>
      <c r="W48" s="1"/>
      <c r="Z48" s="1">
        <v>0</v>
      </c>
      <c r="AA48" s="1">
        <v>-9.1904898600000007E-2</v>
      </c>
    </row>
    <row r="49" spans="2:27" x14ac:dyDescent="0.35">
      <c r="B49" s="1">
        <v>4.9999733900000003E-2</v>
      </c>
      <c r="C49">
        <v>30</v>
      </c>
      <c r="D49">
        <f t="shared" ref="D49:D68" si="18">-2*(C49*(PI()/180))/SQRT(E49^2-1)</f>
        <v>-0.60459978807807258</v>
      </c>
      <c r="E49">
        <v>2</v>
      </c>
      <c r="G49" s="1">
        <v>4.9999733900000003E-2</v>
      </c>
      <c r="H49">
        <v>30</v>
      </c>
      <c r="I49">
        <f t="shared" ref="I49:I68" si="19">-K49*2*SIN(H49*(PI()/180))^2</f>
        <v>-0.74071428571428566</v>
      </c>
      <c r="J49">
        <v>3</v>
      </c>
      <c r="K49">
        <f t="shared" ref="K49:K68" si="20">(9.333)/((1.4/2)*J49^2)</f>
        <v>1.4814285714285715</v>
      </c>
      <c r="M49" s="1">
        <v>3.2259024300000001E-2</v>
      </c>
      <c r="N49" s="1">
        <v>-0.21531428899999999</v>
      </c>
      <c r="O49" s="1">
        <f t="shared" si="16"/>
        <v>3.2256671100000002E-2</v>
      </c>
      <c r="P49" s="1">
        <f t="shared" ref="P49:P79" si="21">O49*N49</f>
        <v>-6.9453222034033483E-3</v>
      </c>
      <c r="R49" s="1">
        <v>3.2259024300000001E-2</v>
      </c>
      <c r="S49" s="1">
        <v>-0.208979944</v>
      </c>
      <c r="T49" s="1">
        <f t="shared" si="17"/>
        <v>3.2256671100000002E-2</v>
      </c>
      <c r="U49" s="1">
        <f t="shared" ref="U49:U79" si="22">T49*S49</f>
        <v>-6.740997320104419E-3</v>
      </c>
      <c r="W49" s="1"/>
      <c r="X49" s="1"/>
      <c r="Z49" s="1">
        <v>3.2259024300000001E-2</v>
      </c>
      <c r="AA49" s="1">
        <v>-0.208979944</v>
      </c>
    </row>
    <row r="50" spans="2:27" x14ac:dyDescent="0.35">
      <c r="B50" s="1">
        <v>9.9998980200000004E-2</v>
      </c>
      <c r="C50">
        <v>30</v>
      </c>
      <c r="D50">
        <f t="shared" si="18"/>
        <v>-0.60459978807807258</v>
      </c>
      <c r="E50">
        <v>2</v>
      </c>
      <c r="G50" s="1">
        <v>9.9998980200000004E-2</v>
      </c>
      <c r="H50">
        <v>30</v>
      </c>
      <c r="I50">
        <f t="shared" si="19"/>
        <v>-0.74071428571428566</v>
      </c>
      <c r="J50">
        <v>3</v>
      </c>
      <c r="K50">
        <f t="shared" si="20"/>
        <v>1.4814285714285715</v>
      </c>
      <c r="M50" s="1">
        <v>6.4515695400000003E-2</v>
      </c>
      <c r="N50" s="1">
        <v>-0.36414266000000001</v>
      </c>
      <c r="O50" s="1">
        <f t="shared" si="16"/>
        <v>3.2260422900000002E-2</v>
      </c>
      <c r="P50" s="1">
        <f t="shared" si="21"/>
        <v>-1.1747396207530915E-2</v>
      </c>
      <c r="R50" s="1">
        <v>6.4515695400000003E-2</v>
      </c>
      <c r="S50" s="1">
        <v>-0.33493927600000001</v>
      </c>
      <c r="T50" s="1">
        <f t="shared" si="17"/>
        <v>3.2260422900000002E-2</v>
      </c>
      <c r="U50" s="1">
        <f t="shared" si="22"/>
        <v>-1.0805282689579821E-2</v>
      </c>
      <c r="W50" s="1"/>
      <c r="X50" s="1"/>
      <c r="Z50" s="1">
        <v>6.4515695400000003E-2</v>
      </c>
      <c r="AA50" s="1">
        <v>-0.33493927600000001</v>
      </c>
    </row>
    <row r="51" spans="2:27" x14ac:dyDescent="0.35">
      <c r="B51" s="1">
        <v>0.149999891</v>
      </c>
      <c r="C51">
        <v>30</v>
      </c>
      <c r="D51">
        <f t="shared" si="18"/>
        <v>-0.60459978807807258</v>
      </c>
      <c r="E51">
        <v>2</v>
      </c>
      <c r="G51" s="1">
        <v>0.149999891</v>
      </c>
      <c r="H51">
        <v>30</v>
      </c>
      <c r="I51">
        <f t="shared" si="19"/>
        <v>-0.74071428571428566</v>
      </c>
      <c r="J51">
        <v>3</v>
      </c>
      <c r="K51">
        <f t="shared" si="20"/>
        <v>1.4814285714285715</v>
      </c>
      <c r="M51" s="1">
        <v>9.6776118300000005E-2</v>
      </c>
      <c r="N51" s="1">
        <v>-0.526847234</v>
      </c>
      <c r="O51" s="1">
        <f t="shared" si="16"/>
        <v>3.2257887700000001E-2</v>
      </c>
      <c r="P51" s="1">
        <f t="shared" si="21"/>
        <v>-1.6994978909427621E-2</v>
      </c>
      <c r="R51" s="1">
        <v>9.6776118300000005E-2</v>
      </c>
      <c r="S51" s="1">
        <v>-0.449096783</v>
      </c>
      <c r="T51" s="1">
        <f t="shared" si="17"/>
        <v>3.2257887700000001E-2</v>
      </c>
      <c r="U51" s="1">
        <f t="shared" si="22"/>
        <v>-1.448691359244527E-2</v>
      </c>
      <c r="W51" s="1"/>
      <c r="X51" s="1"/>
      <c r="Z51" s="1">
        <v>9.6776118300000005E-2</v>
      </c>
      <c r="AA51" s="1">
        <v>-0.449096783</v>
      </c>
    </row>
    <row r="52" spans="2:27" x14ac:dyDescent="0.35">
      <c r="B52" s="1">
        <v>0.19999971599999999</v>
      </c>
      <c r="C52">
        <v>30</v>
      </c>
      <c r="D52">
        <f t="shared" si="18"/>
        <v>-0.60459978807807258</v>
      </c>
      <c r="E52">
        <v>2</v>
      </c>
      <c r="G52" s="1">
        <v>0.19999971599999999</v>
      </c>
      <c r="H52">
        <v>30</v>
      </c>
      <c r="I52">
        <f t="shared" si="19"/>
        <v>-0.74071428571428566</v>
      </c>
      <c r="J52">
        <v>3</v>
      </c>
      <c r="K52">
        <f t="shared" si="20"/>
        <v>1.4814285714285715</v>
      </c>
      <c r="M52" s="1">
        <v>0.12903400600000001</v>
      </c>
      <c r="N52" s="1">
        <v>-0.68655869300000005</v>
      </c>
      <c r="O52" s="1">
        <f t="shared" si="16"/>
        <v>3.2258043999999986E-2</v>
      </c>
      <c r="P52" s="1">
        <f t="shared" si="21"/>
        <v>-2.2147040527376483E-2</v>
      </c>
      <c r="R52" s="1">
        <v>0.12903400600000001</v>
      </c>
      <c r="S52" s="1">
        <v>-0.53802750300000002</v>
      </c>
      <c r="T52" s="1">
        <f t="shared" si="17"/>
        <v>3.2258043999999986E-2</v>
      </c>
      <c r="U52" s="1">
        <f t="shared" si="22"/>
        <v>-1.7355714864984124E-2</v>
      </c>
      <c r="W52" s="1"/>
      <c r="X52" s="1"/>
      <c r="Z52" s="1">
        <v>0.12903400600000001</v>
      </c>
      <c r="AA52" s="1">
        <v>-0.53802750300000002</v>
      </c>
    </row>
    <row r="53" spans="2:27" x14ac:dyDescent="0.35">
      <c r="B53" s="1">
        <v>0.24999981800000001</v>
      </c>
      <c r="C53">
        <v>30</v>
      </c>
      <c r="D53">
        <f t="shared" si="18"/>
        <v>-0.60459978807807258</v>
      </c>
      <c r="E53">
        <v>2</v>
      </c>
      <c r="G53" s="1">
        <v>0.24999981800000001</v>
      </c>
      <c r="H53">
        <v>30</v>
      </c>
      <c r="I53">
        <f t="shared" si="19"/>
        <v>-0.74071428571428566</v>
      </c>
      <c r="J53">
        <v>3</v>
      </c>
      <c r="K53">
        <f t="shared" si="20"/>
        <v>1.4814285714285715</v>
      </c>
      <c r="M53" s="1">
        <v>0.16129204999999999</v>
      </c>
      <c r="N53" s="1">
        <v>-0.82177429700000004</v>
      </c>
      <c r="O53" s="1">
        <f t="shared" si="16"/>
        <v>3.2259954000000007E-2</v>
      </c>
      <c r="P53" s="1">
        <f t="shared" si="21"/>
        <v>-2.6510401019602347E-2</v>
      </c>
      <c r="R53" s="1">
        <v>0.16129204999999999</v>
      </c>
      <c r="S53" s="1">
        <v>-0.59924944599999996</v>
      </c>
      <c r="T53" s="1">
        <f t="shared" si="17"/>
        <v>3.2259954000000007E-2</v>
      </c>
      <c r="U53" s="1">
        <f t="shared" si="22"/>
        <v>-1.9331759562485486E-2</v>
      </c>
      <c r="W53" s="1"/>
      <c r="X53" s="1"/>
      <c r="Z53" s="1">
        <v>0.16129204999999999</v>
      </c>
      <c r="AA53" s="1">
        <v>-0.59924944599999996</v>
      </c>
    </row>
    <row r="54" spans="2:27" x14ac:dyDescent="0.35">
      <c r="B54" s="1">
        <v>0.30000020300000002</v>
      </c>
      <c r="C54">
        <v>30</v>
      </c>
      <c r="D54">
        <f t="shared" si="18"/>
        <v>-0.60459978807807258</v>
      </c>
      <c r="E54">
        <v>2</v>
      </c>
      <c r="G54" s="1">
        <v>0.30000020300000002</v>
      </c>
      <c r="H54">
        <v>30</v>
      </c>
      <c r="I54">
        <f t="shared" si="19"/>
        <v>-0.74071428571428566</v>
      </c>
      <c r="J54">
        <v>3</v>
      </c>
      <c r="K54">
        <f t="shared" si="20"/>
        <v>1.4814285714285715</v>
      </c>
      <c r="M54" s="1">
        <v>0.193552004</v>
      </c>
      <c r="N54" s="1">
        <v>-0.90551273899999996</v>
      </c>
      <c r="O54" s="1">
        <f t="shared" si="16"/>
        <v>3.2256961000000001E-2</v>
      </c>
      <c r="P54" s="1">
        <f t="shared" si="21"/>
        <v>-2.9209089106926177E-2</v>
      </c>
      <c r="R54" s="1">
        <v>0.193552004</v>
      </c>
      <c r="S54" s="1">
        <v>-0.63581687200000003</v>
      </c>
      <c r="T54" s="1">
        <f t="shared" si="17"/>
        <v>3.2256961000000001E-2</v>
      </c>
      <c r="U54" s="1">
        <f t="shared" si="22"/>
        <v>-2.0509520043245993E-2</v>
      </c>
      <c r="W54" s="1"/>
      <c r="X54" s="1"/>
      <c r="Z54" s="1">
        <v>0.193552004</v>
      </c>
      <c r="AA54" s="1">
        <v>-0.63581687200000003</v>
      </c>
    </row>
    <row r="55" spans="2:27" x14ac:dyDescent="0.35">
      <c r="B55" s="1">
        <v>0.349997901</v>
      </c>
      <c r="C55">
        <v>30</v>
      </c>
      <c r="D55">
        <f t="shared" si="18"/>
        <v>-0.60459978807807258</v>
      </c>
      <c r="E55">
        <v>2</v>
      </c>
      <c r="G55" s="1">
        <v>0.349997901</v>
      </c>
      <c r="H55">
        <v>30</v>
      </c>
      <c r="I55">
        <f t="shared" si="19"/>
        <v>-0.74071428571428566</v>
      </c>
      <c r="J55">
        <v>3</v>
      </c>
      <c r="K55">
        <f t="shared" si="20"/>
        <v>1.4814285714285715</v>
      </c>
      <c r="M55" s="1">
        <v>0.225808965</v>
      </c>
      <c r="N55" s="1">
        <v>-0.87710339000000004</v>
      </c>
      <c r="O55" s="1">
        <f t="shared" si="16"/>
        <v>3.2255952000000004E-2</v>
      </c>
      <c r="P55" s="1">
        <f t="shared" si="21"/>
        <v>-2.8291804846877284E-2</v>
      </c>
      <c r="R55" s="1">
        <v>0.225808965</v>
      </c>
      <c r="S55" s="1">
        <v>-0.65376699900000002</v>
      </c>
      <c r="T55" s="1">
        <f t="shared" si="17"/>
        <v>3.2255952000000004E-2</v>
      </c>
      <c r="U55" s="1">
        <f t="shared" si="22"/>
        <v>-2.1087876938928052E-2</v>
      </c>
      <c r="W55" s="1"/>
      <c r="X55" s="1"/>
      <c r="Z55" s="1">
        <v>0.225808965</v>
      </c>
      <c r="AA55" s="1">
        <v>-0.65376699900000002</v>
      </c>
    </row>
    <row r="56" spans="2:27" x14ac:dyDescent="0.35">
      <c r="B56" s="1">
        <v>0.40000013499999998</v>
      </c>
      <c r="C56">
        <v>30</v>
      </c>
      <c r="D56">
        <f t="shared" si="18"/>
        <v>-0.60459978807807258</v>
      </c>
      <c r="E56">
        <v>2</v>
      </c>
      <c r="G56" s="1">
        <v>0.40000013499999998</v>
      </c>
      <c r="H56">
        <v>30</v>
      </c>
      <c r="I56">
        <f t="shared" si="19"/>
        <v>-0.74071428571428566</v>
      </c>
      <c r="J56">
        <v>3</v>
      </c>
      <c r="K56">
        <f t="shared" si="20"/>
        <v>1.4814285714285715</v>
      </c>
      <c r="M56" s="1">
        <v>0.258064917</v>
      </c>
      <c r="N56" s="1">
        <v>-0.79968795000000004</v>
      </c>
      <c r="O56" s="1">
        <f t="shared" si="16"/>
        <v>3.2263203000000018E-2</v>
      </c>
      <c r="P56" s="1">
        <f t="shared" si="21"/>
        <v>-2.5800494667503865E-2</v>
      </c>
      <c r="R56" s="1">
        <v>0.258064917</v>
      </c>
      <c r="S56" s="1">
        <v>-0.66103086600000005</v>
      </c>
      <c r="T56" s="1">
        <f t="shared" si="17"/>
        <v>3.2263203000000018E-2</v>
      </c>
      <c r="U56" s="1">
        <f t="shared" si="22"/>
        <v>-2.1326973019023813E-2</v>
      </c>
      <c r="W56" s="1"/>
      <c r="X56" s="1"/>
      <c r="Z56" s="1">
        <v>0.258064917</v>
      </c>
      <c r="AA56" s="1">
        <v>-0.66103086600000005</v>
      </c>
    </row>
    <row r="57" spans="2:27" x14ac:dyDescent="0.35">
      <c r="B57" s="1">
        <v>0.44999986800000003</v>
      </c>
      <c r="C57">
        <v>30</v>
      </c>
      <c r="D57">
        <f t="shared" si="18"/>
        <v>-0.60459978807807258</v>
      </c>
      <c r="E57">
        <v>2</v>
      </c>
      <c r="G57" s="1">
        <v>0.44999986800000003</v>
      </c>
      <c r="H57">
        <v>30</v>
      </c>
      <c r="I57">
        <f t="shared" si="19"/>
        <v>-0.74071428571428566</v>
      </c>
      <c r="J57">
        <v>3</v>
      </c>
      <c r="K57">
        <f t="shared" si="20"/>
        <v>1.4814285714285715</v>
      </c>
      <c r="M57" s="1">
        <v>0.29032812000000002</v>
      </c>
      <c r="N57" s="1">
        <v>-0.72858654499999997</v>
      </c>
      <c r="O57" s="1">
        <f t="shared" si="16"/>
        <v>3.2263043999999963E-2</v>
      </c>
      <c r="P57" s="1">
        <f t="shared" si="21"/>
        <v>-2.3506419759142951E-2</v>
      </c>
      <c r="R57" s="1">
        <v>0.29032812000000002</v>
      </c>
      <c r="S57" s="1">
        <v>-0.66324881499999999</v>
      </c>
      <c r="T57" s="1">
        <f t="shared" si="17"/>
        <v>3.2263043999999963E-2</v>
      </c>
      <c r="U57" s="1">
        <f t="shared" si="22"/>
        <v>-2.1398425701292835E-2</v>
      </c>
      <c r="W57" s="1"/>
      <c r="X57" s="1"/>
      <c r="Z57" s="1">
        <v>0.29032812000000002</v>
      </c>
      <c r="AA57" s="1">
        <v>-0.66324881499999999</v>
      </c>
    </row>
    <row r="58" spans="2:27" x14ac:dyDescent="0.35">
      <c r="B58" s="1">
        <v>0.49999878399999997</v>
      </c>
      <c r="C58">
        <v>30</v>
      </c>
      <c r="D58">
        <f t="shared" si="18"/>
        <v>-0.60459978807807258</v>
      </c>
      <c r="E58">
        <v>2</v>
      </c>
      <c r="G58" s="1">
        <v>0.49999878399999997</v>
      </c>
      <c r="H58">
        <v>30</v>
      </c>
      <c r="I58">
        <f t="shared" si="19"/>
        <v>-0.74071428571428566</v>
      </c>
      <c r="J58">
        <v>3</v>
      </c>
      <c r="K58">
        <f t="shared" si="20"/>
        <v>1.4814285714285715</v>
      </c>
      <c r="M58" s="1">
        <v>0.32259116399999999</v>
      </c>
      <c r="N58" s="1">
        <v>-0.68186347199999997</v>
      </c>
      <c r="O58" s="1">
        <f t="shared" si="16"/>
        <v>3.2249474E-2</v>
      </c>
      <c r="P58" s="1">
        <f t="shared" si="21"/>
        <v>-2.1989738311813726E-2</v>
      </c>
      <c r="R58" s="1">
        <v>0.32259116399999999</v>
      </c>
      <c r="S58" s="1">
        <v>-0.66368833699999996</v>
      </c>
      <c r="T58" s="1">
        <f t="shared" si="17"/>
        <v>3.2249474E-2</v>
      </c>
      <c r="U58" s="1">
        <f t="shared" si="22"/>
        <v>-2.1403599768184737E-2</v>
      </c>
      <c r="W58" s="1"/>
      <c r="X58" s="1"/>
      <c r="Z58" s="1">
        <v>0.32259116399999999</v>
      </c>
      <c r="AA58" s="1">
        <v>-0.66368833699999996</v>
      </c>
    </row>
    <row r="59" spans="2:27" x14ac:dyDescent="0.35">
      <c r="B59" s="1">
        <v>0.55000070400000001</v>
      </c>
      <c r="C59">
        <v>30</v>
      </c>
      <c r="D59">
        <f t="shared" si="18"/>
        <v>-0.60459978807807258</v>
      </c>
      <c r="E59">
        <v>2</v>
      </c>
      <c r="G59" s="1">
        <v>0.55000070400000001</v>
      </c>
      <c r="H59">
        <v>30</v>
      </c>
      <c r="I59">
        <f t="shared" si="19"/>
        <v>-0.74071428571428566</v>
      </c>
      <c r="J59">
        <v>3</v>
      </c>
      <c r="K59">
        <f t="shared" si="20"/>
        <v>1.4814285714285715</v>
      </c>
      <c r="M59" s="1">
        <v>0.35484063799999999</v>
      </c>
      <c r="N59" s="1">
        <v>-0.65874802700000001</v>
      </c>
      <c r="O59" s="1">
        <f t="shared" si="16"/>
        <v>3.2258625000000041E-2</v>
      </c>
      <c r="P59" s="1">
        <f t="shared" si="21"/>
        <v>-2.1250305572482902E-2</v>
      </c>
      <c r="R59" s="1">
        <v>0.35484063799999999</v>
      </c>
      <c r="S59" s="1">
        <v>-0.66355021000000003</v>
      </c>
      <c r="T59" s="1">
        <f t="shared" si="17"/>
        <v>3.2258625000000041E-2</v>
      </c>
      <c r="U59" s="1">
        <f t="shared" si="22"/>
        <v>-2.1405217393061279E-2</v>
      </c>
      <c r="W59" s="1"/>
      <c r="X59" s="1"/>
      <c r="Z59" s="1">
        <v>0.35484063799999999</v>
      </c>
      <c r="AA59" s="1">
        <v>-0.66355021000000003</v>
      </c>
    </row>
    <row r="60" spans="2:27" x14ac:dyDescent="0.35">
      <c r="B60" s="1">
        <v>0.59999660399999999</v>
      </c>
      <c r="C60">
        <v>30</v>
      </c>
      <c r="D60">
        <f t="shared" si="18"/>
        <v>-0.60459978807807258</v>
      </c>
      <c r="E60">
        <v>2</v>
      </c>
      <c r="G60" s="1">
        <v>0.59999660399999999</v>
      </c>
      <c r="H60">
        <v>30</v>
      </c>
      <c r="I60">
        <f t="shared" si="19"/>
        <v>-0.74071428571428566</v>
      </c>
      <c r="J60">
        <v>3</v>
      </c>
      <c r="K60">
        <f t="shared" si="20"/>
        <v>1.4814285714285715</v>
      </c>
      <c r="M60" s="1">
        <v>0.38709926300000003</v>
      </c>
      <c r="N60" s="1">
        <v>-0.65154126000000001</v>
      </c>
      <c r="O60" s="1">
        <f t="shared" si="16"/>
        <v>3.2252962999999968E-2</v>
      </c>
      <c r="P60" s="1">
        <f t="shared" si="21"/>
        <v>-2.1014136151753359E-2</v>
      </c>
      <c r="R60" s="1">
        <v>0.38709926300000003</v>
      </c>
      <c r="S60" s="1">
        <v>-0.663420699</v>
      </c>
      <c r="T60" s="1">
        <f t="shared" si="17"/>
        <v>3.2252962999999968E-2</v>
      </c>
      <c r="U60" s="1">
        <f t="shared" si="22"/>
        <v>-2.1397283258281115E-2</v>
      </c>
      <c r="W60" s="1"/>
      <c r="X60" s="1"/>
      <c r="Z60" s="1">
        <v>0.38709926300000003</v>
      </c>
      <c r="AA60" s="1">
        <v>-0.663420699</v>
      </c>
    </row>
    <row r="61" spans="2:27" x14ac:dyDescent="0.35">
      <c r="B61" s="1">
        <v>0.65000172700000003</v>
      </c>
      <c r="C61">
        <v>30</v>
      </c>
      <c r="D61">
        <f t="shared" si="18"/>
        <v>-0.60459978807807258</v>
      </c>
      <c r="E61">
        <v>2</v>
      </c>
      <c r="G61" s="1">
        <v>0.65000172700000003</v>
      </c>
      <c r="H61">
        <v>30</v>
      </c>
      <c r="I61">
        <f t="shared" si="19"/>
        <v>-0.74071428571428566</v>
      </c>
      <c r="J61">
        <v>3</v>
      </c>
      <c r="K61">
        <f t="shared" si="20"/>
        <v>1.4814285714285715</v>
      </c>
      <c r="M61" s="1">
        <v>0.41935222599999999</v>
      </c>
      <c r="N61" s="1">
        <v>-0.65205392399999995</v>
      </c>
      <c r="O61" s="1">
        <f t="shared" si="16"/>
        <v>3.2263645000000007E-2</v>
      </c>
      <c r="P61" s="1">
        <f t="shared" si="21"/>
        <v>-2.1037636324792983E-2</v>
      </c>
      <c r="R61" s="1">
        <v>0.41935222599999999</v>
      </c>
      <c r="S61" s="1">
        <v>-0.66349698400000001</v>
      </c>
      <c r="T61" s="1">
        <f t="shared" si="17"/>
        <v>3.2263645000000007E-2</v>
      </c>
      <c r="U61" s="1">
        <f t="shared" si="22"/>
        <v>-2.1406831150346684E-2</v>
      </c>
      <c r="W61" s="1"/>
      <c r="X61" s="1"/>
      <c r="Z61" s="1">
        <v>0.41935222599999999</v>
      </c>
      <c r="AA61" s="1">
        <v>-0.66349698400000001</v>
      </c>
    </row>
    <row r="62" spans="2:27" x14ac:dyDescent="0.35">
      <c r="B62" s="1">
        <v>0.70000064900000003</v>
      </c>
      <c r="C62">
        <v>30</v>
      </c>
      <c r="D62">
        <f t="shared" si="18"/>
        <v>-0.60459978807807258</v>
      </c>
      <c r="E62">
        <v>2</v>
      </c>
      <c r="G62" s="1">
        <v>0.70000064900000003</v>
      </c>
      <c r="H62">
        <v>30</v>
      </c>
      <c r="I62">
        <f t="shared" si="19"/>
        <v>-0.74071428571428566</v>
      </c>
      <c r="J62">
        <v>3</v>
      </c>
      <c r="K62">
        <f t="shared" si="20"/>
        <v>1.4814285714285715</v>
      </c>
      <c r="M62" s="1">
        <v>0.451615871</v>
      </c>
      <c r="N62" s="1">
        <v>-0.65448419400000002</v>
      </c>
      <c r="O62" s="1">
        <f t="shared" si="16"/>
        <v>3.2252804999999996E-2</v>
      </c>
      <c r="P62" s="1">
        <f t="shared" si="21"/>
        <v>-2.1108951084664169E-2</v>
      </c>
      <c r="R62" s="1">
        <v>0.451615871</v>
      </c>
      <c r="S62" s="1">
        <v>-0.66376763100000002</v>
      </c>
      <c r="T62" s="1">
        <f t="shared" si="17"/>
        <v>3.2252804999999996E-2</v>
      </c>
      <c r="U62" s="1">
        <f t="shared" si="22"/>
        <v>-2.1408367967954953E-2</v>
      </c>
      <c r="W62" s="1"/>
      <c r="X62" s="1"/>
      <c r="Z62" s="1">
        <v>0.451615871</v>
      </c>
      <c r="AA62" s="1">
        <v>-0.66376763100000002</v>
      </c>
    </row>
    <row r="63" spans="2:27" x14ac:dyDescent="0.35">
      <c r="B63" s="1">
        <v>0.74999718500000001</v>
      </c>
      <c r="C63">
        <v>30</v>
      </c>
      <c r="D63">
        <f t="shared" si="18"/>
        <v>-0.60459978807807258</v>
      </c>
      <c r="E63">
        <v>2</v>
      </c>
      <c r="G63" s="1">
        <v>0.74999718500000001</v>
      </c>
      <c r="H63">
        <v>30</v>
      </c>
      <c r="I63">
        <f t="shared" si="19"/>
        <v>-0.74071428571428566</v>
      </c>
      <c r="J63">
        <v>3</v>
      </c>
      <c r="K63">
        <f t="shared" si="20"/>
        <v>1.4814285714285715</v>
      </c>
      <c r="M63" s="1">
        <v>0.483868676</v>
      </c>
      <c r="N63" s="1">
        <v>-0.65615511900000001</v>
      </c>
      <c r="O63" s="1">
        <f t="shared" si="16"/>
        <v>3.2270249000000029E-2</v>
      </c>
      <c r="P63" s="1">
        <f t="shared" si="21"/>
        <v>-2.1174289072754648E-2</v>
      </c>
      <c r="R63" s="1">
        <v>0.483868676</v>
      </c>
      <c r="S63" s="1">
        <v>-0.66419988200000002</v>
      </c>
      <c r="T63" s="1">
        <f t="shared" si="17"/>
        <v>3.2270249000000029E-2</v>
      </c>
      <c r="U63" s="1">
        <f t="shared" si="22"/>
        <v>-2.1433895577910637E-2</v>
      </c>
      <c r="W63" s="1"/>
      <c r="X63" s="1"/>
      <c r="Z63" s="1">
        <v>0.483868676</v>
      </c>
      <c r="AA63" s="1">
        <v>-0.66419988200000002</v>
      </c>
    </row>
    <row r="64" spans="2:27" x14ac:dyDescent="0.35">
      <c r="B64" s="1">
        <v>0.80000190599999998</v>
      </c>
      <c r="C64">
        <v>30</v>
      </c>
      <c r="D64">
        <f t="shared" si="18"/>
        <v>-0.60459978807807258</v>
      </c>
      <c r="E64">
        <v>2</v>
      </c>
      <c r="G64" s="1">
        <v>0.80000190599999998</v>
      </c>
      <c r="H64">
        <v>30</v>
      </c>
      <c r="I64">
        <f t="shared" si="19"/>
        <v>-0.74071428571428566</v>
      </c>
      <c r="J64">
        <v>3</v>
      </c>
      <c r="K64">
        <f t="shared" si="20"/>
        <v>1.4814285714285715</v>
      </c>
      <c r="M64" s="1">
        <v>0.51613892500000003</v>
      </c>
      <c r="N64" s="1">
        <v>-0.65673480399999995</v>
      </c>
      <c r="O64" s="1">
        <f t="shared" si="16"/>
        <v>3.2245112999999992E-2</v>
      </c>
      <c r="P64" s="1">
        <f t="shared" si="21"/>
        <v>-2.1176487966012843E-2</v>
      </c>
      <c r="R64" s="1">
        <v>0.51613892500000003</v>
      </c>
      <c r="S64" s="1">
        <v>-0.66473405900000004</v>
      </c>
      <c r="T64" s="1">
        <f t="shared" si="17"/>
        <v>3.2245112999999992E-2</v>
      </c>
      <c r="U64" s="1">
        <f t="shared" si="22"/>
        <v>-2.1434424847403662E-2</v>
      </c>
      <c r="W64" s="1"/>
      <c r="X64" s="1"/>
      <c r="Z64" s="1">
        <v>0.51613892500000003</v>
      </c>
      <c r="AA64" s="1">
        <v>-0.66473405900000004</v>
      </c>
    </row>
    <row r="65" spans="2:27" x14ac:dyDescent="0.35">
      <c r="B65" s="1">
        <v>0.84999802300000005</v>
      </c>
      <c r="C65">
        <v>30</v>
      </c>
      <c r="D65">
        <f t="shared" si="18"/>
        <v>-0.60459978807807258</v>
      </c>
      <c r="E65">
        <v>2</v>
      </c>
      <c r="G65" s="1">
        <v>0.84999802300000005</v>
      </c>
      <c r="H65">
        <v>30</v>
      </c>
      <c r="I65">
        <f t="shared" si="19"/>
        <v>-0.74071428571428566</v>
      </c>
      <c r="J65">
        <v>3</v>
      </c>
      <c r="K65">
        <f t="shared" si="20"/>
        <v>1.4814285714285715</v>
      </c>
      <c r="M65" s="1">
        <v>0.54838403800000002</v>
      </c>
      <c r="N65" s="1">
        <v>-0.65681978299999999</v>
      </c>
      <c r="O65" s="1">
        <f>M66-M65</f>
        <v>3.2259424000000037E-2</v>
      </c>
      <c r="P65" s="1">
        <f t="shared" si="21"/>
        <v>-2.1188627871385014E-2</v>
      </c>
      <c r="R65" s="1">
        <v>0.54838403800000002</v>
      </c>
      <c r="S65" s="1">
        <v>-0.66532314699999995</v>
      </c>
      <c r="T65" s="1">
        <f>R66-R65</f>
        <v>3.2259424000000037E-2</v>
      </c>
      <c r="U65" s="1">
        <f t="shared" si="22"/>
        <v>-2.1462941496087351E-2</v>
      </c>
      <c r="W65" s="1"/>
      <c r="X65" s="1"/>
      <c r="Z65" s="1">
        <v>0.54838403800000002</v>
      </c>
      <c r="AA65" s="1">
        <v>-0.66532314699999995</v>
      </c>
    </row>
    <row r="66" spans="2:27" x14ac:dyDescent="0.35">
      <c r="B66" s="1">
        <v>0.89999669500000001</v>
      </c>
      <c r="C66">
        <v>30</v>
      </c>
      <c r="D66">
        <f t="shared" si="18"/>
        <v>-0.60459978807807258</v>
      </c>
      <c r="E66">
        <v>2</v>
      </c>
      <c r="G66" s="1">
        <v>0.89999669500000001</v>
      </c>
      <c r="H66">
        <v>30</v>
      </c>
      <c r="I66">
        <f t="shared" si="19"/>
        <v>-0.74071428571428566</v>
      </c>
      <c r="J66">
        <v>3</v>
      </c>
      <c r="K66">
        <f t="shared" si="20"/>
        <v>1.4814285714285715</v>
      </c>
      <c r="M66" s="1">
        <v>0.58064346200000005</v>
      </c>
      <c r="N66" s="1">
        <v>-0.65696473</v>
      </c>
      <c r="O66" s="1">
        <f t="shared" ref="O66:O78" si="23">M67-M66</f>
        <v>3.2244005999999992E-2</v>
      </c>
      <c r="P66" s="1">
        <f t="shared" si="21"/>
        <v>-2.1183174695908375E-2</v>
      </c>
      <c r="R66" s="1">
        <v>0.58064346200000005</v>
      </c>
      <c r="S66" s="1">
        <v>-0.665929047</v>
      </c>
      <c r="T66" s="1">
        <f t="shared" ref="T66:T78" si="24">R67-R66</f>
        <v>3.2244005999999992E-2</v>
      </c>
      <c r="U66" s="1">
        <f t="shared" si="22"/>
        <v>-2.1472220187042278E-2</v>
      </c>
      <c r="W66" s="1"/>
      <c r="X66" s="1"/>
      <c r="Z66" s="1">
        <v>0.58064346200000005</v>
      </c>
      <c r="AA66" s="1">
        <v>-0.665929047</v>
      </c>
    </row>
    <row r="67" spans="2:27" x14ac:dyDescent="0.35">
      <c r="B67" s="1">
        <v>0.94999397600000002</v>
      </c>
      <c r="C67">
        <v>30</v>
      </c>
      <c r="D67">
        <f t="shared" si="18"/>
        <v>-0.60459978807807258</v>
      </c>
      <c r="E67">
        <v>2</v>
      </c>
      <c r="G67" s="1">
        <v>0.94999397600000002</v>
      </c>
      <c r="H67">
        <v>30</v>
      </c>
      <c r="I67">
        <f t="shared" si="19"/>
        <v>-0.74071428571428566</v>
      </c>
      <c r="J67">
        <v>3</v>
      </c>
      <c r="K67">
        <f t="shared" si="20"/>
        <v>1.4814285714285715</v>
      </c>
      <c r="M67" s="1">
        <v>0.61288746800000005</v>
      </c>
      <c r="N67" s="1">
        <v>-0.65737111500000001</v>
      </c>
      <c r="O67" s="1">
        <f t="shared" si="23"/>
        <v>3.2270172999999902E-2</v>
      </c>
      <c r="P67" s="1">
        <f t="shared" si="21"/>
        <v>-2.121347960625283E-2</v>
      </c>
      <c r="R67" s="1">
        <v>0.61288746800000005</v>
      </c>
      <c r="S67" s="1">
        <v>-0.66652560100000002</v>
      </c>
      <c r="T67" s="1">
        <f t="shared" si="24"/>
        <v>3.2270172999999902E-2</v>
      </c>
      <c r="U67" s="1">
        <f t="shared" si="22"/>
        <v>-2.1508896453198909E-2</v>
      </c>
      <c r="W67" s="1"/>
      <c r="X67" s="1"/>
      <c r="Z67" s="1">
        <v>0.61288746800000005</v>
      </c>
      <c r="AA67" s="1">
        <v>-0.66652560100000002</v>
      </c>
    </row>
    <row r="68" spans="2:27" x14ac:dyDescent="0.35">
      <c r="B68" s="1">
        <v>1</v>
      </c>
      <c r="C68">
        <v>30</v>
      </c>
      <c r="D68">
        <f t="shared" si="18"/>
        <v>-0.60459978807807258</v>
      </c>
      <c r="E68">
        <v>2</v>
      </c>
      <c r="G68" s="1">
        <v>1</v>
      </c>
      <c r="H68">
        <v>30</v>
      </c>
      <c r="I68">
        <f t="shared" si="19"/>
        <v>-0.74071428571428566</v>
      </c>
      <c r="J68">
        <v>3</v>
      </c>
      <c r="K68">
        <f t="shared" si="20"/>
        <v>1.4814285714285715</v>
      </c>
      <c r="M68" s="1">
        <v>0.64515764099999995</v>
      </c>
      <c r="N68" s="1">
        <v>-0.65796761299999995</v>
      </c>
      <c r="O68" s="1">
        <f t="shared" si="23"/>
        <v>3.2259935000000017E-2</v>
      </c>
      <c r="P68" s="1">
        <f t="shared" si="21"/>
        <v>-2.1225992427485164E-2</v>
      </c>
      <c r="R68" s="1">
        <v>0.64515764099999995</v>
      </c>
      <c r="S68" s="1">
        <v>-0.66709537100000005</v>
      </c>
      <c r="T68" s="1">
        <f t="shared" si="24"/>
        <v>3.2259935000000017E-2</v>
      </c>
      <c r="U68" s="1">
        <f t="shared" si="22"/>
        <v>-2.1520453307260899E-2</v>
      </c>
      <c r="W68" s="1"/>
      <c r="X68" s="1"/>
      <c r="Z68" s="1">
        <v>0.64515764099999995</v>
      </c>
      <c r="AA68" s="1">
        <v>-0.66709537100000005</v>
      </c>
    </row>
    <row r="69" spans="2:27" x14ac:dyDescent="0.35">
      <c r="M69" s="1">
        <v>0.67741757599999997</v>
      </c>
      <c r="N69" s="1">
        <v>-0.65858918700000002</v>
      </c>
      <c r="O69" s="1">
        <f t="shared" si="23"/>
        <v>3.2241479000000073E-2</v>
      </c>
      <c r="P69" s="1">
        <f t="shared" si="21"/>
        <v>-2.1233889442287622E-2</v>
      </c>
      <c r="R69" s="1">
        <v>0.67741757599999997</v>
      </c>
      <c r="S69" s="1">
        <v>-0.66762749300000002</v>
      </c>
      <c r="T69" s="1">
        <f t="shared" si="24"/>
        <v>3.2241479000000073E-2</v>
      </c>
      <c r="U69" s="1">
        <f t="shared" si="22"/>
        <v>-2.1525297795382196E-2</v>
      </c>
      <c r="W69" s="1"/>
      <c r="X69" s="1"/>
      <c r="Z69" s="1">
        <v>0.67741757599999997</v>
      </c>
      <c r="AA69" s="1">
        <v>-0.66762749300000002</v>
      </c>
    </row>
    <row r="70" spans="2:27" x14ac:dyDescent="0.35">
      <c r="M70" s="1">
        <v>0.70965905500000004</v>
      </c>
      <c r="N70" s="1">
        <v>-0.65910456799999995</v>
      </c>
      <c r="O70" s="1">
        <f t="shared" si="23"/>
        <v>3.2309637000000002E-2</v>
      </c>
      <c r="P70" s="1">
        <f t="shared" si="21"/>
        <v>-2.1295429337121814E-2</v>
      </c>
      <c r="R70" s="1">
        <v>0.70965905500000004</v>
      </c>
      <c r="S70" s="1">
        <v>-0.66811580999999998</v>
      </c>
      <c r="T70" s="1">
        <f t="shared" si="24"/>
        <v>3.2309637000000002E-2</v>
      </c>
      <c r="U70" s="1">
        <f t="shared" si="22"/>
        <v>-2.158657929506097E-2</v>
      </c>
      <c r="W70" s="1"/>
      <c r="X70" s="1"/>
      <c r="Z70" s="1">
        <v>0.70965905500000004</v>
      </c>
      <c r="AA70" s="1">
        <v>-0.66811580999999998</v>
      </c>
    </row>
    <row r="71" spans="2:27" x14ac:dyDescent="0.35">
      <c r="M71" s="1">
        <v>0.74196869200000004</v>
      </c>
      <c r="N71" s="1">
        <v>-0.65946097400000003</v>
      </c>
      <c r="O71" s="1">
        <f t="shared" si="23"/>
        <v>3.2205494999999917E-2</v>
      </c>
      <c r="P71" s="1">
        <f t="shared" si="21"/>
        <v>-2.1238267100852075E-2</v>
      </c>
      <c r="R71" s="1">
        <v>0.74196869200000004</v>
      </c>
      <c r="S71" s="1">
        <v>-0.66855762600000002</v>
      </c>
      <c r="T71" s="1">
        <f t="shared" si="24"/>
        <v>3.2205494999999917E-2</v>
      </c>
      <c r="U71" s="1">
        <f t="shared" si="22"/>
        <v>-2.1531229281354817E-2</v>
      </c>
      <c r="W71" s="1"/>
      <c r="X71" s="1"/>
      <c r="Z71" s="1">
        <v>0.74196869200000004</v>
      </c>
      <c r="AA71" s="1">
        <v>-0.66855762600000002</v>
      </c>
    </row>
    <row r="72" spans="2:27" x14ac:dyDescent="0.35">
      <c r="M72" s="1">
        <v>0.77417418699999996</v>
      </c>
      <c r="N72" s="1">
        <v>-0.65967178699999995</v>
      </c>
      <c r="O72" s="1">
        <f t="shared" si="23"/>
        <v>3.2276414000000031E-2</v>
      </c>
      <c r="P72" s="1">
        <f t="shared" si="21"/>
        <v>-2.1291839701331836E-2</v>
      </c>
      <c r="R72" s="1">
        <v>0.77417418699999996</v>
      </c>
      <c r="S72" s="1">
        <v>-0.668953095</v>
      </c>
      <c r="T72" s="1">
        <f t="shared" si="24"/>
        <v>3.2276414000000031E-2</v>
      </c>
      <c r="U72" s="1">
        <f t="shared" si="22"/>
        <v>-2.1591407040801352E-2</v>
      </c>
      <c r="W72" s="1"/>
      <c r="X72" s="1"/>
      <c r="Z72" s="1">
        <v>0.77417418699999996</v>
      </c>
      <c r="AA72" s="1">
        <v>-0.668953095</v>
      </c>
    </row>
    <row r="73" spans="2:27" x14ac:dyDescent="0.35">
      <c r="M73" s="1">
        <v>0.80645060099999999</v>
      </c>
      <c r="N73" s="1">
        <v>-0.65978351400000002</v>
      </c>
      <c r="O73" s="1">
        <f t="shared" si="23"/>
        <v>3.2238211000000017E-2</v>
      </c>
      <c r="P73" s="1">
        <f t="shared" si="21"/>
        <v>-2.1270240138653466E-2</v>
      </c>
      <c r="R73" s="1">
        <v>0.80645060099999999</v>
      </c>
      <c r="S73" s="1">
        <v>-0.66930482499999999</v>
      </c>
      <c r="T73" s="1">
        <f t="shared" si="24"/>
        <v>3.2238211000000017E-2</v>
      </c>
      <c r="U73" s="1">
        <f t="shared" si="22"/>
        <v>-2.1577190171668086E-2</v>
      </c>
      <c r="W73" s="1"/>
      <c r="X73" s="1"/>
      <c r="Z73" s="1">
        <v>0.80645060099999999</v>
      </c>
      <c r="AA73" s="1">
        <v>-0.66930482499999999</v>
      </c>
    </row>
    <row r="74" spans="2:27" x14ac:dyDescent="0.35">
      <c r="M74" s="1">
        <v>0.83868881200000001</v>
      </c>
      <c r="N74" s="1">
        <v>-0.65984671900000003</v>
      </c>
      <c r="O74" s="1">
        <f t="shared" si="23"/>
        <v>3.227818299999996E-2</v>
      </c>
      <c r="P74" s="1">
        <f t="shared" si="21"/>
        <v>-2.1298653147831553E-2</v>
      </c>
      <c r="R74" s="1">
        <v>0.83868881200000001</v>
      </c>
      <c r="S74" s="1">
        <v>-0.66961727699999996</v>
      </c>
      <c r="T74" s="1">
        <f t="shared" si="24"/>
        <v>3.227818299999996E-2</v>
      </c>
      <c r="U74" s="1">
        <f t="shared" si="22"/>
        <v>-2.1614029006967662E-2</v>
      </c>
      <c r="W74" s="1"/>
      <c r="X74" s="1"/>
      <c r="Z74" s="1">
        <v>0.83868881200000001</v>
      </c>
      <c r="AA74" s="1">
        <v>-0.66961727699999996</v>
      </c>
    </row>
    <row r="75" spans="2:27" x14ac:dyDescent="0.35">
      <c r="M75" s="1">
        <v>0.87096699499999997</v>
      </c>
      <c r="N75" s="1">
        <v>-0.65990000199999999</v>
      </c>
      <c r="O75" s="1">
        <f t="shared" si="23"/>
        <v>3.2236343000000001E-2</v>
      </c>
      <c r="P75" s="1">
        <f t="shared" si="21"/>
        <v>-2.1272762810172686E-2</v>
      </c>
      <c r="R75" s="1">
        <v>0.87096699499999997</v>
      </c>
      <c r="S75" s="1">
        <v>-0.66989590099999996</v>
      </c>
      <c r="T75" s="1">
        <f t="shared" si="24"/>
        <v>3.2236343000000001E-2</v>
      </c>
      <c r="U75" s="1">
        <f t="shared" si="22"/>
        <v>-2.1594994038930043E-2</v>
      </c>
      <c r="W75" s="1"/>
      <c r="X75" s="1"/>
      <c r="Z75" s="1">
        <v>0.87096699499999997</v>
      </c>
      <c r="AA75" s="1">
        <v>-0.66989590099999996</v>
      </c>
    </row>
    <row r="76" spans="2:27" x14ac:dyDescent="0.35">
      <c r="M76" s="1">
        <v>0.90320333799999997</v>
      </c>
      <c r="N76" s="1">
        <v>-0.65996573000000003</v>
      </c>
      <c r="O76" s="1">
        <f t="shared" si="23"/>
        <v>3.2325915000000038E-2</v>
      </c>
      <c r="P76" s="1">
        <f t="shared" si="21"/>
        <v>-2.1333996090892975E-2</v>
      </c>
      <c r="R76" s="1">
        <v>0.90320333799999997</v>
      </c>
      <c r="S76" s="1">
        <v>-0.67014614800000005</v>
      </c>
      <c r="T76" s="1">
        <f t="shared" si="24"/>
        <v>3.2325915000000038E-2</v>
      </c>
      <c r="U76" s="1">
        <f t="shared" si="22"/>
        <v>-2.1663087417825449E-2</v>
      </c>
      <c r="W76" s="1"/>
      <c r="X76" s="1"/>
      <c r="Z76" s="1">
        <v>0.90320333799999997</v>
      </c>
      <c r="AA76" s="1">
        <v>-0.67014614800000005</v>
      </c>
    </row>
    <row r="77" spans="2:27" x14ac:dyDescent="0.35">
      <c r="M77" s="1">
        <v>0.93552925300000001</v>
      </c>
      <c r="N77" s="1">
        <v>-0.66005239500000001</v>
      </c>
      <c r="O77" s="1">
        <f t="shared" si="23"/>
        <v>3.218849800000001E-2</v>
      </c>
      <c r="P77" s="1">
        <f t="shared" si="21"/>
        <v>-2.1246095196352718E-2</v>
      </c>
      <c r="R77" s="1">
        <v>0.93552925300000001</v>
      </c>
      <c r="S77" s="1">
        <v>-0.670372564</v>
      </c>
      <c r="T77" s="1">
        <f t="shared" si="24"/>
        <v>3.218849800000001E-2</v>
      </c>
      <c r="U77" s="1">
        <f t="shared" si="22"/>
        <v>-2.1578285935568878E-2</v>
      </c>
      <c r="W77" s="1"/>
      <c r="X77" s="1"/>
      <c r="Z77" s="1">
        <v>0.93552925300000001</v>
      </c>
      <c r="AA77" s="1">
        <v>-0.670372564</v>
      </c>
    </row>
    <row r="78" spans="2:27" x14ac:dyDescent="0.35">
      <c r="M78" s="1">
        <v>0.96771775100000001</v>
      </c>
      <c r="N78" s="1">
        <v>-0.67795947899999998</v>
      </c>
      <c r="O78" s="1">
        <f t="shared" si="23"/>
        <v>3.2282248999999985E-2</v>
      </c>
      <c r="P78" s="1">
        <f t="shared" si="21"/>
        <v>-2.188605671298826E-2</v>
      </c>
      <c r="R78" s="1">
        <v>0.96771775100000001</v>
      </c>
      <c r="S78" s="1">
        <v>-0.68853593300000004</v>
      </c>
      <c r="T78" s="1">
        <f t="shared" si="24"/>
        <v>3.2282248999999985E-2</v>
      </c>
      <c r="U78" s="1">
        <f t="shared" si="22"/>
        <v>-2.2227488434553307E-2</v>
      </c>
      <c r="W78" s="1"/>
      <c r="X78" s="1"/>
      <c r="Z78" s="1">
        <v>0.96771775100000001</v>
      </c>
      <c r="AA78" s="1">
        <v>-0.68853593300000004</v>
      </c>
    </row>
    <row r="79" spans="2:27" x14ac:dyDescent="0.35">
      <c r="M79" s="1">
        <v>1</v>
      </c>
      <c r="N79" s="1">
        <v>-0.67795947899999998</v>
      </c>
      <c r="O79" s="1">
        <v>3.2306657000000016E-2</v>
      </c>
      <c r="P79" s="1">
        <f t="shared" si="21"/>
        <v>-2.1902604347951712E-2</v>
      </c>
      <c r="R79" s="1">
        <v>1</v>
      </c>
      <c r="S79" s="1">
        <v>-0.68853593300000004</v>
      </c>
      <c r="T79" s="1">
        <v>3.2306657000000016E-2</v>
      </c>
      <c r="U79" s="1">
        <f t="shared" si="22"/>
        <v>-2.2244294219605994E-2</v>
      </c>
      <c r="W79" s="1"/>
      <c r="X79" s="1"/>
      <c r="Z79" s="1">
        <v>1</v>
      </c>
      <c r="AA79" s="1">
        <v>-0.68853593300000004</v>
      </c>
    </row>
    <row r="80" spans="2:27" x14ac:dyDescent="0.35">
      <c r="W80" s="1"/>
      <c r="X80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9C68-5FF2-4506-83BD-52B2ABE40716}">
  <dimension ref="B1:AG183"/>
  <sheetViews>
    <sheetView tabSelected="1" topLeftCell="P16" zoomScale="85" workbookViewId="0">
      <selection activeCell="W33" sqref="W33"/>
    </sheetView>
  </sheetViews>
  <sheetFormatPr defaultRowHeight="14.5" x14ac:dyDescent="0.35"/>
  <cols>
    <col min="1" max="1" width="72.81640625" customWidth="1"/>
    <col min="21" max="21" width="72.90625" customWidth="1"/>
  </cols>
  <sheetData>
    <row r="1" spans="2:33" x14ac:dyDescent="0.35">
      <c r="B1" s="5" t="s">
        <v>12</v>
      </c>
      <c r="C1" t="s">
        <v>126</v>
      </c>
      <c r="D1" s="5" t="s">
        <v>15</v>
      </c>
      <c r="E1">
        <v>0.1</v>
      </c>
      <c r="L1" s="5" t="s">
        <v>12</v>
      </c>
      <c r="M1" t="s">
        <v>129</v>
      </c>
      <c r="N1" s="5" t="s">
        <v>15</v>
      </c>
      <c r="O1">
        <v>0.1</v>
      </c>
      <c r="V1" s="5" t="s">
        <v>12</v>
      </c>
      <c r="W1" t="s">
        <v>126</v>
      </c>
      <c r="X1" s="5" t="s">
        <v>15</v>
      </c>
      <c r="Y1">
        <v>0.1</v>
      </c>
      <c r="AA1" s="5" t="s">
        <v>12</v>
      </c>
      <c r="AB1" t="s">
        <v>129</v>
      </c>
      <c r="AC1" s="5" t="s">
        <v>15</v>
      </c>
      <c r="AD1">
        <v>0.4</v>
      </c>
    </row>
    <row r="2" spans="2:33" x14ac:dyDescent="0.35">
      <c r="B2" s="5" t="s">
        <v>5</v>
      </c>
      <c r="C2" t="s">
        <v>128</v>
      </c>
      <c r="D2" s="5" t="s">
        <v>8</v>
      </c>
      <c r="E2" t="s">
        <v>9</v>
      </c>
      <c r="L2" s="5" t="s">
        <v>5</v>
      </c>
      <c r="M2" t="s">
        <v>128</v>
      </c>
      <c r="N2" s="5" t="s">
        <v>8</v>
      </c>
      <c r="O2" t="s">
        <v>9</v>
      </c>
      <c r="V2" s="5" t="s">
        <v>5</v>
      </c>
      <c r="W2" t="s">
        <v>128</v>
      </c>
      <c r="X2" s="5" t="s">
        <v>8</v>
      </c>
      <c r="Y2" t="s">
        <v>9</v>
      </c>
      <c r="AA2" s="5" t="s">
        <v>5</v>
      </c>
      <c r="AB2" t="s">
        <v>128</v>
      </c>
      <c r="AC2" s="5" t="s">
        <v>8</v>
      </c>
      <c r="AD2" t="s">
        <v>9</v>
      </c>
    </row>
    <row r="3" spans="2:33" x14ac:dyDescent="0.35">
      <c r="B3" s="5" t="s">
        <v>61</v>
      </c>
      <c r="C3" t="s">
        <v>127</v>
      </c>
      <c r="E3" t="s">
        <v>125</v>
      </c>
      <c r="L3" s="5" t="s">
        <v>61</v>
      </c>
      <c r="M3" t="s">
        <v>127</v>
      </c>
      <c r="O3" t="s">
        <v>125</v>
      </c>
      <c r="V3" s="5" t="s">
        <v>61</v>
      </c>
      <c r="W3" t="s">
        <v>127</v>
      </c>
      <c r="Y3" t="s">
        <v>131</v>
      </c>
      <c r="AA3" s="5" t="s">
        <v>61</v>
      </c>
      <c r="AB3" t="s">
        <v>127</v>
      </c>
      <c r="AD3" t="s">
        <v>131</v>
      </c>
    </row>
    <row r="4" spans="2:33" x14ac:dyDescent="0.35">
      <c r="B4" s="2" t="s">
        <v>44</v>
      </c>
      <c r="C4" s="6" t="s">
        <v>63</v>
      </c>
      <c r="L4" s="2" t="s">
        <v>44</v>
      </c>
      <c r="M4" s="6" t="s">
        <v>63</v>
      </c>
      <c r="V4" s="2" t="s">
        <v>44</v>
      </c>
      <c r="W4" s="6" t="s">
        <v>63</v>
      </c>
      <c r="AA4" s="2" t="s">
        <v>44</v>
      </c>
      <c r="AB4" s="6" t="s">
        <v>63</v>
      </c>
    </row>
    <row r="5" spans="2:33" x14ac:dyDescent="0.35">
      <c r="B5" s="29" t="s">
        <v>123</v>
      </c>
      <c r="C5" s="29" t="s">
        <v>124</v>
      </c>
      <c r="D5" s="3" t="s">
        <v>130</v>
      </c>
      <c r="L5" s="29" t="s">
        <v>123</v>
      </c>
      <c r="M5" s="29" t="s">
        <v>124</v>
      </c>
      <c r="N5" s="3" t="s">
        <v>130</v>
      </c>
      <c r="V5" s="29" t="s">
        <v>123</v>
      </c>
      <c r="W5" s="29" t="s">
        <v>124</v>
      </c>
      <c r="X5" s="3" t="s">
        <v>130</v>
      </c>
      <c r="AA5" s="29" t="s">
        <v>123</v>
      </c>
      <c r="AB5" s="29" t="s">
        <v>124</v>
      </c>
      <c r="AC5" s="3" t="s">
        <v>130</v>
      </c>
      <c r="AG5" s="1"/>
    </row>
    <row r="6" spans="2:33" x14ac:dyDescent="0.35">
      <c r="B6" s="1">
        <v>0</v>
      </c>
      <c r="C6" s="1">
        <v>119.992043</v>
      </c>
      <c r="D6" s="1">
        <v>317.80921699999999</v>
      </c>
      <c r="L6" s="1">
        <v>0</v>
      </c>
      <c r="M6" s="1">
        <v>101.325</v>
      </c>
      <c r="N6" s="1">
        <v>328.284493</v>
      </c>
      <c r="V6" s="1">
        <v>0</v>
      </c>
      <c r="W6" s="1">
        <v>126.675962</v>
      </c>
      <c r="X6" s="1">
        <v>323.65918299999998</v>
      </c>
      <c r="AA6" s="1">
        <v>0</v>
      </c>
      <c r="AB6" s="1">
        <v>142.57861800000001</v>
      </c>
      <c r="AC6" s="1">
        <v>336.65651200000002</v>
      </c>
      <c r="AG6" s="1">
        <v>0</v>
      </c>
    </row>
    <row r="7" spans="2:33" x14ac:dyDescent="0.35">
      <c r="B7" s="1">
        <v>6.1352714700000002E-3</v>
      </c>
      <c r="C7" s="1">
        <v>147.932558</v>
      </c>
      <c r="D7" s="1">
        <v>338.79911600000003</v>
      </c>
      <c r="L7" s="1">
        <v>0</v>
      </c>
      <c r="M7" s="1">
        <v>132.31351900000001</v>
      </c>
      <c r="N7" s="1">
        <v>348.30298699999997</v>
      </c>
      <c r="V7" s="1">
        <v>9.9017802700000004E-3</v>
      </c>
      <c r="W7" s="1">
        <v>165.47555199999999</v>
      </c>
      <c r="X7" s="1">
        <v>349.98031700000001</v>
      </c>
      <c r="AA7" s="1">
        <v>9.9017802700000004E-3</v>
      </c>
      <c r="AB7" s="1">
        <v>177.118799</v>
      </c>
      <c r="AC7" s="1">
        <v>359.00867699999998</v>
      </c>
      <c r="AG7" s="1">
        <v>9.9017802700000004E-3</v>
      </c>
    </row>
    <row r="8" spans="2:33" x14ac:dyDescent="0.35">
      <c r="B8" s="1">
        <v>1.2270546199999999E-2</v>
      </c>
      <c r="C8" s="1">
        <v>175.009423</v>
      </c>
      <c r="D8" s="1">
        <v>355.29164200000002</v>
      </c>
      <c r="L8" s="1">
        <v>6.1352714700000002E-3</v>
      </c>
      <c r="M8" s="1">
        <v>160.62979000000001</v>
      </c>
      <c r="N8" s="1">
        <v>362.291425</v>
      </c>
      <c r="V8" s="1">
        <v>1.9803564900000001E-2</v>
      </c>
      <c r="W8" s="1">
        <v>195.973949</v>
      </c>
      <c r="X8" s="1">
        <v>366.169015</v>
      </c>
      <c r="AA8" s="1">
        <v>1.9803564900000001E-2</v>
      </c>
      <c r="AB8" s="1">
        <v>202.198069</v>
      </c>
      <c r="AC8" s="1">
        <v>372.186217</v>
      </c>
      <c r="AG8" s="1">
        <v>1.9803564900000001E-2</v>
      </c>
    </row>
    <row r="9" spans="2:33" x14ac:dyDescent="0.35">
      <c r="B9" s="1">
        <v>1.8405829299999999E-2</v>
      </c>
      <c r="C9" s="1">
        <v>204.388071</v>
      </c>
      <c r="D9" s="1">
        <v>369.83998800000001</v>
      </c>
      <c r="L9" s="1">
        <v>1.2270546199999999E-2</v>
      </c>
      <c r="M9" s="1">
        <v>184.74603400000001</v>
      </c>
      <c r="N9" s="1">
        <v>371.76065999999997</v>
      </c>
      <c r="V9" s="1">
        <v>2.9705342700000002E-2</v>
      </c>
      <c r="W9" s="1">
        <v>234.64459199999999</v>
      </c>
      <c r="X9" s="1">
        <v>383.87552699999998</v>
      </c>
      <c r="AA9" s="1">
        <v>2.9705342700000002E-2</v>
      </c>
      <c r="AB9" s="1">
        <v>216.880267</v>
      </c>
      <c r="AC9" s="1">
        <v>379.09370799999999</v>
      </c>
      <c r="AG9" s="1">
        <v>2.9705342700000002E-2</v>
      </c>
    </row>
    <row r="10" spans="2:33" x14ac:dyDescent="0.35">
      <c r="B10" s="1">
        <v>2.4541084500000001E-2</v>
      </c>
      <c r="C10" s="1">
        <v>220.21629899999999</v>
      </c>
      <c r="D10" s="1">
        <v>376.680294</v>
      </c>
      <c r="L10" s="1">
        <v>1.8405829299999999E-2</v>
      </c>
      <c r="M10" s="1">
        <v>203.60663099999999</v>
      </c>
      <c r="N10" s="1">
        <v>377.74233500000003</v>
      </c>
      <c r="V10" s="1">
        <v>3.9607122100000003E-2</v>
      </c>
      <c r="W10" s="1">
        <v>236.810777</v>
      </c>
      <c r="X10" s="1">
        <v>384.23073199999999</v>
      </c>
      <c r="AA10" s="1">
        <v>3.9607122100000003E-2</v>
      </c>
      <c r="AB10" s="1">
        <v>222.13242700000001</v>
      </c>
      <c r="AC10" s="1">
        <v>381.52399700000001</v>
      </c>
      <c r="AG10" s="1">
        <v>3.9607122100000003E-2</v>
      </c>
    </row>
    <row r="11" spans="2:33" x14ac:dyDescent="0.35">
      <c r="B11" s="1">
        <v>3.0676373999999999E-2</v>
      </c>
      <c r="C11" s="1">
        <v>240.24904000000001</v>
      </c>
      <c r="D11" s="1">
        <v>385.93972200000002</v>
      </c>
      <c r="L11" s="1">
        <v>2.4541084500000001E-2</v>
      </c>
      <c r="M11" s="1">
        <v>216.67347599999999</v>
      </c>
      <c r="N11" s="1">
        <v>380.94500299999999</v>
      </c>
      <c r="V11" s="1">
        <v>4.9508930200000002E-2</v>
      </c>
      <c r="W11" s="1">
        <v>227.499775</v>
      </c>
      <c r="X11" s="1">
        <v>380.01427000000001</v>
      </c>
      <c r="AA11" s="1">
        <v>4.9508930200000002E-2</v>
      </c>
      <c r="AB11" s="1">
        <v>219.92455200000001</v>
      </c>
      <c r="AC11" s="1">
        <v>380.41418599999997</v>
      </c>
      <c r="AG11" s="1">
        <v>4.9508930200000002E-2</v>
      </c>
    </row>
    <row r="12" spans="2:33" x14ac:dyDescent="0.35">
      <c r="B12" s="1">
        <v>3.6811627700000002E-2</v>
      </c>
      <c r="C12" s="1">
        <v>238.127984</v>
      </c>
      <c r="D12" s="1">
        <v>384.00515200000001</v>
      </c>
      <c r="L12" s="1">
        <v>3.0676373999999999E-2</v>
      </c>
      <c r="M12" s="1">
        <v>223.968324</v>
      </c>
      <c r="N12" s="1">
        <v>381.86886199999998</v>
      </c>
      <c r="V12" s="1">
        <v>5.9410726599999998E-2</v>
      </c>
      <c r="W12" s="1">
        <v>215.01347100000001</v>
      </c>
      <c r="X12" s="1">
        <v>374.137565</v>
      </c>
      <c r="AA12" s="1">
        <v>5.9410726599999998E-2</v>
      </c>
      <c r="AB12" s="1">
        <v>214.78495699999999</v>
      </c>
      <c r="AC12" s="1">
        <v>377.93715099999997</v>
      </c>
      <c r="AG12" s="1">
        <v>5.9410726599999998E-2</v>
      </c>
    </row>
    <row r="13" spans="2:33" x14ac:dyDescent="0.35">
      <c r="B13" s="1">
        <v>4.2946920600000001E-2</v>
      </c>
      <c r="C13" s="1">
        <v>232.729364</v>
      </c>
      <c r="D13" s="1">
        <v>381.72595999999999</v>
      </c>
      <c r="L13" s="1">
        <v>3.6811627700000002E-2</v>
      </c>
      <c r="M13" s="1">
        <v>226.05329</v>
      </c>
      <c r="N13" s="1">
        <v>380.62204600000001</v>
      </c>
      <c r="V13" s="1">
        <v>6.9312444099999995E-2</v>
      </c>
      <c r="W13" s="1">
        <v>205.85359700000001</v>
      </c>
      <c r="X13" s="1">
        <v>369.75373300000001</v>
      </c>
      <c r="AA13" s="1">
        <v>6.9312444099999995E-2</v>
      </c>
      <c r="AB13" s="1">
        <v>209.82781800000001</v>
      </c>
      <c r="AC13" s="1">
        <v>375.53572200000002</v>
      </c>
      <c r="AG13" s="1">
        <v>6.9312444099999995E-2</v>
      </c>
    </row>
    <row r="14" spans="2:33" x14ac:dyDescent="0.35">
      <c r="B14" s="1">
        <v>4.9082208000000002E-2</v>
      </c>
      <c r="C14" s="1">
        <v>222.939168</v>
      </c>
      <c r="D14" s="1">
        <v>377.26462099999998</v>
      </c>
      <c r="L14" s="1">
        <v>4.2946920600000001E-2</v>
      </c>
      <c r="M14" s="1">
        <v>223.50974099999999</v>
      </c>
      <c r="N14" s="1">
        <v>378.36944199999999</v>
      </c>
      <c r="V14" s="1">
        <v>7.9214275599999995E-2</v>
      </c>
      <c r="W14" s="1">
        <v>198.138801</v>
      </c>
      <c r="X14" s="1">
        <v>365.67170700000003</v>
      </c>
      <c r="AA14" s="1">
        <v>7.9214275599999995E-2</v>
      </c>
      <c r="AB14" s="1">
        <v>206.33693199999999</v>
      </c>
      <c r="AC14" s="1">
        <v>373.82320199999998</v>
      </c>
      <c r="AG14" s="1">
        <v>7.9214275599999995E-2</v>
      </c>
    </row>
    <row r="15" spans="2:33" x14ac:dyDescent="0.35">
      <c r="B15" s="1">
        <v>5.5217464199999997E-2</v>
      </c>
      <c r="C15" s="1">
        <v>212.233216</v>
      </c>
      <c r="D15" s="1">
        <v>372.29462799999999</v>
      </c>
      <c r="L15" s="1">
        <v>4.9082208000000002E-2</v>
      </c>
      <c r="M15" s="1">
        <v>218.76975200000001</v>
      </c>
      <c r="N15" s="1">
        <v>375.92330700000002</v>
      </c>
      <c r="V15" s="1">
        <v>8.9115949999999999E-2</v>
      </c>
      <c r="W15" s="1">
        <v>199.92558399999999</v>
      </c>
      <c r="X15" s="1">
        <v>366.96674899999999</v>
      </c>
      <c r="AA15" s="1">
        <v>8.9115949999999999E-2</v>
      </c>
      <c r="AB15" s="1">
        <v>204.47645700000001</v>
      </c>
      <c r="AC15" s="1">
        <v>372.90038700000002</v>
      </c>
      <c r="AG15" s="1">
        <v>8.9115949999999999E-2</v>
      </c>
    </row>
    <row r="16" spans="2:33" x14ac:dyDescent="0.35">
      <c r="B16" s="1">
        <v>6.1352691000000001E-2</v>
      </c>
      <c r="C16" s="1">
        <v>204.61752100000001</v>
      </c>
      <c r="D16" s="1">
        <v>368.50080000000003</v>
      </c>
      <c r="L16" s="1">
        <v>5.5217464199999997E-2</v>
      </c>
      <c r="M16" s="1">
        <v>213.633737</v>
      </c>
      <c r="N16" s="1">
        <v>373.78279500000002</v>
      </c>
      <c r="V16" s="1">
        <v>9.9017741100000001E-2</v>
      </c>
      <c r="W16" s="1">
        <v>202.895804</v>
      </c>
      <c r="X16" s="1">
        <v>368.39439900000002</v>
      </c>
      <c r="AA16" s="1">
        <v>9.9017741100000001E-2</v>
      </c>
      <c r="AB16" s="1">
        <v>203.90882400000001</v>
      </c>
      <c r="AC16" s="1">
        <v>372.61722700000001</v>
      </c>
      <c r="AG16" s="1">
        <v>9.9017741100000001E-2</v>
      </c>
    </row>
    <row r="17" spans="2:33" x14ac:dyDescent="0.35">
      <c r="B17" s="1">
        <v>6.7487923500000005E-2</v>
      </c>
      <c r="C17" s="1">
        <v>197.53238300000001</v>
      </c>
      <c r="D17" s="1">
        <v>365.26992000000001</v>
      </c>
      <c r="L17" s="1">
        <v>6.1352691000000001E-2</v>
      </c>
      <c r="M17" s="1">
        <v>209.19018399999999</v>
      </c>
      <c r="N17" s="1">
        <v>372.18962900000002</v>
      </c>
      <c r="V17" s="1">
        <v>0.108919637</v>
      </c>
      <c r="W17" s="1">
        <v>205.53087400000001</v>
      </c>
      <c r="X17" s="1">
        <v>369.690248</v>
      </c>
      <c r="AA17" s="1">
        <v>0.108919637</v>
      </c>
      <c r="AB17" s="1">
        <v>204.146838</v>
      </c>
      <c r="AC17" s="1">
        <v>372.73692899999998</v>
      </c>
      <c r="AG17" s="1">
        <v>0.108919637</v>
      </c>
    </row>
    <row r="18" spans="2:33" x14ac:dyDescent="0.35">
      <c r="B18" s="1">
        <v>7.3623264600000002E-2</v>
      </c>
      <c r="C18" s="1">
        <v>196.73853</v>
      </c>
      <c r="D18" s="1">
        <v>364.74909600000001</v>
      </c>
      <c r="L18" s="1">
        <v>6.7487923500000005E-2</v>
      </c>
      <c r="M18" s="1">
        <v>205.92613299999999</v>
      </c>
      <c r="N18" s="1">
        <v>371.201008</v>
      </c>
      <c r="V18" s="1">
        <v>0.118821285</v>
      </c>
      <c r="W18" s="1">
        <v>208.95594600000001</v>
      </c>
      <c r="X18" s="1">
        <v>371.497928</v>
      </c>
      <c r="AA18" s="1">
        <v>0.118821285</v>
      </c>
      <c r="AB18" s="1">
        <v>204.74111600000001</v>
      </c>
      <c r="AC18" s="1">
        <v>373.03457500000002</v>
      </c>
      <c r="AF18" s="1"/>
      <c r="AG18" s="1">
        <v>0.118821285</v>
      </c>
    </row>
    <row r="19" spans="2:33" x14ac:dyDescent="0.35">
      <c r="B19" s="1">
        <v>7.9758607400000001E-2</v>
      </c>
      <c r="C19" s="1">
        <v>198.57738499999999</v>
      </c>
      <c r="D19" s="1">
        <v>365.95677999999998</v>
      </c>
      <c r="L19" s="1">
        <v>7.3623264600000002E-2</v>
      </c>
      <c r="M19" s="1">
        <v>203.922991</v>
      </c>
      <c r="N19" s="1">
        <v>370.75608599999998</v>
      </c>
      <c r="V19" s="1">
        <v>0.12872303600000001</v>
      </c>
      <c r="W19" s="1">
        <v>208.757836</v>
      </c>
      <c r="X19" s="1">
        <v>371.26098000000002</v>
      </c>
      <c r="AA19" s="1">
        <v>0.12872303600000001</v>
      </c>
      <c r="AB19" s="1">
        <v>205.368089</v>
      </c>
      <c r="AC19" s="1">
        <v>373.34710100000001</v>
      </c>
      <c r="AF19" s="1"/>
      <c r="AG19" s="1">
        <v>0.12872303600000001</v>
      </c>
    </row>
    <row r="20" spans="2:33" x14ac:dyDescent="0.35">
      <c r="B20" s="1">
        <v>8.5893835599999996E-2</v>
      </c>
      <c r="C20" s="1">
        <v>201.31729799999999</v>
      </c>
      <c r="D20" s="1">
        <v>367.32180299999999</v>
      </c>
      <c r="L20" s="1">
        <v>7.9758607400000001E-2</v>
      </c>
      <c r="M20" s="1">
        <v>203.02708100000001</v>
      </c>
      <c r="N20" s="1">
        <v>370.730346</v>
      </c>
      <c r="V20" s="1">
        <v>0.13862480099999999</v>
      </c>
      <c r="W20" s="1">
        <v>208.15770599999999</v>
      </c>
      <c r="X20" s="1">
        <v>370.97585800000002</v>
      </c>
      <c r="AA20" s="1">
        <v>0.13862480099999999</v>
      </c>
      <c r="AB20" s="1">
        <v>205.85031000000001</v>
      </c>
      <c r="AC20" s="1">
        <v>373.58563500000002</v>
      </c>
      <c r="AF20" s="1"/>
      <c r="AG20" s="1">
        <v>0.13862480099999999</v>
      </c>
    </row>
    <row r="21" spans="2:33" x14ac:dyDescent="0.35">
      <c r="B21" s="1">
        <v>9.2029079099999994E-2</v>
      </c>
      <c r="C21" s="1">
        <v>204.075008</v>
      </c>
      <c r="D21" s="1">
        <v>368.69420000000002</v>
      </c>
      <c r="L21" s="1">
        <v>8.5893835599999996E-2</v>
      </c>
      <c r="M21" s="1">
        <v>202.972174</v>
      </c>
      <c r="N21" s="1">
        <v>370.97728599999999</v>
      </c>
      <c r="V21" s="1">
        <v>0.148526399</v>
      </c>
      <c r="W21" s="1">
        <v>207.07048900000001</v>
      </c>
      <c r="X21" s="1">
        <v>370.44592899999998</v>
      </c>
      <c r="AA21" s="1">
        <v>0.148526399</v>
      </c>
      <c r="AB21" s="1">
        <v>206.132836</v>
      </c>
      <c r="AC21" s="1">
        <v>373.723342</v>
      </c>
      <c r="AF21" s="1"/>
      <c r="AG21" s="1">
        <v>0.148526399</v>
      </c>
    </row>
    <row r="22" spans="2:33" x14ac:dyDescent="0.35">
      <c r="B22" s="1">
        <v>9.8164555200000003E-2</v>
      </c>
      <c r="C22" s="1">
        <v>207.678462</v>
      </c>
      <c r="D22" s="1">
        <v>370.60603900000001</v>
      </c>
      <c r="L22" s="1">
        <v>9.2029079099999994E-2</v>
      </c>
      <c r="M22" s="1">
        <v>203.46110400000001</v>
      </c>
      <c r="N22" s="1">
        <v>371.35876999999999</v>
      </c>
      <c r="V22" s="1">
        <v>0.15842851299999999</v>
      </c>
      <c r="W22" s="1">
        <v>206.16548599999999</v>
      </c>
      <c r="X22" s="1">
        <v>369.99956900000001</v>
      </c>
      <c r="AA22" s="1">
        <v>0.15842851299999999</v>
      </c>
      <c r="AB22" s="1">
        <v>206.23953700000001</v>
      </c>
      <c r="AC22" s="1">
        <v>373.77281399999998</v>
      </c>
      <c r="AF22" s="1"/>
      <c r="AG22" s="1">
        <v>0.15842851299999999</v>
      </c>
    </row>
    <row r="23" spans="2:33" x14ac:dyDescent="0.35">
      <c r="B23" s="1">
        <v>0.104299638</v>
      </c>
      <c r="C23" s="1">
        <v>208.968051</v>
      </c>
      <c r="D23" s="1">
        <v>371.09466500000002</v>
      </c>
      <c r="L23" s="1">
        <v>9.8164555200000003E-2</v>
      </c>
      <c r="M23" s="1">
        <v>204.21955</v>
      </c>
      <c r="N23" s="1">
        <v>371.76398599999999</v>
      </c>
      <c r="V23" s="1">
        <v>0.16833030500000001</v>
      </c>
      <c r="W23" s="1">
        <v>205.07441800000001</v>
      </c>
      <c r="X23" s="1">
        <v>369.41740099999998</v>
      </c>
      <c r="AA23" s="1">
        <v>0.16833030500000001</v>
      </c>
      <c r="AB23" s="1">
        <v>206.22932599999999</v>
      </c>
      <c r="AC23" s="1">
        <v>373.76386000000002</v>
      </c>
      <c r="AF23" s="1"/>
      <c r="AG23" s="1">
        <v>0.16833030500000001</v>
      </c>
    </row>
    <row r="24" spans="2:33" x14ac:dyDescent="0.35">
      <c r="B24" s="1">
        <v>0.110434902</v>
      </c>
      <c r="C24" s="1">
        <v>210.24163999999999</v>
      </c>
      <c r="D24" s="1">
        <v>371.85539399999999</v>
      </c>
      <c r="L24" s="1">
        <v>0.104299638</v>
      </c>
      <c r="M24" s="1">
        <v>205.02833000000001</v>
      </c>
      <c r="N24" s="1">
        <v>372.11786799999999</v>
      </c>
      <c r="V24" s="1">
        <v>0.17823159099999999</v>
      </c>
      <c r="W24" s="1">
        <v>205.140219</v>
      </c>
      <c r="X24" s="1">
        <v>369.48997400000002</v>
      </c>
      <c r="AA24" s="1">
        <v>0.17823159099999999</v>
      </c>
      <c r="AB24" s="1">
        <v>206.16388799999999</v>
      </c>
      <c r="AC24" s="1">
        <v>373.72742899999997</v>
      </c>
      <c r="AF24" s="1"/>
      <c r="AG24" s="1">
        <v>0.17823159099999999</v>
      </c>
    </row>
    <row r="25" spans="2:33" x14ac:dyDescent="0.35">
      <c r="B25" s="1">
        <v>0.116569955</v>
      </c>
      <c r="C25" s="1">
        <v>209.82386099999999</v>
      </c>
      <c r="D25" s="1">
        <v>371.54284100000001</v>
      </c>
      <c r="L25" s="1">
        <v>0.110434902</v>
      </c>
      <c r="M25" s="1">
        <v>205.737954</v>
      </c>
      <c r="N25" s="1">
        <v>372.38082800000001</v>
      </c>
      <c r="V25" s="1">
        <v>0.18813444300000001</v>
      </c>
      <c r="W25" s="1">
        <v>205.351651</v>
      </c>
      <c r="X25" s="1">
        <v>369.58791500000001</v>
      </c>
      <c r="AA25" s="1">
        <v>0.18813444300000001</v>
      </c>
      <c r="AB25" s="1">
        <v>206.09007</v>
      </c>
      <c r="AC25" s="1">
        <v>373.686936</v>
      </c>
      <c r="AF25" s="1"/>
      <c r="AG25" s="1">
        <v>0.18813444300000001</v>
      </c>
    </row>
    <row r="26" spans="2:33" x14ac:dyDescent="0.35">
      <c r="B26" s="1">
        <v>0.12270581999999999</v>
      </c>
      <c r="C26" s="1">
        <v>209.01754800000001</v>
      </c>
      <c r="D26" s="1">
        <v>371.15759300000002</v>
      </c>
      <c r="L26" s="1">
        <v>0.116569955</v>
      </c>
      <c r="M26" s="1">
        <v>206.26827900000001</v>
      </c>
      <c r="N26" s="1">
        <v>372.54263099999997</v>
      </c>
      <c r="V26" s="1">
        <v>0.19803548100000001</v>
      </c>
      <c r="W26" s="1">
        <v>205.69071</v>
      </c>
      <c r="X26" s="1">
        <v>369.74994299999997</v>
      </c>
      <c r="AA26" s="1">
        <v>0.19803548100000001</v>
      </c>
      <c r="AB26" s="1">
        <v>206.03457499999999</v>
      </c>
      <c r="AC26" s="1">
        <v>373.65569499999998</v>
      </c>
      <c r="AF26" s="1"/>
      <c r="AG26" s="1">
        <v>0.19803548100000001</v>
      </c>
    </row>
    <row r="27" spans="2:33" x14ac:dyDescent="0.35">
      <c r="B27" s="1">
        <v>0.128840911</v>
      </c>
      <c r="C27" s="1">
        <v>207.914458</v>
      </c>
      <c r="D27" s="1">
        <v>370.60305499999998</v>
      </c>
      <c r="L27" s="1">
        <v>0.12270581999999999</v>
      </c>
      <c r="M27" s="1">
        <v>206.59734</v>
      </c>
      <c r="N27" s="1">
        <v>372.61346600000002</v>
      </c>
      <c r="V27" s="1">
        <v>0.20793749</v>
      </c>
      <c r="W27" s="1">
        <v>205.96422000000001</v>
      </c>
      <c r="X27" s="1">
        <v>369.872929</v>
      </c>
      <c r="AA27" s="1">
        <v>0.20793749</v>
      </c>
      <c r="AB27" s="1">
        <v>206.00648000000001</v>
      </c>
      <c r="AC27" s="1">
        <v>373.63819999999998</v>
      </c>
      <c r="AF27" s="1"/>
      <c r="AG27" s="1">
        <v>0.20793749</v>
      </c>
    </row>
    <row r="28" spans="2:33" x14ac:dyDescent="0.35">
      <c r="B28" s="1">
        <v>0.13497619999999999</v>
      </c>
      <c r="C28" s="1">
        <v>206.68951999999999</v>
      </c>
      <c r="D28" s="1">
        <v>370.00962500000003</v>
      </c>
      <c r="L28" s="1">
        <v>0.128840911</v>
      </c>
      <c r="M28" s="1">
        <v>206.744361</v>
      </c>
      <c r="N28" s="1">
        <v>372.61481099999997</v>
      </c>
      <c r="V28" s="1">
        <v>0.21783898400000001</v>
      </c>
      <c r="W28" s="1">
        <v>206.23497399999999</v>
      </c>
      <c r="X28" s="1">
        <v>370.02089899999999</v>
      </c>
      <c r="AA28" s="1">
        <v>0.21783898400000001</v>
      </c>
      <c r="AB28" s="1">
        <v>206.00317799999999</v>
      </c>
      <c r="AC28" s="1">
        <v>373.63311199999998</v>
      </c>
      <c r="AF28" s="1"/>
      <c r="AG28" s="1">
        <v>0.21783898400000001</v>
      </c>
    </row>
    <row r="29" spans="2:33" x14ac:dyDescent="0.35">
      <c r="B29" s="1">
        <v>0.14111190100000001</v>
      </c>
      <c r="C29" s="1">
        <v>205.806849</v>
      </c>
      <c r="D29" s="1">
        <v>369.581639</v>
      </c>
      <c r="L29" s="1">
        <v>0.13497619999999999</v>
      </c>
      <c r="M29" s="1">
        <v>206.75175899999999</v>
      </c>
      <c r="N29" s="1">
        <v>372.57176399999997</v>
      </c>
      <c r="V29" s="1">
        <v>0.22774148299999999</v>
      </c>
      <c r="W29" s="1">
        <v>206.18575100000001</v>
      </c>
      <c r="X29" s="1">
        <v>369.97934800000002</v>
      </c>
      <c r="AA29" s="1">
        <v>0.22774148299999999</v>
      </c>
      <c r="AB29" s="1">
        <v>206.016606</v>
      </c>
      <c r="AC29" s="1">
        <v>373.636369</v>
      </c>
      <c r="AF29" s="1"/>
      <c r="AG29" s="1">
        <v>0.22774148299999999</v>
      </c>
    </row>
    <row r="30" spans="2:33" x14ac:dyDescent="0.35">
      <c r="B30" s="1">
        <v>0.147246232</v>
      </c>
      <c r="C30" s="1">
        <v>205.01203100000001</v>
      </c>
      <c r="D30" s="1">
        <v>369.186644</v>
      </c>
      <c r="L30" s="1">
        <v>0.14111190100000001</v>
      </c>
      <c r="M30" s="1">
        <v>206.66968800000001</v>
      </c>
      <c r="N30" s="1">
        <v>372.507609</v>
      </c>
      <c r="V30" s="1">
        <v>0.237643614</v>
      </c>
      <c r="W30" s="1">
        <v>206.083226</v>
      </c>
      <c r="X30" s="1">
        <v>369.92592400000001</v>
      </c>
      <c r="AA30" s="1">
        <v>0.237643614</v>
      </c>
      <c r="AB30" s="1">
        <v>206.03798399999999</v>
      </c>
      <c r="AC30" s="1">
        <v>373.64356600000002</v>
      </c>
      <c r="AF30" s="1"/>
      <c r="AG30" s="1">
        <v>0.237643614</v>
      </c>
    </row>
    <row r="31" spans="2:33" x14ac:dyDescent="0.35">
      <c r="B31" s="1">
        <v>0.153382342</v>
      </c>
      <c r="C31" s="1">
        <v>204.83000999999999</v>
      </c>
      <c r="D31" s="1">
        <v>369.05518999999998</v>
      </c>
      <c r="L31" s="1">
        <v>0.147246232</v>
      </c>
      <c r="M31" s="1">
        <v>206.54490200000001</v>
      </c>
      <c r="N31" s="1">
        <v>372.440673</v>
      </c>
      <c r="V31" s="1">
        <v>0.24754362799999999</v>
      </c>
      <c r="W31" s="1">
        <v>205.968862</v>
      </c>
      <c r="X31" s="1">
        <v>369.86544600000002</v>
      </c>
      <c r="AA31" s="1">
        <v>0.24754362799999999</v>
      </c>
      <c r="AB31" s="1">
        <v>206.06053199999999</v>
      </c>
      <c r="AC31" s="1">
        <v>373.65130499999998</v>
      </c>
      <c r="AF31" s="1"/>
      <c r="AG31" s="1">
        <v>0.24754362799999999</v>
      </c>
    </row>
    <row r="32" spans="2:33" x14ac:dyDescent="0.35">
      <c r="B32" s="1">
        <v>0.15951822600000001</v>
      </c>
      <c r="C32" s="1">
        <v>204.992029</v>
      </c>
      <c r="D32" s="1">
        <v>369.17001099999999</v>
      </c>
      <c r="L32" s="1">
        <v>0.153382342</v>
      </c>
      <c r="M32" s="1">
        <v>206.41429099999999</v>
      </c>
      <c r="N32" s="1">
        <v>372.38314800000001</v>
      </c>
      <c r="V32" s="1">
        <v>0.25744540199999999</v>
      </c>
      <c r="W32" s="1">
        <v>205.84751800000001</v>
      </c>
      <c r="X32" s="1">
        <v>369.80112300000002</v>
      </c>
      <c r="AA32" s="1">
        <v>0.25744540199999999</v>
      </c>
      <c r="AB32" s="1">
        <v>206.08037899999999</v>
      </c>
      <c r="AC32" s="1">
        <v>373.65765399999998</v>
      </c>
      <c r="AF32" s="1"/>
      <c r="AG32" s="1">
        <v>0.25744540199999999</v>
      </c>
    </row>
    <row r="33" spans="2:33" x14ac:dyDescent="0.35">
      <c r="B33" s="1">
        <v>0.16565137699999999</v>
      </c>
      <c r="C33" s="1">
        <v>205.26374799999999</v>
      </c>
      <c r="D33" s="1">
        <v>369.301489</v>
      </c>
      <c r="L33" s="1">
        <v>0.15951822600000001</v>
      </c>
      <c r="M33" s="1">
        <v>206.30240599999999</v>
      </c>
      <c r="N33" s="1">
        <v>372.34131400000001</v>
      </c>
      <c r="V33" s="1">
        <v>0.26734862500000001</v>
      </c>
      <c r="W33" s="1">
        <v>205.86538899999999</v>
      </c>
      <c r="X33" s="1">
        <v>369.808761</v>
      </c>
      <c r="AA33" s="1">
        <v>0.26734862500000001</v>
      </c>
      <c r="AB33" s="1">
        <v>206.09627900000001</v>
      </c>
      <c r="AC33" s="1">
        <v>373.661993</v>
      </c>
      <c r="AF33" s="1"/>
      <c r="AG33" s="1">
        <v>0.26734862500000001</v>
      </c>
    </row>
    <row r="34" spans="2:33" x14ac:dyDescent="0.35">
      <c r="B34" s="1">
        <v>0.17178890599999999</v>
      </c>
      <c r="C34" s="1">
        <v>205.634096</v>
      </c>
      <c r="D34" s="1">
        <v>369.45190700000001</v>
      </c>
      <c r="L34" s="1">
        <v>0.16565137699999999</v>
      </c>
      <c r="M34" s="1">
        <v>206.22190900000001</v>
      </c>
      <c r="N34" s="1">
        <v>372.31663500000002</v>
      </c>
      <c r="V34" s="1">
        <v>0.27724880099999999</v>
      </c>
      <c r="W34" s="1">
        <v>205.918733</v>
      </c>
      <c r="X34" s="1">
        <v>369.82935500000002</v>
      </c>
      <c r="AA34" s="1">
        <v>0.27724880099999999</v>
      </c>
      <c r="AB34" s="1">
        <v>206.10876300000001</v>
      </c>
      <c r="AC34" s="1">
        <v>373.66459500000002</v>
      </c>
      <c r="AF34" s="1"/>
      <c r="AG34" s="1">
        <v>0.27724880099999999</v>
      </c>
    </row>
    <row r="35" spans="2:33" x14ac:dyDescent="0.35">
      <c r="B35" s="1">
        <v>0.177922579</v>
      </c>
      <c r="C35" s="1">
        <v>205.930712</v>
      </c>
      <c r="D35" s="1">
        <v>369.61597499999999</v>
      </c>
      <c r="L35" s="1">
        <v>0.17178890599999999</v>
      </c>
      <c r="M35" s="1">
        <v>206.17578399999999</v>
      </c>
      <c r="N35" s="1">
        <v>372.30723699999999</v>
      </c>
      <c r="V35" s="1">
        <v>0.287150513</v>
      </c>
      <c r="W35" s="1">
        <v>206.006328</v>
      </c>
      <c r="X35" s="1">
        <v>369.86928599999999</v>
      </c>
      <c r="AA35" s="1">
        <v>0.287150513</v>
      </c>
      <c r="AB35" s="1">
        <v>206.11922899999999</v>
      </c>
      <c r="AC35" s="1">
        <v>373.66615999999999</v>
      </c>
      <c r="AF35" s="1"/>
      <c r="AG35" s="1">
        <v>0.287150513</v>
      </c>
    </row>
    <row r="36" spans="2:33" x14ac:dyDescent="0.35">
      <c r="B36" s="1">
        <v>0.18405827299999999</v>
      </c>
      <c r="C36" s="1">
        <v>206.28977399999999</v>
      </c>
      <c r="D36" s="1">
        <v>369.83239099999997</v>
      </c>
      <c r="L36" s="1">
        <v>0.177922579</v>
      </c>
      <c r="M36" s="1">
        <v>206.16030799999999</v>
      </c>
      <c r="N36" s="1">
        <v>372.30939999999998</v>
      </c>
      <c r="V36" s="1">
        <v>0.29705759700000001</v>
      </c>
      <c r="W36" s="1">
        <v>206.08326099999999</v>
      </c>
      <c r="X36" s="1">
        <v>369.90128800000002</v>
      </c>
      <c r="AA36" s="1">
        <v>0.29705759700000001</v>
      </c>
      <c r="AB36" s="1">
        <v>206.12924799999999</v>
      </c>
      <c r="AC36" s="1">
        <v>373.66747600000002</v>
      </c>
      <c r="AF36" s="1"/>
      <c r="AG36" s="1">
        <v>0.29705759700000001</v>
      </c>
    </row>
    <row r="37" spans="2:33" x14ac:dyDescent="0.35">
      <c r="B37" s="1">
        <v>0.190193109</v>
      </c>
      <c r="C37" s="1">
        <v>206.388935</v>
      </c>
      <c r="D37" s="1">
        <v>369.85055499999999</v>
      </c>
      <c r="L37" s="1">
        <v>0.18405827299999999</v>
      </c>
      <c r="M37" s="1">
        <v>206.168047</v>
      </c>
      <c r="N37" s="1">
        <v>372.31882100000001</v>
      </c>
      <c r="V37" s="1">
        <v>0.30695192300000002</v>
      </c>
      <c r="W37" s="1">
        <v>206.18515600000001</v>
      </c>
      <c r="X37" s="1">
        <v>369.95589799999999</v>
      </c>
      <c r="AA37" s="1">
        <v>0.30695192300000002</v>
      </c>
      <c r="AB37" s="1">
        <v>206.14018300000001</v>
      </c>
      <c r="AC37" s="1">
        <v>373.66922399999999</v>
      </c>
      <c r="AF37" s="1"/>
      <c r="AG37" s="1">
        <v>0.30695192300000002</v>
      </c>
    </row>
    <row r="38" spans="2:33" x14ac:dyDescent="0.35">
      <c r="B38" s="1">
        <v>0.196328486</v>
      </c>
      <c r="C38" s="1">
        <v>206.48749699999999</v>
      </c>
      <c r="D38" s="1">
        <v>369.900779</v>
      </c>
      <c r="L38" s="1">
        <v>0.190193109</v>
      </c>
      <c r="M38" s="1">
        <v>206.190393</v>
      </c>
      <c r="N38" s="1">
        <v>372.33152999999999</v>
      </c>
      <c r="V38" s="1">
        <v>0.316851561</v>
      </c>
      <c r="W38" s="1">
        <v>206.175184</v>
      </c>
      <c r="X38" s="1">
        <v>369.94050600000003</v>
      </c>
      <c r="AA38" s="1">
        <v>0.316851561</v>
      </c>
      <c r="AB38" s="1">
        <v>206.15306799999999</v>
      </c>
      <c r="AC38" s="1">
        <v>373.671922</v>
      </c>
      <c r="AF38" s="1"/>
      <c r="AG38" s="1">
        <v>0.316851561</v>
      </c>
    </row>
    <row r="39" spans="2:33" x14ac:dyDescent="0.35">
      <c r="B39" s="1">
        <v>0.20246243999999999</v>
      </c>
      <c r="C39" s="1">
        <v>206.44838899999999</v>
      </c>
      <c r="D39" s="1">
        <v>369.86860899999999</v>
      </c>
      <c r="L39" s="1">
        <v>0.196328486</v>
      </c>
      <c r="M39" s="1">
        <v>206.219392</v>
      </c>
      <c r="N39" s="1">
        <v>372.344427</v>
      </c>
      <c r="V39" s="1">
        <v>0.32675934899999998</v>
      </c>
      <c r="W39" s="1">
        <v>206.15451300000001</v>
      </c>
      <c r="X39" s="1">
        <v>369.925299</v>
      </c>
      <c r="AA39" s="1">
        <v>0.32675934899999998</v>
      </c>
      <c r="AB39" s="1">
        <v>206.16868199999999</v>
      </c>
      <c r="AC39" s="1">
        <v>373.67595699999998</v>
      </c>
      <c r="AF39" s="1"/>
      <c r="AG39" s="1">
        <v>0.32675934899999998</v>
      </c>
    </row>
    <row r="40" spans="2:33" x14ac:dyDescent="0.35">
      <c r="B40" s="1">
        <v>0.20860118499999999</v>
      </c>
      <c r="C40" s="1">
        <v>206.391953</v>
      </c>
      <c r="D40" s="1">
        <v>369.83740499999999</v>
      </c>
      <c r="L40" s="1">
        <v>0.20246243999999999</v>
      </c>
      <c r="M40" s="1">
        <v>206.24882500000001</v>
      </c>
      <c r="N40" s="1">
        <v>372.35548699999998</v>
      </c>
      <c r="V40" s="1">
        <v>0.33665462000000002</v>
      </c>
      <c r="W40" s="1">
        <v>206.12272300000001</v>
      </c>
      <c r="X40" s="1">
        <v>369.90652699999998</v>
      </c>
      <c r="AA40" s="1">
        <v>0.33665462000000002</v>
      </c>
      <c r="AB40" s="1">
        <v>206.18768800000001</v>
      </c>
      <c r="AC40" s="1">
        <v>373.68166000000002</v>
      </c>
      <c r="AF40" s="1"/>
      <c r="AG40" s="1">
        <v>0.33665462000000002</v>
      </c>
    </row>
    <row r="41" spans="2:33" x14ac:dyDescent="0.35">
      <c r="B41" s="1">
        <v>0.21473569200000001</v>
      </c>
      <c r="C41" s="1">
        <v>206.31872999999999</v>
      </c>
      <c r="D41" s="1">
        <v>369.79083900000001</v>
      </c>
      <c r="L41" s="1">
        <v>0.20860118499999999</v>
      </c>
      <c r="M41" s="1">
        <v>206.27462299999999</v>
      </c>
      <c r="N41" s="1">
        <v>372.36371500000001</v>
      </c>
      <c r="V41" s="1">
        <v>0.34656261399999999</v>
      </c>
      <c r="W41" s="1">
        <v>206.089057</v>
      </c>
      <c r="X41" s="1">
        <v>369.88351999999998</v>
      </c>
      <c r="AA41" s="1">
        <v>0.34656261399999999</v>
      </c>
      <c r="AB41" s="1">
        <v>206.21078199999999</v>
      </c>
      <c r="AC41" s="1">
        <v>373.68937899999997</v>
      </c>
      <c r="AF41" s="1"/>
      <c r="AG41" s="1">
        <v>0.34656261399999999</v>
      </c>
    </row>
    <row r="42" spans="2:33" x14ac:dyDescent="0.35">
      <c r="B42" s="1">
        <v>0.22086839699999999</v>
      </c>
      <c r="C42" s="1">
        <v>206.27046899999999</v>
      </c>
      <c r="D42" s="1">
        <v>369.78268300000002</v>
      </c>
      <c r="L42" s="1">
        <v>0.21473569200000001</v>
      </c>
      <c r="M42" s="1">
        <v>206.29477700000001</v>
      </c>
      <c r="N42" s="1">
        <v>372.368944</v>
      </c>
      <c r="V42" s="1">
        <v>0.35646700799999997</v>
      </c>
      <c r="W42" s="1">
        <v>206.063638</v>
      </c>
      <c r="X42" s="1">
        <v>369.87123400000002</v>
      </c>
      <c r="AA42" s="1">
        <v>0.35646700799999997</v>
      </c>
      <c r="AB42" s="1">
        <v>206.23880399999999</v>
      </c>
      <c r="AC42" s="1">
        <v>373.69953299999997</v>
      </c>
      <c r="AF42" s="1"/>
      <c r="AG42" s="1">
        <v>0.35646700799999997</v>
      </c>
    </row>
    <row r="43" spans="2:33" x14ac:dyDescent="0.35">
      <c r="B43" s="1">
        <v>0.22700635299999999</v>
      </c>
      <c r="C43" s="1">
        <v>206.21282199999999</v>
      </c>
      <c r="D43" s="1">
        <v>369.774564</v>
      </c>
      <c r="L43" s="1">
        <v>0.22086839699999999</v>
      </c>
      <c r="M43" s="1">
        <v>206.30893900000001</v>
      </c>
      <c r="N43" s="1">
        <v>372.37156499999998</v>
      </c>
      <c r="V43" s="1">
        <v>0.36636624899999998</v>
      </c>
      <c r="W43" s="1">
        <v>206.06146899999999</v>
      </c>
      <c r="X43" s="1">
        <v>369.86464999999998</v>
      </c>
      <c r="AA43" s="1">
        <v>0.36636624899999998</v>
      </c>
      <c r="AB43" s="1">
        <v>206.27279100000001</v>
      </c>
      <c r="AC43" s="1">
        <v>373.71264000000002</v>
      </c>
      <c r="AF43" s="1"/>
      <c r="AG43" s="1">
        <v>0.36636624899999998</v>
      </c>
    </row>
    <row r="44" spans="2:33" x14ac:dyDescent="0.35">
      <c r="B44" s="1">
        <v>0.233139766</v>
      </c>
      <c r="C44" s="1">
        <v>206.212616</v>
      </c>
      <c r="D44" s="1">
        <v>369.751126</v>
      </c>
      <c r="L44" s="1">
        <v>0.22700635299999999</v>
      </c>
      <c r="M44" s="1">
        <v>206.31788700000001</v>
      </c>
      <c r="N44" s="1">
        <v>372.37226099999998</v>
      </c>
      <c r="V44" s="1">
        <v>0.37627043900000001</v>
      </c>
      <c r="W44" s="1">
        <v>206.066045</v>
      </c>
      <c r="X44" s="1">
        <v>369.86086499999999</v>
      </c>
      <c r="AA44" s="1">
        <v>0.37627043900000001</v>
      </c>
      <c r="AB44" s="1">
        <v>206.313974</v>
      </c>
      <c r="AC44" s="1">
        <v>373.72931599999998</v>
      </c>
      <c r="AF44" s="1"/>
      <c r="AG44" s="1">
        <v>0.37627043900000001</v>
      </c>
    </row>
    <row r="45" spans="2:33" x14ac:dyDescent="0.35">
      <c r="B45" s="1">
        <v>0.239277778</v>
      </c>
      <c r="C45" s="1">
        <v>206.21877000000001</v>
      </c>
      <c r="D45" s="1">
        <v>369.74905200000001</v>
      </c>
      <c r="L45" s="1">
        <v>0.233139766</v>
      </c>
      <c r="M45" s="1">
        <v>206.32298700000001</v>
      </c>
      <c r="N45" s="1">
        <v>372.37178799999998</v>
      </c>
      <c r="V45" s="1">
        <v>0.38616498599999999</v>
      </c>
      <c r="W45" s="1">
        <v>206.078451</v>
      </c>
      <c r="X45" s="1">
        <v>369.86231700000002</v>
      </c>
      <c r="AA45" s="1">
        <v>0.38616498599999999</v>
      </c>
      <c r="AB45" s="1">
        <v>206.36374000000001</v>
      </c>
      <c r="AC45" s="1">
        <v>373.75025299999999</v>
      </c>
      <c r="AF45" s="1"/>
      <c r="AG45" s="1">
        <v>0.38616498599999999</v>
      </c>
    </row>
    <row r="46" spans="2:33" x14ac:dyDescent="0.35">
      <c r="B46" s="1">
        <v>0.245411291</v>
      </c>
      <c r="C46" s="1">
        <v>206.23663999999999</v>
      </c>
      <c r="D46" s="1">
        <v>369.74275299999999</v>
      </c>
      <c r="L46" s="1">
        <v>0.239277778</v>
      </c>
      <c r="M46" s="1">
        <v>206.325748</v>
      </c>
      <c r="N46" s="1">
        <v>372.37081499999999</v>
      </c>
      <c r="V46" s="1">
        <v>0.396079299</v>
      </c>
      <c r="W46" s="1">
        <v>206.099086</v>
      </c>
      <c r="X46" s="1">
        <v>369.86832700000002</v>
      </c>
      <c r="AA46" s="1">
        <v>0.396079299</v>
      </c>
      <c r="AB46" s="1">
        <v>206.42355900000001</v>
      </c>
      <c r="AC46" s="1">
        <v>373.776184</v>
      </c>
      <c r="AF46" s="1"/>
      <c r="AG46" s="1">
        <v>0.396079299</v>
      </c>
    </row>
    <row r="47" spans="2:33" x14ac:dyDescent="0.35">
      <c r="B47" s="1">
        <v>0.25154688600000003</v>
      </c>
      <c r="C47" s="1">
        <v>206.26175599999999</v>
      </c>
      <c r="D47" s="1">
        <v>369.73225600000001</v>
      </c>
      <c r="L47" s="1">
        <v>0.245411291</v>
      </c>
      <c r="M47" s="1">
        <v>206.327516</v>
      </c>
      <c r="N47" s="1">
        <v>372.36984699999999</v>
      </c>
      <c r="V47" s="1">
        <v>0.40596779799999999</v>
      </c>
      <c r="W47" s="1">
        <v>206.12686600000001</v>
      </c>
      <c r="X47" s="1">
        <v>369.87777599999998</v>
      </c>
      <c r="AA47" s="1">
        <v>0.40596779799999999</v>
      </c>
      <c r="AB47" s="1">
        <v>206.49489500000001</v>
      </c>
      <c r="AC47" s="1">
        <v>373.80783700000001</v>
      </c>
      <c r="AF47" s="1"/>
      <c r="AG47" s="1">
        <v>0.40596779799999999</v>
      </c>
    </row>
    <row r="48" spans="2:33" x14ac:dyDescent="0.35">
      <c r="B48" s="1">
        <v>0.25767773399999999</v>
      </c>
      <c r="C48" s="1">
        <v>206.28978599999999</v>
      </c>
      <c r="D48" s="1">
        <v>369.76147600000002</v>
      </c>
      <c r="L48" s="1">
        <v>0.25154688600000003</v>
      </c>
      <c r="M48" s="1">
        <v>206.32930300000001</v>
      </c>
      <c r="N48" s="1">
        <v>372.369191</v>
      </c>
      <c r="V48" s="1">
        <v>0.41587759400000002</v>
      </c>
      <c r="W48" s="1">
        <v>206.16184799999999</v>
      </c>
      <c r="X48" s="1">
        <v>369.89053799999999</v>
      </c>
      <c r="AA48" s="1">
        <v>0.41587759400000002</v>
      </c>
      <c r="AB48" s="1">
        <v>206.57911100000001</v>
      </c>
      <c r="AC48" s="1">
        <v>373.845888</v>
      </c>
      <c r="AF48" s="1"/>
      <c r="AG48" s="1">
        <v>0.41587759400000002</v>
      </c>
    </row>
    <row r="49" spans="2:33" x14ac:dyDescent="0.35">
      <c r="B49" s="1">
        <v>0.26381868600000002</v>
      </c>
      <c r="C49" s="1">
        <v>206.315507</v>
      </c>
      <c r="D49" s="1">
        <v>369.83893799999998</v>
      </c>
      <c r="L49" s="1">
        <v>0.25767773399999999</v>
      </c>
      <c r="M49" s="1">
        <v>206.331729</v>
      </c>
      <c r="N49" s="1">
        <v>372.36898200000002</v>
      </c>
      <c r="V49" s="1">
        <v>0.42578279299999999</v>
      </c>
      <c r="W49" s="1">
        <v>206.21024</v>
      </c>
      <c r="X49" s="1">
        <v>369.90991400000001</v>
      </c>
      <c r="AA49" s="1">
        <v>0.42578279299999999</v>
      </c>
      <c r="AB49" s="1">
        <v>206.67736500000001</v>
      </c>
      <c r="AC49" s="1">
        <v>373.89091100000002</v>
      </c>
      <c r="AF49" s="1"/>
      <c r="AG49" s="1">
        <v>0.42578279299999999</v>
      </c>
    </row>
    <row r="50" spans="2:33" x14ac:dyDescent="0.35">
      <c r="B50" s="1">
        <v>0.26995174199999999</v>
      </c>
      <c r="C50" s="1">
        <v>206.34977799999999</v>
      </c>
      <c r="D50" s="1">
        <v>369.82617099999999</v>
      </c>
      <c r="L50" s="1">
        <v>0.26381868600000002</v>
      </c>
      <c r="M50" s="1">
        <v>206.33506499999999</v>
      </c>
      <c r="N50" s="1">
        <v>372.36921699999999</v>
      </c>
      <c r="V50" s="1">
        <v>0.43566938900000002</v>
      </c>
      <c r="W50" s="1">
        <v>206.28279900000001</v>
      </c>
      <c r="X50" s="1">
        <v>369.94143600000001</v>
      </c>
      <c r="AA50" s="1">
        <v>0.43566938900000002</v>
      </c>
      <c r="AB50" s="1">
        <v>206.79051899999999</v>
      </c>
      <c r="AC50" s="1">
        <v>373.94332800000001</v>
      </c>
      <c r="AF50" s="1"/>
      <c r="AG50" s="1">
        <v>0.43566938900000002</v>
      </c>
    </row>
    <row r="51" spans="2:33" x14ac:dyDescent="0.35">
      <c r="B51" s="1">
        <v>0.27608756000000001</v>
      </c>
      <c r="C51" s="1">
        <v>206.354454</v>
      </c>
      <c r="D51" s="1">
        <v>369.81971700000003</v>
      </c>
      <c r="L51" s="1">
        <v>0.26995174199999999</v>
      </c>
      <c r="M51" s="1">
        <v>206.33931000000001</v>
      </c>
      <c r="N51" s="1">
        <v>372.36981300000002</v>
      </c>
      <c r="V51" s="1">
        <v>0.44556827799999998</v>
      </c>
      <c r="W51" s="1">
        <v>206.386638</v>
      </c>
      <c r="X51" s="1">
        <v>369.98889200000002</v>
      </c>
      <c r="AA51" s="1">
        <v>0.44556827799999998</v>
      </c>
      <c r="AB51" s="1">
        <v>206.91905</v>
      </c>
      <c r="AC51" s="1">
        <v>374.00336499999997</v>
      </c>
      <c r="AF51" s="1"/>
      <c r="AG51" s="1">
        <v>0.44556827799999998</v>
      </c>
    </row>
    <row r="52" spans="2:33" x14ac:dyDescent="0.35">
      <c r="B52" s="1">
        <v>0.28222046699999997</v>
      </c>
      <c r="C52" s="1">
        <v>206.36462399999999</v>
      </c>
      <c r="D52" s="1">
        <v>369.80892</v>
      </c>
      <c r="L52" s="1">
        <v>0.27608756000000001</v>
      </c>
      <c r="M52" s="1">
        <v>206.34429600000001</v>
      </c>
      <c r="N52" s="1">
        <v>372.37064800000002</v>
      </c>
      <c r="V52" s="1">
        <v>0.455465493</v>
      </c>
      <c r="W52" s="1">
        <v>206.522829</v>
      </c>
      <c r="X52" s="1">
        <v>370.053088</v>
      </c>
      <c r="AA52" s="1">
        <v>0.455465493</v>
      </c>
      <c r="AB52" s="1">
        <v>207.06297599999999</v>
      </c>
      <c r="AC52" s="1">
        <v>374.07101899999998</v>
      </c>
      <c r="AF52" s="1"/>
      <c r="AG52" s="1">
        <v>0.455465493</v>
      </c>
    </row>
    <row r="53" spans="2:33" x14ac:dyDescent="0.35">
      <c r="B53" s="1">
        <v>0.28835990099999997</v>
      </c>
      <c r="C53" s="1">
        <v>206.358554</v>
      </c>
      <c r="D53" s="1">
        <v>369.76610699999998</v>
      </c>
      <c r="L53" s="1">
        <v>0.28222046699999997</v>
      </c>
      <c r="M53" s="1">
        <v>206.34978100000001</v>
      </c>
      <c r="N53" s="1">
        <v>372.371602</v>
      </c>
      <c r="V53" s="1">
        <v>0.465377294</v>
      </c>
      <c r="W53" s="1">
        <v>206.685787</v>
      </c>
      <c r="X53" s="1">
        <v>370.13109600000001</v>
      </c>
      <c r="AA53" s="1">
        <v>0.465377294</v>
      </c>
      <c r="AB53" s="1">
        <v>207.221801</v>
      </c>
      <c r="AC53" s="1">
        <v>374.146029</v>
      </c>
      <c r="AF53" s="1"/>
      <c r="AG53" s="1">
        <v>0.465377294</v>
      </c>
    </row>
    <row r="54" spans="2:33" x14ac:dyDescent="0.35">
      <c r="B54" s="1">
        <v>0.294492225</v>
      </c>
      <c r="C54" s="1">
        <v>206.35129900000001</v>
      </c>
      <c r="D54" s="1">
        <v>369.75338599999998</v>
      </c>
      <c r="L54" s="1">
        <v>0.28835990099999997</v>
      </c>
      <c r="M54" s="1">
        <v>206.355525</v>
      </c>
      <c r="N54" s="1">
        <v>372.37258100000003</v>
      </c>
      <c r="V54" s="1">
        <v>0.47527513799999999</v>
      </c>
      <c r="W54" s="1">
        <v>206.86335</v>
      </c>
      <c r="X54" s="1">
        <v>370.21431000000001</v>
      </c>
      <c r="AA54" s="1">
        <v>0.47527513799999999</v>
      </c>
      <c r="AB54" s="1">
        <v>207.39448999999999</v>
      </c>
      <c r="AC54" s="1">
        <v>374.22786300000001</v>
      </c>
      <c r="AF54" s="1"/>
      <c r="AG54" s="1">
        <v>0.47527513799999999</v>
      </c>
    </row>
    <row r="55" spans="2:33" x14ac:dyDescent="0.35">
      <c r="B55" s="1">
        <v>0.30063182900000002</v>
      </c>
      <c r="C55" s="1">
        <v>206.341791</v>
      </c>
      <c r="D55" s="1">
        <v>369.72721300000001</v>
      </c>
      <c r="L55" s="1">
        <v>0.294492225</v>
      </c>
      <c r="M55" s="1">
        <v>206.36134000000001</v>
      </c>
      <c r="N55" s="1">
        <v>372.37352700000002</v>
      </c>
      <c r="V55" s="1">
        <v>0.48518683099999999</v>
      </c>
      <c r="W55" s="1">
        <v>207.05681899999999</v>
      </c>
      <c r="X55" s="1">
        <v>370.30220400000002</v>
      </c>
      <c r="AA55" s="1">
        <v>0.48518683099999999</v>
      </c>
      <c r="AB55" s="1">
        <v>207.57946100000001</v>
      </c>
      <c r="AC55" s="1">
        <v>374.315718</v>
      </c>
      <c r="AF55" s="1"/>
      <c r="AG55" s="1">
        <v>0.48518683099999999</v>
      </c>
    </row>
    <row r="56" spans="2:33" x14ac:dyDescent="0.35">
      <c r="B56" s="1">
        <v>0.30675704599999998</v>
      </c>
      <c r="C56" s="1">
        <v>206.33014299999999</v>
      </c>
      <c r="D56" s="1">
        <v>369.77338900000001</v>
      </c>
      <c r="L56" s="1">
        <v>0.30063182900000002</v>
      </c>
      <c r="M56" s="1">
        <v>206.367109</v>
      </c>
      <c r="N56" s="1">
        <v>372.37442099999998</v>
      </c>
      <c r="V56" s="1">
        <v>0.49509994400000001</v>
      </c>
      <c r="W56" s="1">
        <v>207.29745800000001</v>
      </c>
      <c r="X56" s="1">
        <v>370.41160300000001</v>
      </c>
      <c r="AA56" s="1">
        <v>0.49509994400000001</v>
      </c>
      <c r="AB56" s="1">
        <v>207.77462199999999</v>
      </c>
      <c r="AC56" s="1">
        <v>374.40853600000003</v>
      </c>
      <c r="AF56" s="1"/>
      <c r="AG56" s="1">
        <v>0.49509994400000001</v>
      </c>
    </row>
    <row r="57" spans="2:33" x14ac:dyDescent="0.35">
      <c r="B57" s="1">
        <v>0.312903765</v>
      </c>
      <c r="C57" s="1">
        <v>206.31609</v>
      </c>
      <c r="D57" s="1">
        <v>369.78269699999998</v>
      </c>
      <c r="L57" s="1">
        <v>0.30675704599999998</v>
      </c>
      <c r="M57" s="1">
        <v>206.372795</v>
      </c>
      <c r="N57" s="1">
        <v>372.37527799999998</v>
      </c>
      <c r="V57" s="1">
        <v>0.50498243600000003</v>
      </c>
      <c r="W57" s="1">
        <v>207.6156</v>
      </c>
      <c r="X57" s="1">
        <v>370.562658</v>
      </c>
      <c r="AA57" s="1">
        <v>0.50498243600000003</v>
      </c>
      <c r="AB57" s="1">
        <v>207.97742500000001</v>
      </c>
      <c r="AC57" s="1">
        <v>374.50503700000002</v>
      </c>
      <c r="AF57" s="1"/>
      <c r="AG57" s="1">
        <v>0.50498243600000003</v>
      </c>
    </row>
    <row r="58" spans="2:33" x14ac:dyDescent="0.35">
      <c r="B58" s="1">
        <v>0.31904405200000002</v>
      </c>
      <c r="C58" s="1">
        <v>206.30021199999999</v>
      </c>
      <c r="D58" s="1">
        <v>369.78557699999999</v>
      </c>
      <c r="L58" s="1">
        <v>0.312903765</v>
      </c>
      <c r="M58" s="1">
        <v>206.37842599999999</v>
      </c>
      <c r="N58" s="1">
        <v>372.37613800000003</v>
      </c>
      <c r="V58" s="1">
        <v>0.51489729100000003</v>
      </c>
      <c r="W58" s="1">
        <v>208.023788</v>
      </c>
      <c r="X58" s="1">
        <v>370.77095300000002</v>
      </c>
      <c r="AA58" s="1">
        <v>0.51489729100000003</v>
      </c>
      <c r="AB58" s="1">
        <v>208.18496500000001</v>
      </c>
      <c r="AC58" s="1">
        <v>374.60376500000001</v>
      </c>
      <c r="AF58" s="1"/>
      <c r="AG58" s="1">
        <v>0.51489729100000003</v>
      </c>
    </row>
    <row r="59" spans="2:33" x14ac:dyDescent="0.35">
      <c r="B59" s="1">
        <v>0.325160956</v>
      </c>
      <c r="C59" s="1">
        <v>206.28071800000001</v>
      </c>
      <c r="D59" s="1">
        <v>369.81469600000003</v>
      </c>
      <c r="L59" s="1">
        <v>0.31904405200000002</v>
      </c>
      <c r="M59" s="1">
        <v>206.38408200000001</v>
      </c>
      <c r="N59" s="1">
        <v>372.37705699999998</v>
      </c>
      <c r="V59" s="1">
        <v>0.52480867499999995</v>
      </c>
      <c r="W59" s="1">
        <v>208.45947100000001</v>
      </c>
      <c r="X59" s="1">
        <v>370.99301400000002</v>
      </c>
      <c r="AA59" s="1">
        <v>0.52480867499999995</v>
      </c>
      <c r="AB59" s="1">
        <v>208.39409599999999</v>
      </c>
      <c r="AC59" s="1">
        <v>374.70314999999999</v>
      </c>
      <c r="AF59" s="1"/>
      <c r="AG59" s="1">
        <v>0.52480867499999995</v>
      </c>
    </row>
    <row r="60" spans="2:33" x14ac:dyDescent="0.35">
      <c r="B60" s="1">
        <v>0.33131586099999999</v>
      </c>
      <c r="C60" s="1">
        <v>206.26897399999999</v>
      </c>
      <c r="D60" s="1">
        <v>369.75836299999997</v>
      </c>
      <c r="L60" s="1">
        <v>0.325160956</v>
      </c>
      <c r="M60" s="1">
        <v>206.38987800000001</v>
      </c>
      <c r="N60" s="1">
        <v>372.37810200000001</v>
      </c>
      <c r="V60" s="1">
        <v>0.53470931799999999</v>
      </c>
      <c r="W60" s="1">
        <v>208.86126200000001</v>
      </c>
      <c r="X60" s="1">
        <v>371.19541199999998</v>
      </c>
      <c r="AA60" s="1">
        <v>0.53470931799999999</v>
      </c>
      <c r="AB60" s="1">
        <v>208.601573</v>
      </c>
      <c r="AC60" s="1">
        <v>374.80157500000001</v>
      </c>
      <c r="AF60" s="1"/>
      <c r="AG60" s="1">
        <v>0.53470931799999999</v>
      </c>
    </row>
    <row r="61" spans="2:33" x14ac:dyDescent="0.35">
      <c r="B61" s="1">
        <v>0.33744122300000001</v>
      </c>
      <c r="C61" s="1">
        <v>206.24911900000001</v>
      </c>
      <c r="D61" s="1">
        <v>369.71845400000001</v>
      </c>
      <c r="L61" s="1">
        <v>0.33131586099999999</v>
      </c>
      <c r="M61" s="1">
        <v>206.395948</v>
      </c>
      <c r="N61" s="1">
        <v>372.37934799999999</v>
      </c>
      <c r="V61" s="1">
        <v>0.54458848900000001</v>
      </c>
      <c r="W61" s="1">
        <v>209.16658799999999</v>
      </c>
      <c r="X61" s="1">
        <v>371.32210199999997</v>
      </c>
      <c r="AA61" s="1">
        <v>0.54458848900000001</v>
      </c>
      <c r="AB61" s="1">
        <v>208.80420699999999</v>
      </c>
      <c r="AC61" s="1">
        <v>374.89746000000002</v>
      </c>
      <c r="AF61" s="1"/>
      <c r="AG61" s="1">
        <v>0.54458848900000001</v>
      </c>
    </row>
    <row r="62" spans="2:33" x14ac:dyDescent="0.35">
      <c r="B62" s="1">
        <v>0.34357226699999999</v>
      </c>
      <c r="C62" s="1">
        <v>206.24467000000001</v>
      </c>
      <c r="D62" s="1">
        <v>369.70604600000001</v>
      </c>
      <c r="L62" s="1">
        <v>0.33744122300000001</v>
      </c>
      <c r="M62" s="1">
        <v>206.40243899999999</v>
      </c>
      <c r="N62" s="1">
        <v>372.38087100000001</v>
      </c>
      <c r="V62" s="1">
        <v>0.55448600199999998</v>
      </c>
      <c r="W62" s="1">
        <v>209.37633700000001</v>
      </c>
      <c r="X62" s="1">
        <v>371.35945400000003</v>
      </c>
      <c r="AA62" s="1">
        <v>0.55448600199999998</v>
      </c>
      <c r="AB62" s="1">
        <v>208.99902</v>
      </c>
      <c r="AC62" s="1">
        <v>374.98933099999999</v>
      </c>
      <c r="AF62" s="1"/>
      <c r="AG62" s="1">
        <v>0.55448600199999998</v>
      </c>
    </row>
    <row r="63" spans="2:33" x14ac:dyDescent="0.35">
      <c r="B63" s="1">
        <v>0.34971413899999998</v>
      </c>
      <c r="C63" s="1">
        <v>206.24414200000001</v>
      </c>
      <c r="D63" s="1">
        <v>369.676401</v>
      </c>
      <c r="L63" s="1">
        <v>0.34357226699999999</v>
      </c>
      <c r="M63" s="1">
        <v>206.40950799999999</v>
      </c>
      <c r="N63" s="1">
        <v>372.38275599999997</v>
      </c>
      <c r="V63" s="1">
        <v>0.56440038000000003</v>
      </c>
      <c r="W63" s="1">
        <v>209.65369100000001</v>
      </c>
      <c r="X63" s="1">
        <v>371.47678400000001</v>
      </c>
      <c r="AA63" s="1">
        <v>0.56440038000000003</v>
      </c>
      <c r="AB63" s="1">
        <v>209.18339800000001</v>
      </c>
      <c r="AC63" s="1">
        <v>375.07590099999999</v>
      </c>
      <c r="AF63" s="1"/>
      <c r="AG63" s="1">
        <v>0.56440038000000003</v>
      </c>
    </row>
    <row r="64" spans="2:33" x14ac:dyDescent="0.35">
      <c r="B64" s="1">
        <v>0.35584458800000002</v>
      </c>
      <c r="C64" s="1">
        <v>206.24409800000001</v>
      </c>
      <c r="D64" s="1">
        <v>369.65298799999999</v>
      </c>
      <c r="L64" s="1">
        <v>0.34971413899999998</v>
      </c>
      <c r="M64" s="1">
        <v>206.41732200000001</v>
      </c>
      <c r="N64" s="1">
        <v>372.38509199999999</v>
      </c>
      <c r="V64" s="1">
        <v>0.57429825599999995</v>
      </c>
      <c r="W64" s="1">
        <v>210.15676300000001</v>
      </c>
      <c r="X64" s="1">
        <v>371.852712</v>
      </c>
      <c r="AA64" s="1">
        <v>0.57429825599999995</v>
      </c>
      <c r="AB64" s="1">
        <v>209.35523699999999</v>
      </c>
      <c r="AC64" s="1">
        <v>375.156139</v>
      </c>
      <c r="AF64" s="1"/>
      <c r="AG64" s="1">
        <v>0.57429825599999995</v>
      </c>
    </row>
    <row r="65" spans="2:33" x14ac:dyDescent="0.35">
      <c r="B65" s="1">
        <v>0.36196792</v>
      </c>
      <c r="C65" s="1">
        <v>206.25060300000001</v>
      </c>
      <c r="D65" s="1">
        <v>369.75525099999999</v>
      </c>
      <c r="L65" s="1">
        <v>0.35584458800000002</v>
      </c>
      <c r="M65" s="1">
        <v>206.42606499999999</v>
      </c>
      <c r="N65" s="1">
        <v>372.38798500000001</v>
      </c>
      <c r="V65" s="1">
        <v>0.58419392699999995</v>
      </c>
      <c r="W65" s="1">
        <v>210.31249500000001</v>
      </c>
      <c r="X65" s="1">
        <v>371.91985399999999</v>
      </c>
      <c r="AA65" s="1">
        <v>0.58419392699999995</v>
      </c>
      <c r="AB65" s="1">
        <v>209.51308299999999</v>
      </c>
      <c r="AC65" s="1">
        <v>375.22933599999999</v>
      </c>
      <c r="AF65" s="1"/>
      <c r="AG65" s="1">
        <v>0.58419392699999995</v>
      </c>
    </row>
    <row r="66" spans="2:33" x14ac:dyDescent="0.35">
      <c r="B66" s="1">
        <v>0.36812602100000003</v>
      </c>
      <c r="C66" s="1">
        <v>206.26708500000001</v>
      </c>
      <c r="D66" s="1">
        <v>369.79653100000002</v>
      </c>
      <c r="L66" s="1">
        <v>0.36196792</v>
      </c>
      <c r="M66" s="1">
        <v>206.43594400000001</v>
      </c>
      <c r="N66" s="1">
        <v>372.39155299999999</v>
      </c>
      <c r="V66" s="1">
        <v>0.59413038200000001</v>
      </c>
      <c r="W66" s="1">
        <v>210.30827300000001</v>
      </c>
      <c r="X66" s="1">
        <v>371.884479</v>
      </c>
      <c r="AA66" s="1">
        <v>0.59413038200000001</v>
      </c>
      <c r="AB66" s="1">
        <v>209.65629100000001</v>
      </c>
      <c r="AC66" s="1">
        <v>375.295185</v>
      </c>
      <c r="AF66" s="1"/>
      <c r="AG66" s="1">
        <v>0.59413038200000001</v>
      </c>
    </row>
    <row r="67" spans="2:33" x14ac:dyDescent="0.35">
      <c r="B67" s="1">
        <v>0.37424930000000001</v>
      </c>
      <c r="C67" s="1">
        <v>206.29627500000001</v>
      </c>
      <c r="D67" s="1">
        <v>369.80729300000002</v>
      </c>
      <c r="L67" s="1">
        <v>0.36812602100000003</v>
      </c>
      <c r="M67" s="1">
        <v>206.44719900000001</v>
      </c>
      <c r="N67" s="1">
        <v>372.39593400000001</v>
      </c>
      <c r="V67" s="1">
        <v>0.60398664700000004</v>
      </c>
      <c r="W67" s="1">
        <v>210.300478</v>
      </c>
      <c r="X67" s="1">
        <v>371.882994</v>
      </c>
      <c r="AA67" s="1">
        <v>0.60398664700000004</v>
      </c>
      <c r="AB67" s="1">
        <v>209.785259</v>
      </c>
      <c r="AC67" s="1">
        <v>375.35389500000002</v>
      </c>
      <c r="AF67" s="1"/>
      <c r="AG67" s="1">
        <v>0.60398664700000004</v>
      </c>
    </row>
    <row r="68" spans="2:33" x14ac:dyDescent="0.35">
      <c r="B68" s="1">
        <v>0.38038953599999997</v>
      </c>
      <c r="C68" s="1">
        <v>206.32606799999999</v>
      </c>
      <c r="D68" s="1">
        <v>369.83273500000001</v>
      </c>
      <c r="L68" s="1">
        <v>0.37424930000000001</v>
      </c>
      <c r="M68" s="1">
        <v>206.460106</v>
      </c>
      <c r="N68" s="1">
        <v>372.40128600000003</v>
      </c>
      <c r="V68" s="1">
        <v>0.61394611099999996</v>
      </c>
      <c r="W68" s="1">
        <v>210.26248000000001</v>
      </c>
      <c r="X68" s="1">
        <v>371.83910400000002</v>
      </c>
      <c r="AA68" s="1">
        <v>0.61394611099999996</v>
      </c>
      <c r="AB68" s="1">
        <v>209.90182999999999</v>
      </c>
      <c r="AC68" s="1">
        <v>375.406387</v>
      </c>
      <c r="AF68" s="1"/>
      <c r="AG68" s="1">
        <v>0.61394611099999996</v>
      </c>
    </row>
    <row r="69" spans="2:33" x14ac:dyDescent="0.35">
      <c r="B69" s="1">
        <v>0.3865131</v>
      </c>
      <c r="C69" s="1">
        <v>206.34886700000001</v>
      </c>
      <c r="D69" s="1">
        <v>369.77790900000002</v>
      </c>
      <c r="L69" s="1">
        <v>0.38038953599999997</v>
      </c>
      <c r="M69" s="1">
        <v>206.47498300000001</v>
      </c>
      <c r="N69" s="1">
        <v>372.40778899999998</v>
      </c>
      <c r="V69" s="1">
        <v>0.62382084100000001</v>
      </c>
      <c r="W69" s="1">
        <v>210.22536299999999</v>
      </c>
      <c r="X69" s="1">
        <v>371.74011000000002</v>
      </c>
      <c r="AA69" s="1">
        <v>0.62382084100000001</v>
      </c>
      <c r="AB69" s="1">
        <v>210.01007799999999</v>
      </c>
      <c r="AC69" s="1">
        <v>375.45468299999999</v>
      </c>
      <c r="AF69" s="1"/>
      <c r="AG69" s="1">
        <v>0.62382084100000001</v>
      </c>
    </row>
    <row r="70" spans="2:33" x14ac:dyDescent="0.35">
      <c r="B70" s="1">
        <v>0.39266221800000001</v>
      </c>
      <c r="C70" s="1">
        <v>206.36786799999999</v>
      </c>
      <c r="D70" s="1">
        <v>369.73921200000001</v>
      </c>
      <c r="L70" s="1">
        <v>0.3865131</v>
      </c>
      <c r="M70" s="1">
        <v>206.49219199999999</v>
      </c>
      <c r="N70" s="1">
        <v>372.41564599999998</v>
      </c>
      <c r="V70" s="1">
        <v>0.63369692899999996</v>
      </c>
      <c r="W70" s="1">
        <v>210.429339</v>
      </c>
      <c r="X70" s="1">
        <v>371.83047699999997</v>
      </c>
      <c r="AA70" s="1">
        <v>0.63369692899999996</v>
      </c>
      <c r="AB70" s="1">
        <v>210.11785</v>
      </c>
      <c r="AC70" s="1">
        <v>375.50266599999998</v>
      </c>
      <c r="AF70" s="1"/>
      <c r="AG70" s="1">
        <v>0.63369692899999996</v>
      </c>
    </row>
    <row r="71" spans="2:33" x14ac:dyDescent="0.35">
      <c r="B71" s="1">
        <v>0.39879379300000001</v>
      </c>
      <c r="C71" s="1">
        <v>206.381632</v>
      </c>
      <c r="D71" s="1">
        <v>369.72771899999998</v>
      </c>
      <c r="L71" s="1">
        <v>0.39266221800000001</v>
      </c>
      <c r="M71" s="1">
        <v>206.51213799999999</v>
      </c>
      <c r="N71" s="1">
        <v>372.42507499999999</v>
      </c>
      <c r="V71" s="1">
        <v>0.643613553</v>
      </c>
      <c r="W71" s="1">
        <v>210.65815699999999</v>
      </c>
      <c r="X71" s="1">
        <v>371.992098</v>
      </c>
      <c r="AA71" s="1">
        <v>0.643613553</v>
      </c>
      <c r="AB71" s="1">
        <v>210.239789</v>
      </c>
      <c r="AC71" s="1">
        <v>375.557568</v>
      </c>
      <c r="AF71" s="1"/>
      <c r="AG71" s="1">
        <v>0.643613553</v>
      </c>
    </row>
    <row r="72" spans="2:33" x14ac:dyDescent="0.35">
      <c r="B72" s="1">
        <v>0.404924648</v>
      </c>
      <c r="C72" s="1">
        <v>206.396219</v>
      </c>
      <c r="D72" s="1">
        <v>369.65598699999998</v>
      </c>
      <c r="L72" s="1">
        <v>0.39879379300000001</v>
      </c>
      <c r="M72" s="1">
        <v>206.53526099999999</v>
      </c>
      <c r="N72" s="1">
        <v>372.43631199999999</v>
      </c>
      <c r="V72" s="1">
        <v>0.65344132600000004</v>
      </c>
      <c r="W72" s="1">
        <v>210.65621899999999</v>
      </c>
      <c r="X72" s="1">
        <v>371.99411700000002</v>
      </c>
      <c r="AA72" s="1">
        <v>0.65344132600000004</v>
      </c>
      <c r="AB72" s="1">
        <v>210.40320199999999</v>
      </c>
      <c r="AC72" s="1">
        <v>375.63286299999999</v>
      </c>
      <c r="AF72" s="1"/>
      <c r="AG72" s="1">
        <v>0.65344132600000004</v>
      </c>
    </row>
    <row r="73" spans="2:33" x14ac:dyDescent="0.35">
      <c r="B73" s="1">
        <v>0.41106717500000001</v>
      </c>
      <c r="C73" s="1">
        <v>206.41904600000001</v>
      </c>
      <c r="D73" s="1">
        <v>369.68125500000002</v>
      </c>
      <c r="L73" s="1">
        <v>0.404924648</v>
      </c>
      <c r="M73" s="1">
        <v>206.56203500000001</v>
      </c>
      <c r="N73" s="1">
        <v>372.44960200000003</v>
      </c>
      <c r="V73" s="1">
        <v>0.66345212600000003</v>
      </c>
      <c r="W73" s="1">
        <v>210.64870300000001</v>
      </c>
      <c r="X73" s="1">
        <v>372.02006899999998</v>
      </c>
      <c r="AA73" s="1">
        <v>0.66345212600000003</v>
      </c>
      <c r="AB73" s="1">
        <v>210.659344</v>
      </c>
      <c r="AC73" s="1">
        <v>375.753805</v>
      </c>
      <c r="AF73" s="1"/>
      <c r="AG73" s="1">
        <v>0.66345212600000003</v>
      </c>
    </row>
    <row r="74" spans="2:33" x14ac:dyDescent="0.35">
      <c r="B74" s="1">
        <v>0.41717759999999998</v>
      </c>
      <c r="C74" s="1">
        <v>206.484058</v>
      </c>
      <c r="D74" s="1">
        <v>369.86999300000002</v>
      </c>
      <c r="L74" s="1">
        <v>0.41106717500000001</v>
      </c>
      <c r="M74" s="1">
        <v>206.592952</v>
      </c>
      <c r="N74" s="1">
        <v>372.46519499999999</v>
      </c>
      <c r="V74" s="1">
        <v>0.67332492700000002</v>
      </c>
      <c r="W74" s="1">
        <v>210.511053</v>
      </c>
      <c r="X74" s="1">
        <v>371.93657899999999</v>
      </c>
      <c r="AA74" s="1">
        <v>0.67332492700000002</v>
      </c>
      <c r="AB74" s="1">
        <v>211.10504399999999</v>
      </c>
      <c r="AC74" s="1">
        <v>375.96799399999998</v>
      </c>
      <c r="AF74" s="1"/>
      <c r="AG74" s="1">
        <v>0.67332492700000002</v>
      </c>
    </row>
    <row r="75" spans="2:33" x14ac:dyDescent="0.35">
      <c r="B75" s="1">
        <v>0.42333978900000002</v>
      </c>
      <c r="C75" s="1">
        <v>206.526467</v>
      </c>
      <c r="D75" s="1">
        <v>369.90371800000003</v>
      </c>
      <c r="L75" s="1">
        <v>0.41717759999999998</v>
      </c>
      <c r="M75" s="1">
        <v>206.62851699999999</v>
      </c>
      <c r="N75" s="1">
        <v>372.483339</v>
      </c>
      <c r="V75" s="1">
        <v>0.68319435799999995</v>
      </c>
      <c r="W75" s="1">
        <v>210.30830700000001</v>
      </c>
      <c r="X75" s="1">
        <v>371.754797</v>
      </c>
      <c r="AA75" s="1">
        <v>0.68319435799999995</v>
      </c>
      <c r="AB75" s="1">
        <v>211.92399</v>
      </c>
      <c r="AC75" s="1">
        <v>376.36535900000001</v>
      </c>
      <c r="AF75" s="1"/>
      <c r="AG75" s="1">
        <v>0.68319435799999995</v>
      </c>
    </row>
    <row r="76" spans="2:33" x14ac:dyDescent="0.35">
      <c r="B76" s="1">
        <v>0.42947013899999997</v>
      </c>
      <c r="C76" s="1">
        <v>206.535415</v>
      </c>
      <c r="D76" s="1">
        <v>369.92498599999999</v>
      </c>
      <c r="L76" s="1">
        <v>0.42333978900000002</v>
      </c>
      <c r="M76" s="1">
        <v>206.669228</v>
      </c>
      <c r="N76" s="1">
        <v>372.50427100000002</v>
      </c>
      <c r="V76" s="1">
        <v>0.69316787700000004</v>
      </c>
      <c r="W76" s="1">
        <v>210.27708699999999</v>
      </c>
      <c r="X76" s="1">
        <v>371.73163499999998</v>
      </c>
      <c r="AA76" s="1">
        <v>0.69316787700000004</v>
      </c>
      <c r="AB76" s="1">
        <v>213.46531999999999</v>
      </c>
      <c r="AC76" s="1">
        <v>377.11548599999998</v>
      </c>
      <c r="AF76" s="1"/>
      <c r="AG76" s="1">
        <v>0.69316787700000004</v>
      </c>
    </row>
    <row r="77" spans="2:33" x14ac:dyDescent="0.35">
      <c r="B77" s="1">
        <v>0.43557916499999999</v>
      </c>
      <c r="C77" s="1">
        <v>206.54273699999999</v>
      </c>
      <c r="D77" s="1">
        <v>369.96414099999998</v>
      </c>
      <c r="L77" s="1">
        <v>0.42947013899999997</v>
      </c>
      <c r="M77" s="1">
        <v>206.715564</v>
      </c>
      <c r="N77" s="1">
        <v>372.528212</v>
      </c>
      <c r="V77" s="1">
        <v>0.70298338400000004</v>
      </c>
      <c r="W77" s="1">
        <v>210.279235</v>
      </c>
      <c r="X77" s="1">
        <v>371.75747100000001</v>
      </c>
      <c r="AA77" s="1">
        <v>0.70298338400000004</v>
      </c>
      <c r="AB77" s="1">
        <v>216.39359200000001</v>
      </c>
      <c r="AC77" s="1">
        <v>378.53638899999999</v>
      </c>
      <c r="AF77" s="1"/>
      <c r="AG77" s="1">
        <v>0.70298338400000004</v>
      </c>
    </row>
    <row r="78" spans="2:33" x14ac:dyDescent="0.35">
      <c r="B78" s="1">
        <v>0.44175526599999998</v>
      </c>
      <c r="C78" s="1">
        <v>206.54992300000001</v>
      </c>
      <c r="D78" s="1">
        <v>369.84427199999999</v>
      </c>
      <c r="L78" s="1">
        <v>0.43557916499999999</v>
      </c>
      <c r="M78" s="1">
        <v>206.76796999999999</v>
      </c>
      <c r="N78" s="1">
        <v>372.55535400000002</v>
      </c>
      <c r="V78" s="1">
        <v>0.71295901900000003</v>
      </c>
      <c r="W78" s="1">
        <v>210.26464200000001</v>
      </c>
      <c r="X78" s="1">
        <v>371.69556999999998</v>
      </c>
      <c r="AA78" s="1">
        <v>0.71295901900000003</v>
      </c>
      <c r="AB78" s="1">
        <v>221.98682600000001</v>
      </c>
      <c r="AC78" s="1">
        <v>381.22495300000003</v>
      </c>
      <c r="AF78" s="1"/>
      <c r="AG78" s="1">
        <v>0.71295901900000003</v>
      </c>
    </row>
    <row r="79" spans="2:33" x14ac:dyDescent="0.35">
      <c r="B79" s="1">
        <v>0.4478859</v>
      </c>
      <c r="C79" s="1">
        <v>206.558166</v>
      </c>
      <c r="D79" s="1">
        <v>369.82124099999999</v>
      </c>
      <c r="L79" s="1">
        <v>0.44175526599999998</v>
      </c>
      <c r="M79" s="1">
        <v>206.82683800000001</v>
      </c>
      <c r="N79" s="1">
        <v>372.58585599999998</v>
      </c>
      <c r="V79" s="1">
        <v>0.72288200999999996</v>
      </c>
      <c r="W79" s="1">
        <v>210.45120900000001</v>
      </c>
      <c r="X79" s="1">
        <v>371.76693499999999</v>
      </c>
      <c r="AA79" s="1">
        <v>0.72288200999999996</v>
      </c>
      <c r="AB79" s="1">
        <v>232.537205</v>
      </c>
      <c r="AC79" s="1">
        <v>386.21919400000002</v>
      </c>
      <c r="AF79" s="1"/>
      <c r="AG79" s="1">
        <v>0.72288200999999996</v>
      </c>
    </row>
    <row r="80" spans="2:33" x14ac:dyDescent="0.35">
      <c r="B80" s="1">
        <v>0.45399297799999999</v>
      </c>
      <c r="C80" s="1">
        <v>206.56916799999999</v>
      </c>
      <c r="D80" s="1">
        <v>369.785053</v>
      </c>
      <c r="L80" s="1">
        <v>0.4478859</v>
      </c>
      <c r="M80" s="1">
        <v>206.892493</v>
      </c>
      <c r="N80" s="1">
        <v>372.61983500000002</v>
      </c>
      <c r="V80" s="1">
        <v>0.73274966500000005</v>
      </c>
      <c r="W80" s="1">
        <v>211.28721999999999</v>
      </c>
      <c r="X80" s="1">
        <v>372.25099599999999</v>
      </c>
      <c r="AA80" s="1">
        <v>0.73274966500000005</v>
      </c>
      <c r="AB80" s="1">
        <v>251.29610500000001</v>
      </c>
      <c r="AC80" s="1">
        <v>394.79697499999997</v>
      </c>
      <c r="AF80" s="1"/>
      <c r="AG80" s="1">
        <v>0.73274966500000005</v>
      </c>
    </row>
    <row r="81" spans="2:33" x14ac:dyDescent="0.35">
      <c r="B81" s="1">
        <v>0.460147853</v>
      </c>
      <c r="C81" s="1">
        <v>206.592152</v>
      </c>
      <c r="D81" s="1">
        <v>369.67394999999999</v>
      </c>
      <c r="L81" s="1">
        <v>0.45399297799999999</v>
      </c>
      <c r="M81" s="1">
        <v>206.96517299999999</v>
      </c>
      <c r="N81" s="1">
        <v>372.65735799999999</v>
      </c>
      <c r="V81" s="1">
        <v>0.74267323600000001</v>
      </c>
      <c r="W81" s="1">
        <v>214.444018</v>
      </c>
      <c r="X81" s="1">
        <v>373.89269400000001</v>
      </c>
      <c r="AA81" s="1">
        <v>0.74267323600000001</v>
      </c>
      <c r="AB81" s="1">
        <v>281.51331399999998</v>
      </c>
      <c r="AC81" s="1">
        <v>407.774002</v>
      </c>
      <c r="AF81" s="1"/>
      <c r="AG81" s="1">
        <v>0.74267323600000001</v>
      </c>
    </row>
    <row r="82" spans="2:33" x14ac:dyDescent="0.35">
      <c r="B82" s="1">
        <v>0.46630191399999998</v>
      </c>
      <c r="C82" s="1">
        <v>206.646838</v>
      </c>
      <c r="D82" s="1">
        <v>369.88781799999998</v>
      </c>
      <c r="L82" s="1">
        <v>0.460147853</v>
      </c>
      <c r="M82" s="1">
        <v>207.045018</v>
      </c>
      <c r="N82" s="1">
        <v>372.69843300000002</v>
      </c>
      <c r="V82" s="1">
        <v>0.75253946999999999</v>
      </c>
      <c r="W82" s="1">
        <v>226.345416</v>
      </c>
      <c r="X82" s="1">
        <v>379.73029500000001</v>
      </c>
      <c r="AA82" s="1">
        <v>0.75253946999999999</v>
      </c>
      <c r="AB82" s="1">
        <v>324.39266600000002</v>
      </c>
      <c r="AC82" s="1">
        <v>424.52915400000001</v>
      </c>
      <c r="AF82" s="1"/>
      <c r="AG82" s="1">
        <v>0.75253946999999999</v>
      </c>
    </row>
    <row r="83" spans="2:33" x14ac:dyDescent="0.35">
      <c r="B83" s="1">
        <v>0.47240756</v>
      </c>
      <c r="C83" s="1">
        <v>206.73589999999999</v>
      </c>
      <c r="D83" s="1">
        <v>370.09243900000001</v>
      </c>
      <c r="L83" s="1">
        <v>0.46630191399999998</v>
      </c>
      <c r="M83" s="1">
        <v>207.13205500000001</v>
      </c>
      <c r="N83" s="1">
        <v>372.74300699999998</v>
      </c>
      <c r="V83" s="1">
        <v>0.76240073100000005</v>
      </c>
      <c r="W83" s="1">
        <v>273.54822200000001</v>
      </c>
      <c r="X83" s="1">
        <v>401.37347299999999</v>
      </c>
      <c r="AA83" s="1">
        <v>0.76240073100000005</v>
      </c>
      <c r="AB83" s="1">
        <v>377.36039899999997</v>
      </c>
      <c r="AC83" s="1">
        <v>442.92790300000001</v>
      </c>
      <c r="AF83" s="1"/>
      <c r="AG83" s="1">
        <v>0.76240073100000005</v>
      </c>
    </row>
    <row r="84" spans="2:33" x14ac:dyDescent="0.35">
      <c r="B84" s="1">
        <v>0.47856447099999999</v>
      </c>
      <c r="C84" s="1">
        <v>206.83753999999999</v>
      </c>
      <c r="D84" s="1">
        <v>370.13954999999999</v>
      </c>
      <c r="L84" s="1">
        <v>0.47240756</v>
      </c>
      <c r="M84" s="1">
        <v>207.22618299999999</v>
      </c>
      <c r="N84" s="1">
        <v>372.79096099999998</v>
      </c>
      <c r="V84" s="1">
        <v>0.77232793399999999</v>
      </c>
      <c r="W84" s="1">
        <v>372.91493300000002</v>
      </c>
      <c r="X84" s="1">
        <v>437.35463499999997</v>
      </c>
      <c r="AA84" s="1">
        <v>0.77232793399999999</v>
      </c>
      <c r="AB84" s="1">
        <v>434.520352</v>
      </c>
      <c r="AC84" s="1">
        <v>460.47138999999999</v>
      </c>
      <c r="AF84" s="1"/>
      <c r="AG84" s="1">
        <v>0.77232793399999999</v>
      </c>
    </row>
    <row r="85" spans="2:33" x14ac:dyDescent="0.35">
      <c r="B85" s="1">
        <v>0.48469369200000001</v>
      </c>
      <c r="C85" s="1">
        <v>206.94999200000001</v>
      </c>
      <c r="D85" s="1">
        <v>370.17662899999999</v>
      </c>
      <c r="L85" s="1">
        <v>0.47856447099999999</v>
      </c>
      <c r="M85" s="1">
        <v>207.32717099999999</v>
      </c>
      <c r="N85" s="1">
        <v>372.842105</v>
      </c>
      <c r="V85" s="1">
        <v>0.78225013499999996</v>
      </c>
      <c r="W85" s="1">
        <v>499.37400300000002</v>
      </c>
      <c r="X85" s="1">
        <v>472.09753000000001</v>
      </c>
      <c r="AA85" s="1">
        <v>0.78225013499999996</v>
      </c>
      <c r="AB85" s="1">
        <v>489.19990899999999</v>
      </c>
      <c r="AC85" s="1">
        <v>475.45087599999999</v>
      </c>
      <c r="AF85" s="1"/>
      <c r="AG85" s="1">
        <v>0.78225013499999996</v>
      </c>
    </row>
    <row r="86" spans="2:33" x14ac:dyDescent="0.35">
      <c r="B86" s="1">
        <v>0.49082379799999998</v>
      </c>
      <c r="C86" s="1">
        <v>207.083428</v>
      </c>
      <c r="D86" s="1">
        <v>370.20954399999999</v>
      </c>
      <c r="L86" s="1">
        <v>0.48469369200000001</v>
      </c>
      <c r="M86" s="1">
        <v>207.43464499999999</v>
      </c>
      <c r="N86" s="1">
        <v>372.89618000000002</v>
      </c>
      <c r="V86" s="1">
        <v>0.79211300900000003</v>
      </c>
      <c r="W86" s="1">
        <v>659.13652100000002</v>
      </c>
      <c r="X86" s="1">
        <v>506.41643099999999</v>
      </c>
      <c r="AA86" s="1">
        <v>0.79211300900000003</v>
      </c>
      <c r="AB86" s="1">
        <v>536.49013400000001</v>
      </c>
      <c r="AC86" s="1">
        <v>487.23902099999998</v>
      </c>
      <c r="AF86" s="1"/>
      <c r="AG86" s="1">
        <v>0.79211300900000003</v>
      </c>
    </row>
    <row r="87" spans="2:33" x14ac:dyDescent="0.35">
      <c r="B87" s="1">
        <v>0.49695373700000001</v>
      </c>
      <c r="C87" s="1">
        <v>207.228532</v>
      </c>
      <c r="D87" s="1">
        <v>370.22602899999998</v>
      </c>
      <c r="L87" s="1">
        <v>0.49082379799999998</v>
      </c>
      <c r="M87" s="1">
        <v>207.54809499999999</v>
      </c>
      <c r="N87" s="1">
        <v>372.95285999999999</v>
      </c>
      <c r="V87" s="1">
        <v>0.802036839</v>
      </c>
      <c r="W87" s="1">
        <v>653.65120300000001</v>
      </c>
      <c r="X87" s="1">
        <v>505.06244900000002</v>
      </c>
      <c r="AA87" s="1">
        <v>0.802036839</v>
      </c>
      <c r="AB87" s="1">
        <v>574.20207000000005</v>
      </c>
      <c r="AC87" s="1">
        <v>495.97743800000001</v>
      </c>
      <c r="AF87" s="1"/>
      <c r="AG87" s="1">
        <v>0.802036839</v>
      </c>
    </row>
    <row r="88" spans="2:33" x14ac:dyDescent="0.35">
      <c r="B88" s="1">
        <v>0.50308321099999997</v>
      </c>
      <c r="C88" s="1">
        <v>207.36843200000001</v>
      </c>
      <c r="D88" s="1">
        <v>370.19684799999999</v>
      </c>
      <c r="L88" s="1">
        <v>0.49695373700000001</v>
      </c>
      <c r="M88" s="1">
        <v>207.66686999999999</v>
      </c>
      <c r="N88" s="1">
        <v>373.01175499999999</v>
      </c>
      <c r="V88" s="1">
        <v>0.81203935500000002</v>
      </c>
      <c r="W88" s="1">
        <v>659.75955699999997</v>
      </c>
      <c r="X88" s="1">
        <v>506.34391699999998</v>
      </c>
      <c r="AA88" s="1">
        <v>0.81203935500000002</v>
      </c>
      <c r="AB88" s="1">
        <v>602.40142700000001</v>
      </c>
      <c r="AC88" s="1">
        <v>502.16956099999999</v>
      </c>
      <c r="AF88" s="1"/>
      <c r="AG88" s="1">
        <v>0.81203935500000002</v>
      </c>
    </row>
    <row r="89" spans="2:33" x14ac:dyDescent="0.35">
      <c r="B89" s="1">
        <v>0.50921419700000004</v>
      </c>
      <c r="C89" s="1">
        <v>207.51130900000001</v>
      </c>
      <c r="D89" s="1">
        <v>370.02593200000001</v>
      </c>
      <c r="L89" s="1">
        <v>0.50308321099999997</v>
      </c>
      <c r="M89" s="1">
        <v>207.79019299999999</v>
      </c>
      <c r="N89" s="1">
        <v>373.07241800000003</v>
      </c>
      <c r="V89" s="1">
        <v>0.82189792299999997</v>
      </c>
      <c r="W89" s="1">
        <v>666.58995400000003</v>
      </c>
      <c r="X89" s="1">
        <v>507.69749300000001</v>
      </c>
      <c r="AA89" s="1">
        <v>0.82189792299999997</v>
      </c>
      <c r="AB89" s="1">
        <v>622.44035299999996</v>
      </c>
      <c r="AC89" s="1">
        <v>506.40437100000003</v>
      </c>
      <c r="AF89" s="1"/>
      <c r="AG89" s="1">
        <v>0.82189792299999997</v>
      </c>
    </row>
    <row r="90" spans="2:33" x14ac:dyDescent="0.35">
      <c r="B90" s="1">
        <v>0.51537076500000001</v>
      </c>
      <c r="C90" s="1">
        <v>207.69441900000001</v>
      </c>
      <c r="D90" s="1">
        <v>370.24721199999999</v>
      </c>
      <c r="L90" s="1">
        <v>0.50921419700000004</v>
      </c>
      <c r="M90" s="1">
        <v>207.917169</v>
      </c>
      <c r="N90" s="1">
        <v>373.13435399999997</v>
      </c>
      <c r="V90" s="1">
        <v>0.83175094100000002</v>
      </c>
      <c r="W90" s="1">
        <v>661.84427300000004</v>
      </c>
      <c r="X90" s="1">
        <v>506.77698299999997</v>
      </c>
      <c r="AA90" s="1">
        <v>0.83175094100000002</v>
      </c>
      <c r="AB90" s="1">
        <v>636.11091799999997</v>
      </c>
      <c r="AC90" s="1">
        <v>509.21842400000003</v>
      </c>
      <c r="AF90" s="1"/>
      <c r="AG90" s="1">
        <v>0.83175094100000002</v>
      </c>
    </row>
    <row r="91" spans="2:33" x14ac:dyDescent="0.35">
      <c r="B91" s="1">
        <v>0.52152942999999996</v>
      </c>
      <c r="C91" s="1">
        <v>208.01148900000001</v>
      </c>
      <c r="D91" s="1">
        <v>370.96447599999999</v>
      </c>
      <c r="L91" s="1">
        <v>0.51537076500000001</v>
      </c>
      <c r="M91" s="1">
        <v>208.046808</v>
      </c>
      <c r="N91" s="1">
        <v>373.19702899999999</v>
      </c>
      <c r="V91" s="1">
        <v>0.84160491100000001</v>
      </c>
      <c r="W91" s="1">
        <v>654.30735600000003</v>
      </c>
      <c r="X91" s="1">
        <v>505.170412</v>
      </c>
      <c r="AA91" s="1">
        <v>0.84160491100000001</v>
      </c>
      <c r="AB91" s="1">
        <v>645.12898199999995</v>
      </c>
      <c r="AC91" s="1">
        <v>511.04108600000001</v>
      </c>
      <c r="AF91" s="1"/>
      <c r="AG91" s="1">
        <v>0.84160491100000001</v>
      </c>
    </row>
    <row r="92" spans="2:33" x14ac:dyDescent="0.35">
      <c r="B92" s="1">
        <v>0.52760223500000003</v>
      </c>
      <c r="C92" s="1">
        <v>208.63895199999999</v>
      </c>
      <c r="D92" s="1">
        <v>371.11929099999998</v>
      </c>
      <c r="L92" s="1">
        <v>0.52152942999999996</v>
      </c>
      <c r="M92" s="1">
        <v>208.17803799999999</v>
      </c>
      <c r="N92" s="1">
        <v>373.25988899999999</v>
      </c>
      <c r="V92" s="1">
        <v>0.85137622099999999</v>
      </c>
      <c r="W92" s="1">
        <v>655.77132700000004</v>
      </c>
      <c r="X92" s="1">
        <v>505.36253399999998</v>
      </c>
      <c r="AA92" s="1">
        <v>0.85137622099999999</v>
      </c>
      <c r="AB92" s="1">
        <v>650.93484999999998</v>
      </c>
      <c r="AC92" s="1">
        <v>512.19893500000001</v>
      </c>
      <c r="AF92" s="1"/>
      <c r="AG92" s="1">
        <v>0.85137622099999999</v>
      </c>
    </row>
    <row r="93" spans="2:33" x14ac:dyDescent="0.35">
      <c r="B93" s="1">
        <v>0.53378896799999997</v>
      </c>
      <c r="C93" s="1">
        <v>208.942588</v>
      </c>
      <c r="D93" s="1">
        <v>371.141819</v>
      </c>
      <c r="L93" s="1">
        <v>0.52760223500000003</v>
      </c>
      <c r="M93" s="1">
        <v>208.309742</v>
      </c>
      <c r="N93" s="1">
        <v>373.32236699999999</v>
      </c>
      <c r="V93" s="1">
        <v>0.86146765400000003</v>
      </c>
      <c r="W93" s="1">
        <v>660.60141299999998</v>
      </c>
      <c r="X93" s="1">
        <v>506.47090400000002</v>
      </c>
      <c r="AA93" s="1">
        <v>0.86146765400000003</v>
      </c>
      <c r="AB93" s="1">
        <v>654.62520500000005</v>
      </c>
      <c r="AC93" s="1">
        <v>512.92681900000002</v>
      </c>
      <c r="AF93" s="1"/>
      <c r="AG93" s="1">
        <v>0.86146765400000003</v>
      </c>
    </row>
    <row r="94" spans="2:33" x14ac:dyDescent="0.35">
      <c r="B94" s="1">
        <v>0.53991873800000001</v>
      </c>
      <c r="C94" s="1">
        <v>209.028032</v>
      </c>
      <c r="D94" s="1">
        <v>371.14190300000001</v>
      </c>
      <c r="L94" s="1">
        <v>0.53378896799999997</v>
      </c>
      <c r="M94" s="1">
        <v>208.440775</v>
      </c>
      <c r="N94" s="1">
        <v>373.38389999999998</v>
      </c>
      <c r="V94" s="1">
        <v>0.87156956399999996</v>
      </c>
      <c r="W94" s="1">
        <v>660.70979299999999</v>
      </c>
      <c r="X94" s="1">
        <v>506.49410999999998</v>
      </c>
      <c r="AA94" s="1">
        <v>0.87156956399999996</v>
      </c>
      <c r="AB94" s="1">
        <v>656.97760600000004</v>
      </c>
      <c r="AC94" s="1">
        <v>513.38575300000002</v>
      </c>
      <c r="AF94" s="1"/>
      <c r="AG94" s="1">
        <v>0.87156956399999996</v>
      </c>
    </row>
    <row r="95" spans="2:33" x14ac:dyDescent="0.35">
      <c r="B95" s="1">
        <v>0.54601745099999999</v>
      </c>
      <c r="C95" s="1">
        <v>209.05608100000001</v>
      </c>
      <c r="D95" s="1">
        <v>371.092399</v>
      </c>
      <c r="L95" s="1">
        <v>0.53991873800000001</v>
      </c>
      <c r="M95" s="1">
        <v>208.57000199999999</v>
      </c>
      <c r="N95" s="1">
        <v>373.44394599999998</v>
      </c>
      <c r="V95" s="1">
        <v>0.880989315</v>
      </c>
      <c r="W95" s="1">
        <v>660.56879400000003</v>
      </c>
      <c r="X95" s="1">
        <v>506.65331800000001</v>
      </c>
      <c r="AA95" s="1">
        <v>0.880989315</v>
      </c>
      <c r="AB95" s="1">
        <v>658.51575300000002</v>
      </c>
      <c r="AC95" s="1">
        <v>513.682051</v>
      </c>
      <c r="AF95" s="1"/>
      <c r="AG95" s="1">
        <v>0.880989315</v>
      </c>
    </row>
    <row r="96" spans="2:33" x14ac:dyDescent="0.35">
      <c r="B96" s="1">
        <v>0.55217838699999999</v>
      </c>
      <c r="C96" s="1">
        <v>209.07351</v>
      </c>
      <c r="D96" s="1">
        <v>371.02410500000002</v>
      </c>
      <c r="L96" s="1">
        <v>0.54601745099999999</v>
      </c>
      <c r="M96" s="1">
        <v>208.696324</v>
      </c>
      <c r="N96" s="1">
        <v>373.50199600000002</v>
      </c>
      <c r="V96" s="1">
        <v>0.891271857</v>
      </c>
      <c r="W96" s="1">
        <v>657.54528000000005</v>
      </c>
      <c r="X96" s="1">
        <v>505.85783500000002</v>
      </c>
      <c r="AA96" s="1">
        <v>0.891271857</v>
      </c>
      <c r="AB96" s="1">
        <v>659.57956799999999</v>
      </c>
      <c r="AC96" s="1">
        <v>513.883915</v>
      </c>
      <c r="AF96" s="1"/>
      <c r="AG96" s="1">
        <v>0.891271857</v>
      </c>
    </row>
    <row r="97" spans="2:33" x14ac:dyDescent="0.35">
      <c r="B97" s="1">
        <v>0.55830642699999999</v>
      </c>
      <c r="C97" s="1">
        <v>209.132666</v>
      </c>
      <c r="D97" s="1">
        <v>370.80880200000001</v>
      </c>
      <c r="L97" s="1">
        <v>0.55217838699999999</v>
      </c>
      <c r="M97" s="1">
        <v>208.81870900000001</v>
      </c>
      <c r="N97" s="1">
        <v>373.55759</v>
      </c>
      <c r="V97" s="1">
        <v>0.90121556400000002</v>
      </c>
      <c r="W97" s="1">
        <v>656.83924100000002</v>
      </c>
      <c r="X97" s="1">
        <v>505.69208400000002</v>
      </c>
      <c r="AA97" s="1">
        <v>0.90121556400000002</v>
      </c>
      <c r="AB97" s="1">
        <v>660.38519499999995</v>
      </c>
      <c r="AC97" s="1">
        <v>514.03440000000001</v>
      </c>
      <c r="AF97" s="1"/>
      <c r="AG97" s="1">
        <v>0.90121556400000002</v>
      </c>
    </row>
    <row r="98" spans="2:33" x14ac:dyDescent="0.35">
      <c r="B98" s="1">
        <v>0.56443448900000004</v>
      </c>
      <c r="C98" s="1">
        <v>209.68709899999999</v>
      </c>
      <c r="D98" s="1">
        <v>370.46128099999999</v>
      </c>
      <c r="L98" s="1">
        <v>0.55830642699999999</v>
      </c>
      <c r="M98" s="1">
        <v>208.93621899999999</v>
      </c>
      <c r="N98" s="1">
        <v>373.61032399999999</v>
      </c>
      <c r="V98" s="1">
        <v>0.91115862800000003</v>
      </c>
      <c r="W98" s="1">
        <v>657.04115100000001</v>
      </c>
      <c r="X98" s="1">
        <v>505.51738</v>
      </c>
      <c r="AA98" s="1">
        <v>0.91115862800000003</v>
      </c>
      <c r="AB98" s="1">
        <v>661.07304499999998</v>
      </c>
      <c r="AC98" s="1">
        <v>514.16134699999998</v>
      </c>
      <c r="AF98" s="1"/>
      <c r="AG98" s="1">
        <v>0.91115862800000003</v>
      </c>
    </row>
    <row r="99" spans="2:33" x14ac:dyDescent="0.35">
      <c r="B99" s="1">
        <v>0.57059695099999996</v>
      </c>
      <c r="C99" s="1">
        <v>209.927761</v>
      </c>
      <c r="D99" s="1">
        <v>371.258104</v>
      </c>
      <c r="L99" s="1">
        <v>0.56443448900000004</v>
      </c>
      <c r="M99" s="1">
        <v>209.04803000000001</v>
      </c>
      <c r="N99" s="1">
        <v>373.65985999999998</v>
      </c>
      <c r="V99" s="1">
        <v>0.92050762200000003</v>
      </c>
      <c r="W99" s="1">
        <v>662.65947500000004</v>
      </c>
      <c r="X99" s="1">
        <v>506.804125</v>
      </c>
      <c r="AA99" s="1">
        <v>0.92050762200000003</v>
      </c>
      <c r="AB99" s="1">
        <v>661.74897799999997</v>
      </c>
      <c r="AC99" s="1">
        <v>514.285664</v>
      </c>
      <c r="AF99" s="1"/>
      <c r="AG99" s="1">
        <v>0.92050762200000003</v>
      </c>
    </row>
    <row r="100" spans="2:33" x14ac:dyDescent="0.35">
      <c r="B100" s="1">
        <v>0.576692392</v>
      </c>
      <c r="C100" s="1">
        <v>209.944953</v>
      </c>
      <c r="D100" s="1">
        <v>371.63989900000001</v>
      </c>
      <c r="L100" s="1">
        <v>0.57059695099999996</v>
      </c>
      <c r="M100" s="1">
        <v>209.15345300000001</v>
      </c>
      <c r="N100" s="1">
        <v>373.705938</v>
      </c>
      <c r="V100" s="1">
        <v>0.93064266299999998</v>
      </c>
      <c r="W100" s="1">
        <v>666.34390299999995</v>
      </c>
      <c r="X100" s="1">
        <v>507.43267100000003</v>
      </c>
      <c r="AA100" s="1">
        <v>0.93064266299999998</v>
      </c>
      <c r="AB100" s="1">
        <v>662.52928099999997</v>
      </c>
      <c r="AC100" s="1">
        <v>514.43024200000002</v>
      </c>
      <c r="AF100" s="1"/>
      <c r="AG100" s="1">
        <v>0.93064266299999998</v>
      </c>
    </row>
    <row r="101" spans="2:33" x14ac:dyDescent="0.35">
      <c r="B101" s="1">
        <v>0.58285352199999996</v>
      </c>
      <c r="C101" s="1">
        <v>209.95231999999999</v>
      </c>
      <c r="D101" s="1">
        <v>371.67187899999999</v>
      </c>
      <c r="L101" s="1">
        <v>0.576692392</v>
      </c>
      <c r="M101" s="1">
        <v>209.25195099999999</v>
      </c>
      <c r="N101" s="1">
        <v>373.74837100000002</v>
      </c>
      <c r="V101" s="1">
        <v>0.94058011500000005</v>
      </c>
      <c r="W101" s="1">
        <v>666.18172200000004</v>
      </c>
      <c r="X101" s="1">
        <v>507.60000400000001</v>
      </c>
      <c r="AA101" s="1">
        <v>0.94058011500000005</v>
      </c>
      <c r="AB101" s="1">
        <v>663.60907799999995</v>
      </c>
      <c r="AC101" s="1">
        <v>514.63338599999997</v>
      </c>
      <c r="AF101" s="1"/>
      <c r="AG101" s="1">
        <v>0.94058011500000005</v>
      </c>
    </row>
    <row r="102" spans="2:33" x14ac:dyDescent="0.35">
      <c r="B102" s="1">
        <v>0.58902072299999997</v>
      </c>
      <c r="C102" s="1">
        <v>209.81686099999999</v>
      </c>
      <c r="D102" s="1">
        <v>371.7543</v>
      </c>
      <c r="L102" s="1">
        <v>0.58285352199999996</v>
      </c>
      <c r="M102" s="1">
        <v>209.34313900000001</v>
      </c>
      <c r="N102" s="1">
        <v>373.78705200000002</v>
      </c>
      <c r="V102" s="1">
        <v>0.95051562300000003</v>
      </c>
      <c r="W102" s="1">
        <v>661.30137100000002</v>
      </c>
      <c r="X102" s="1">
        <v>506.496152</v>
      </c>
      <c r="AA102" s="1">
        <v>0.95051562300000003</v>
      </c>
      <c r="AB102" s="1">
        <v>665.39123199999995</v>
      </c>
      <c r="AC102" s="1">
        <v>514.97395400000005</v>
      </c>
      <c r="AF102" s="1"/>
      <c r="AG102" s="1">
        <v>0.95051562300000003</v>
      </c>
    </row>
    <row r="103" spans="2:33" x14ac:dyDescent="0.35">
      <c r="B103" s="1">
        <v>0.59511014200000001</v>
      </c>
      <c r="C103" s="1">
        <v>209.742672</v>
      </c>
      <c r="D103" s="1">
        <v>371.91112199999998</v>
      </c>
      <c r="L103" s="1">
        <v>0.58902072299999997</v>
      </c>
      <c r="M103" s="1">
        <v>209.42679200000001</v>
      </c>
      <c r="N103" s="1">
        <v>373.82194900000002</v>
      </c>
      <c r="V103" s="1">
        <v>0.96046133600000005</v>
      </c>
      <c r="W103" s="1">
        <v>659.82320400000003</v>
      </c>
      <c r="X103" s="1">
        <v>506.08360199999998</v>
      </c>
      <c r="AA103" s="1">
        <v>0.96046133600000005</v>
      </c>
      <c r="AB103" s="1">
        <v>668.74554799999999</v>
      </c>
      <c r="AC103" s="1">
        <v>515.62136099999998</v>
      </c>
      <c r="AF103" s="1"/>
      <c r="AG103" s="1">
        <v>0.96046133600000005</v>
      </c>
    </row>
    <row r="104" spans="2:33" x14ac:dyDescent="0.35">
      <c r="B104" s="1">
        <v>0.601239521</v>
      </c>
      <c r="C104" s="1">
        <v>209.71804</v>
      </c>
      <c r="D104" s="1">
        <v>371.30596600000001</v>
      </c>
      <c r="L104" s="1">
        <v>0.59511014200000001</v>
      </c>
      <c r="M104" s="1">
        <v>209.50283899999999</v>
      </c>
      <c r="N104" s="1">
        <v>373.85310399999997</v>
      </c>
      <c r="V104" s="1">
        <v>0.97063374800000002</v>
      </c>
      <c r="W104" s="1">
        <v>661.66167199999995</v>
      </c>
      <c r="X104" s="1">
        <v>506.14916499999998</v>
      </c>
      <c r="AA104" s="1">
        <v>0.97063374800000002</v>
      </c>
      <c r="AB104" s="1">
        <v>675.51873799999998</v>
      </c>
      <c r="AC104" s="1">
        <v>516.93155999999999</v>
      </c>
      <c r="AF104" s="1"/>
      <c r="AG104" s="1">
        <v>0.97063374800000002</v>
      </c>
    </row>
    <row r="105" spans="2:33" x14ac:dyDescent="0.35">
      <c r="B105" s="1">
        <v>0.60732953999999995</v>
      </c>
      <c r="C105" s="1">
        <v>209.80664300000001</v>
      </c>
      <c r="D105" s="1">
        <v>371.021792</v>
      </c>
      <c r="L105" s="1">
        <v>0.601239521</v>
      </c>
      <c r="M105" s="1">
        <v>209.57135600000001</v>
      </c>
      <c r="N105" s="1">
        <v>373.88062300000001</v>
      </c>
      <c r="V105" s="1">
        <v>0.98035050099999999</v>
      </c>
      <c r="W105" s="1">
        <v>666.62356999999997</v>
      </c>
      <c r="X105" s="1">
        <v>507.22319399999998</v>
      </c>
      <c r="AA105" s="1">
        <v>0.98035050099999999</v>
      </c>
      <c r="AB105" s="1">
        <v>689.45568100000003</v>
      </c>
      <c r="AC105" s="1">
        <v>519.61016600000005</v>
      </c>
      <c r="AF105" s="1"/>
      <c r="AG105" s="1">
        <v>0.98035050099999999</v>
      </c>
    </row>
    <row r="106" spans="2:33" x14ac:dyDescent="0.35">
      <c r="B106" s="1">
        <v>0.61353161300000003</v>
      </c>
      <c r="C106" s="1">
        <v>210.01678200000001</v>
      </c>
      <c r="D106" s="1">
        <v>370.884951</v>
      </c>
      <c r="L106" s="1">
        <v>0.60732953999999995</v>
      </c>
      <c r="M106" s="1">
        <v>209.632555</v>
      </c>
      <c r="N106" s="1">
        <v>373.90467200000001</v>
      </c>
      <c r="V106" s="1">
        <v>0.99005792599999998</v>
      </c>
      <c r="W106" s="1">
        <v>688.08404099999996</v>
      </c>
      <c r="X106" s="1">
        <v>508.857643</v>
      </c>
      <c r="AA106" s="1">
        <v>0.99005792599999998</v>
      </c>
      <c r="AB106" s="1">
        <v>705.63339699999995</v>
      </c>
      <c r="AC106" s="1">
        <v>519.61016600000005</v>
      </c>
      <c r="AF106" s="1"/>
      <c r="AG106" s="1">
        <v>0.99005792599999998</v>
      </c>
    </row>
    <row r="107" spans="2:33" x14ac:dyDescent="0.35">
      <c r="B107" s="1">
        <v>0.61965978700000002</v>
      </c>
      <c r="C107" s="1">
        <v>210.03295499999999</v>
      </c>
      <c r="D107" s="1">
        <v>370.467444</v>
      </c>
      <c r="L107" s="1">
        <v>0.61353161300000003</v>
      </c>
      <c r="M107" s="1">
        <v>209.686767</v>
      </c>
      <c r="N107" s="1">
        <v>373.92547100000002</v>
      </c>
      <c r="V107" s="1">
        <v>1</v>
      </c>
      <c r="W107" s="1">
        <v>688.08404099999996</v>
      </c>
      <c r="X107" s="1">
        <v>508.857643</v>
      </c>
      <c r="AA107" s="1">
        <v>1</v>
      </c>
      <c r="AB107" s="1">
        <v>705.63339699999995</v>
      </c>
      <c r="AC107" s="1">
        <v>519.61016600000005</v>
      </c>
      <c r="AF107" s="1"/>
      <c r="AG107" s="1">
        <v>1</v>
      </c>
    </row>
    <row r="108" spans="2:33" x14ac:dyDescent="0.35">
      <c r="B108" s="1">
        <v>0.62570653099999995</v>
      </c>
      <c r="C108" s="1">
        <v>210.03427300000001</v>
      </c>
      <c r="D108" s="1">
        <v>371.18381199999999</v>
      </c>
      <c r="L108" s="1">
        <v>0.61965978700000002</v>
      </c>
      <c r="M108" s="1">
        <v>209.734433</v>
      </c>
      <c r="N108" s="1">
        <v>373.943287</v>
      </c>
      <c r="AA108" s="1"/>
      <c r="AF108" s="1"/>
      <c r="AG108" s="1"/>
    </row>
    <row r="109" spans="2:33" x14ac:dyDescent="0.35">
      <c r="B109" s="1">
        <v>0.63207396199999999</v>
      </c>
      <c r="C109" s="1">
        <v>209.947213</v>
      </c>
      <c r="D109" s="1">
        <v>371.883329</v>
      </c>
      <c r="L109" s="1">
        <v>0.62570653099999995</v>
      </c>
      <c r="M109" s="1">
        <v>209.776094</v>
      </c>
      <c r="N109" s="1">
        <v>373.95843400000001</v>
      </c>
      <c r="V109" s="1"/>
      <c r="W109" s="1"/>
      <c r="X109" s="1"/>
      <c r="AA109" s="1"/>
      <c r="AC109" s="1"/>
      <c r="AF109" s="1"/>
    </row>
    <row r="110" spans="2:33" x14ac:dyDescent="0.35">
      <c r="B110" s="1">
        <v>0.63795960699999998</v>
      </c>
      <c r="C110" s="1">
        <v>209.89340300000001</v>
      </c>
      <c r="D110" s="1">
        <v>372.07473900000002</v>
      </c>
      <c r="L110" s="1">
        <v>0.63207396199999999</v>
      </c>
      <c r="M110" s="1">
        <v>209.81238400000001</v>
      </c>
      <c r="N110" s="1">
        <v>373.97128300000003</v>
      </c>
      <c r="AF110" s="1"/>
    </row>
    <row r="111" spans="2:33" x14ac:dyDescent="0.35">
      <c r="B111" s="1">
        <v>0.64424985400000001</v>
      </c>
      <c r="C111" s="1">
        <v>209.88452000000001</v>
      </c>
      <c r="D111" s="1">
        <v>372.49410599999999</v>
      </c>
      <c r="L111" s="1">
        <v>0.63795960699999998</v>
      </c>
      <c r="M111" s="1">
        <v>209.844054</v>
      </c>
      <c r="N111" s="1">
        <v>373.98227700000001</v>
      </c>
      <c r="AF111" s="1"/>
    </row>
    <row r="112" spans="2:33" x14ac:dyDescent="0.35">
      <c r="B112" s="1">
        <v>0.65037852699999998</v>
      </c>
      <c r="C112" s="1">
        <v>209.90227400000001</v>
      </c>
      <c r="D112" s="1">
        <v>372.42460199999999</v>
      </c>
      <c r="L112" s="1">
        <v>0.64424985400000001</v>
      </c>
      <c r="M112" s="1">
        <v>209.87200200000001</v>
      </c>
      <c r="N112" s="1">
        <v>373.99197800000002</v>
      </c>
      <c r="AF112" s="1"/>
    </row>
    <row r="113" spans="2:32" x14ac:dyDescent="0.35">
      <c r="B113" s="1">
        <v>0.65642073700000003</v>
      </c>
      <c r="C113" s="1">
        <v>209.98294300000001</v>
      </c>
      <c r="D113" s="1">
        <v>370.95150000000001</v>
      </c>
      <c r="L113" s="1">
        <v>0.65037852699999998</v>
      </c>
      <c r="M113" s="1">
        <v>209.897367</v>
      </c>
      <c r="N113" s="1">
        <v>374.00114500000001</v>
      </c>
      <c r="AF113" s="1"/>
    </row>
    <row r="114" spans="2:32" x14ac:dyDescent="0.35">
      <c r="B114" s="1">
        <v>0.66263163899999999</v>
      </c>
      <c r="C114" s="1">
        <v>209.992651</v>
      </c>
      <c r="D114" s="1">
        <v>370.590149</v>
      </c>
      <c r="L114" s="1">
        <v>0.65642073700000003</v>
      </c>
      <c r="M114" s="1">
        <v>209.921693</v>
      </c>
      <c r="N114" s="1">
        <v>374.01088299999998</v>
      </c>
      <c r="AF114" s="1"/>
    </row>
    <row r="115" spans="2:32" x14ac:dyDescent="0.35">
      <c r="B115" s="1">
        <v>0.66884728800000004</v>
      </c>
      <c r="C115" s="1">
        <v>209.989633</v>
      </c>
      <c r="D115" s="1">
        <v>370.323238</v>
      </c>
      <c r="L115" s="1">
        <v>0.66263163899999999</v>
      </c>
      <c r="M115" s="1">
        <v>209.94721999999999</v>
      </c>
      <c r="N115" s="1">
        <v>374.022898</v>
      </c>
      <c r="AF115" s="1"/>
    </row>
    <row r="116" spans="2:32" x14ac:dyDescent="0.35">
      <c r="B116" s="1">
        <v>0.67470674600000002</v>
      </c>
      <c r="C116" s="1">
        <v>209.98031399999999</v>
      </c>
      <c r="D116" s="1">
        <v>369.527491</v>
      </c>
      <c r="L116" s="1">
        <v>0.66884728800000004</v>
      </c>
      <c r="M116" s="1">
        <v>209.97741400000001</v>
      </c>
      <c r="N116" s="1">
        <v>374.03994999999998</v>
      </c>
      <c r="AF116" s="1"/>
    </row>
    <row r="117" spans="2:32" x14ac:dyDescent="0.35">
      <c r="B117" s="1">
        <v>0.68110371000000003</v>
      </c>
      <c r="C117" s="1">
        <v>209.96415300000001</v>
      </c>
      <c r="D117" s="1">
        <v>370.92249700000002</v>
      </c>
      <c r="L117" s="1">
        <v>0.67470674600000002</v>
      </c>
      <c r="M117" s="1">
        <v>210.01787999999999</v>
      </c>
      <c r="N117" s="1">
        <v>374.06663500000002</v>
      </c>
      <c r="AF117" s="1"/>
    </row>
    <row r="118" spans="2:32" x14ac:dyDescent="0.35">
      <c r="B118" s="1">
        <v>0.68722981299999997</v>
      </c>
      <c r="C118" s="1">
        <v>209.98377099999999</v>
      </c>
      <c r="D118" s="1">
        <v>372.28691500000002</v>
      </c>
      <c r="L118" s="1">
        <v>0.68110371000000003</v>
      </c>
      <c r="M118" s="1">
        <v>210.077955</v>
      </c>
      <c r="N118" s="1">
        <v>374.11075599999998</v>
      </c>
      <c r="AF118" s="1"/>
    </row>
    <row r="119" spans="2:32" x14ac:dyDescent="0.35">
      <c r="B119" s="1">
        <v>0.69326474000000005</v>
      </c>
      <c r="C119" s="1">
        <v>210.122186</v>
      </c>
      <c r="D119" s="1">
        <v>372.63557800000001</v>
      </c>
      <c r="L119" s="1">
        <v>0.68722981299999997</v>
      </c>
      <c r="M119" s="1">
        <v>210.17349899999999</v>
      </c>
      <c r="N119" s="1">
        <v>374.18571700000001</v>
      </c>
      <c r="AF119" s="1"/>
    </row>
    <row r="120" spans="2:32" x14ac:dyDescent="0.35">
      <c r="B120" s="1">
        <v>0.69938767899999998</v>
      </c>
      <c r="C120" s="1">
        <v>210.140052</v>
      </c>
      <c r="D120" s="1">
        <v>372.94764500000002</v>
      </c>
      <c r="L120" s="1">
        <v>0.69326474000000005</v>
      </c>
      <c r="M120" s="1">
        <v>210.33178000000001</v>
      </c>
      <c r="N120" s="1">
        <v>374.31473399999999</v>
      </c>
      <c r="AF120" s="1"/>
    </row>
    <row r="121" spans="2:32" x14ac:dyDescent="0.35">
      <c r="B121" s="1">
        <v>0.70551301600000005</v>
      </c>
      <c r="C121" s="1">
        <v>210.140365</v>
      </c>
      <c r="D121" s="1">
        <v>373.76664799999998</v>
      </c>
      <c r="L121" s="1">
        <v>0.69938767899999998</v>
      </c>
      <c r="M121" s="1">
        <v>210.60010700000001</v>
      </c>
      <c r="N121" s="1">
        <v>374.53826600000002</v>
      </c>
      <c r="AF121" s="1"/>
    </row>
    <row r="122" spans="2:32" x14ac:dyDescent="0.35">
      <c r="B122" s="1">
        <v>0.71174039499999997</v>
      </c>
      <c r="C122" s="1">
        <v>210.12743699999999</v>
      </c>
      <c r="D122" s="1">
        <v>372.06939</v>
      </c>
      <c r="L122" s="1">
        <v>0.70551301600000005</v>
      </c>
      <c r="M122" s="1">
        <v>211.06114299999999</v>
      </c>
      <c r="N122" s="1">
        <v>374.927166</v>
      </c>
      <c r="AF122" s="1"/>
    </row>
    <row r="123" spans="2:32" x14ac:dyDescent="0.35">
      <c r="B123" s="1">
        <v>0.71786413100000002</v>
      </c>
      <c r="C123" s="1">
        <v>210.02025699999999</v>
      </c>
      <c r="D123" s="1">
        <v>370.73730699999999</v>
      </c>
      <c r="L123" s="1">
        <v>0.71174039499999997</v>
      </c>
      <c r="M123" s="1">
        <v>211.86033699999999</v>
      </c>
      <c r="N123" s="1">
        <v>375.60607599999997</v>
      </c>
      <c r="AF123" s="1"/>
    </row>
    <row r="124" spans="2:32" x14ac:dyDescent="0.35">
      <c r="B124" s="1">
        <v>0.72409182500000002</v>
      </c>
      <c r="C124" s="1">
        <v>210.01209900000001</v>
      </c>
      <c r="D124" s="1">
        <v>370.54658899999998</v>
      </c>
      <c r="L124" s="1">
        <v>0.71786413100000002</v>
      </c>
      <c r="M124" s="1">
        <v>213.25563</v>
      </c>
      <c r="N124" s="1">
        <v>376.7955</v>
      </c>
      <c r="AF124" s="1"/>
    </row>
    <row r="125" spans="2:32" x14ac:dyDescent="0.35">
      <c r="B125" s="1">
        <v>0.72990369200000005</v>
      </c>
      <c r="C125" s="1">
        <v>210.019902</v>
      </c>
      <c r="D125" s="1">
        <v>370.47915</v>
      </c>
      <c r="L125" s="1">
        <v>0.72409182500000002</v>
      </c>
      <c r="M125" s="1">
        <v>215.70973599999999</v>
      </c>
      <c r="N125" s="1">
        <v>378.89664800000003</v>
      </c>
      <c r="AF125" s="1"/>
    </row>
    <row r="126" spans="2:32" x14ac:dyDescent="0.35">
      <c r="B126" s="1">
        <v>0.73623848400000003</v>
      </c>
      <c r="C126" s="1">
        <v>210.102236</v>
      </c>
      <c r="D126" s="1">
        <v>370.10950500000001</v>
      </c>
      <c r="L126" s="1">
        <v>0.72990369200000005</v>
      </c>
      <c r="M126" s="1">
        <v>220.06771800000001</v>
      </c>
      <c r="N126" s="1">
        <v>382.55481600000002</v>
      </c>
      <c r="AF126" s="1"/>
    </row>
    <row r="127" spans="2:32" x14ac:dyDescent="0.35">
      <c r="B127" s="1">
        <v>0.74236375600000004</v>
      </c>
      <c r="C127" s="1">
        <v>210.476133</v>
      </c>
      <c r="D127" s="1">
        <v>369.45982099999998</v>
      </c>
      <c r="L127" s="1">
        <v>0.73623848400000003</v>
      </c>
      <c r="M127" s="1">
        <v>227.73435900000001</v>
      </c>
      <c r="N127" s="1">
        <v>388.60906299999999</v>
      </c>
      <c r="AF127" s="1"/>
    </row>
    <row r="128" spans="2:32" x14ac:dyDescent="0.35">
      <c r="B128" s="1">
        <v>0.74848807399999995</v>
      </c>
      <c r="C128" s="1">
        <v>211.865962</v>
      </c>
      <c r="D128" s="1">
        <v>369.801941</v>
      </c>
      <c r="L128" s="1">
        <v>0.74236375600000004</v>
      </c>
      <c r="M128" s="1">
        <v>240.72188800000001</v>
      </c>
      <c r="N128" s="1">
        <v>397.82991600000003</v>
      </c>
      <c r="AF128" s="1"/>
    </row>
    <row r="129" spans="2:32" x14ac:dyDescent="0.35">
      <c r="B129" s="1">
        <v>0.75472760900000002</v>
      </c>
      <c r="C129" s="1">
        <v>216.41421500000001</v>
      </c>
      <c r="D129" s="1">
        <v>373.19448199999999</v>
      </c>
      <c r="L129" s="1">
        <v>0.74848807399999995</v>
      </c>
      <c r="M129" s="1">
        <v>261.36134199999998</v>
      </c>
      <c r="N129" s="1">
        <v>410.40193599999998</v>
      </c>
      <c r="AF129" s="1"/>
    </row>
    <row r="130" spans="2:32" x14ac:dyDescent="0.35">
      <c r="B130" s="1">
        <v>0.76073501700000001</v>
      </c>
      <c r="C130" s="1">
        <v>230.54639399999999</v>
      </c>
      <c r="D130" s="1">
        <v>382.23387200000002</v>
      </c>
      <c r="L130" s="1">
        <v>0.75472760900000002</v>
      </c>
      <c r="M130" s="1">
        <v>291.455918</v>
      </c>
      <c r="N130" s="1">
        <v>425.527986</v>
      </c>
      <c r="AF130" s="1"/>
    </row>
    <row r="131" spans="2:32" x14ac:dyDescent="0.35">
      <c r="B131" s="1">
        <v>0.76685958200000004</v>
      </c>
      <c r="C131" s="1">
        <v>275.24431299999998</v>
      </c>
      <c r="D131" s="1">
        <v>404.54279300000002</v>
      </c>
      <c r="L131" s="1">
        <v>0.76073501700000001</v>
      </c>
      <c r="M131" s="1">
        <v>331.123895</v>
      </c>
      <c r="N131" s="1">
        <v>441.629166</v>
      </c>
      <c r="AF131" s="1"/>
    </row>
    <row r="132" spans="2:32" x14ac:dyDescent="0.35">
      <c r="B132" s="1">
        <v>0.773100185</v>
      </c>
      <c r="C132" s="1">
        <v>361.56497000000002</v>
      </c>
      <c r="D132" s="1">
        <v>436.50077199999998</v>
      </c>
      <c r="L132" s="1">
        <v>0.76685958200000004</v>
      </c>
      <c r="M132" s="1">
        <v>378.11291499999999</v>
      </c>
      <c r="N132" s="1">
        <v>457.02699799999999</v>
      </c>
      <c r="AF132" s="1"/>
    </row>
    <row r="133" spans="2:32" x14ac:dyDescent="0.35">
      <c r="B133" s="1">
        <v>0.77922659400000005</v>
      </c>
      <c r="C133" s="1">
        <v>468.91260199999999</v>
      </c>
      <c r="D133" s="1">
        <v>466.485523</v>
      </c>
      <c r="L133" s="1">
        <v>0.773100185</v>
      </c>
      <c r="M133" s="1">
        <v>428.26314300000001</v>
      </c>
      <c r="N133" s="1">
        <v>470.53140999999999</v>
      </c>
      <c r="AF133" s="1"/>
    </row>
    <row r="134" spans="2:32" x14ac:dyDescent="0.35">
      <c r="B134" s="1">
        <v>0.785348194</v>
      </c>
      <c r="C134" s="1">
        <v>634.92933000000005</v>
      </c>
      <c r="D134" s="1">
        <v>501.32606399999997</v>
      </c>
      <c r="L134" s="1">
        <v>0.77922659400000005</v>
      </c>
      <c r="M134" s="1">
        <v>476.93883199999999</v>
      </c>
      <c r="N134" s="1">
        <v>481.61461200000002</v>
      </c>
      <c r="AF134" s="1"/>
    </row>
    <row r="135" spans="2:32" x14ac:dyDescent="0.35">
      <c r="B135" s="1">
        <v>0.79146978700000004</v>
      </c>
      <c r="C135" s="1">
        <v>638.205285</v>
      </c>
      <c r="D135" s="1">
        <v>501.803044</v>
      </c>
      <c r="L135" s="1">
        <v>0.785348194</v>
      </c>
      <c r="M135" s="1">
        <v>520.49260100000004</v>
      </c>
      <c r="N135" s="1">
        <v>490.27034700000002</v>
      </c>
      <c r="AF135" s="1"/>
    </row>
    <row r="136" spans="2:32" x14ac:dyDescent="0.35">
      <c r="B136" s="1">
        <v>0.79759581099999999</v>
      </c>
      <c r="C136" s="1">
        <v>651.77259100000003</v>
      </c>
      <c r="D136" s="1">
        <v>506.20907</v>
      </c>
      <c r="L136" s="1">
        <v>0.79146978700000004</v>
      </c>
      <c r="M136" s="1">
        <v>556.95647399999996</v>
      </c>
      <c r="N136" s="1">
        <v>496.78215799999998</v>
      </c>
      <c r="AF136" s="1"/>
    </row>
    <row r="137" spans="2:32" x14ac:dyDescent="0.35">
      <c r="B137" s="1">
        <v>0.80384452200000001</v>
      </c>
      <c r="C137" s="1">
        <v>669.17127800000003</v>
      </c>
      <c r="D137" s="1">
        <v>508.99419399999999</v>
      </c>
      <c r="L137" s="1">
        <v>0.79759581099999999</v>
      </c>
      <c r="M137" s="1">
        <v>585.90349700000002</v>
      </c>
      <c r="N137" s="1">
        <v>501.53920199999999</v>
      </c>
      <c r="AF137" s="1"/>
    </row>
    <row r="138" spans="2:32" x14ac:dyDescent="0.35">
      <c r="B138" s="1">
        <v>0.809840526</v>
      </c>
      <c r="C138" s="1">
        <v>664.88178300000004</v>
      </c>
      <c r="D138" s="1">
        <v>507.95582100000001</v>
      </c>
      <c r="L138" s="1">
        <v>0.80384452200000001</v>
      </c>
      <c r="M138" s="1">
        <v>607.92225099999996</v>
      </c>
      <c r="N138" s="1">
        <v>504.93059899999997</v>
      </c>
      <c r="AF138" s="1"/>
    </row>
    <row r="139" spans="2:32" x14ac:dyDescent="0.35">
      <c r="B139" s="1">
        <v>0.81609411899999995</v>
      </c>
      <c r="C139" s="1">
        <v>657.389321</v>
      </c>
      <c r="D139" s="1">
        <v>506.05774700000001</v>
      </c>
      <c r="L139" s="1">
        <v>0.809840526</v>
      </c>
      <c r="M139" s="1">
        <v>624.09655299999997</v>
      </c>
      <c r="N139" s="1">
        <v>507.29917899999998</v>
      </c>
      <c r="AF139" s="1"/>
    </row>
    <row r="140" spans="2:32" x14ac:dyDescent="0.35">
      <c r="B140" s="1">
        <v>0.82208248299999997</v>
      </c>
      <c r="C140" s="1">
        <v>658.66533500000003</v>
      </c>
      <c r="D140" s="1">
        <v>506.26310699999999</v>
      </c>
      <c r="L140" s="1">
        <v>0.81609411899999995</v>
      </c>
      <c r="M140" s="1">
        <v>635.64106400000003</v>
      </c>
      <c r="N140" s="1">
        <v>508.92429499999997</v>
      </c>
      <c r="AF140" s="1"/>
    </row>
    <row r="141" spans="2:32" x14ac:dyDescent="0.35">
      <c r="B141" s="1">
        <v>0.82806398000000003</v>
      </c>
      <c r="C141" s="1">
        <v>660.55015000000003</v>
      </c>
      <c r="D141" s="1">
        <v>506.81475799999998</v>
      </c>
      <c r="L141" s="1">
        <v>0.82208248299999997</v>
      </c>
      <c r="M141" s="1">
        <v>643.68212200000005</v>
      </c>
      <c r="N141" s="1">
        <v>510.02003000000002</v>
      </c>
      <c r="AF141" s="1"/>
    </row>
    <row r="142" spans="2:32" x14ac:dyDescent="0.35">
      <c r="B142" s="1">
        <v>0.83460308999999999</v>
      </c>
      <c r="C142" s="1">
        <v>660.03911800000003</v>
      </c>
      <c r="D142" s="1">
        <v>506.72786600000001</v>
      </c>
      <c r="L142" s="1">
        <v>0.82806398000000003</v>
      </c>
      <c r="M142" s="1">
        <v>649.16373399999998</v>
      </c>
      <c r="N142" s="1">
        <v>510.747792</v>
      </c>
      <c r="AF142" s="1"/>
    </row>
    <row r="143" spans="2:32" x14ac:dyDescent="0.35">
      <c r="B143" s="1">
        <v>0.84059242899999997</v>
      </c>
      <c r="C143" s="1">
        <v>658.79512999999997</v>
      </c>
      <c r="D143" s="1">
        <v>506.72976899999998</v>
      </c>
      <c r="L143" s="1">
        <v>0.83460308999999999</v>
      </c>
      <c r="M143" s="1">
        <v>652.83552699999996</v>
      </c>
      <c r="N143" s="1">
        <v>511.22561999999999</v>
      </c>
      <c r="AF143" s="1"/>
    </row>
    <row r="144" spans="2:32" x14ac:dyDescent="0.35">
      <c r="B144" s="1">
        <v>0.84656085299999995</v>
      </c>
      <c r="C144" s="1">
        <v>658.27044100000001</v>
      </c>
      <c r="D144" s="1">
        <v>506.74035800000001</v>
      </c>
      <c r="L144" s="1">
        <v>0.84059242899999997</v>
      </c>
      <c r="M144" s="1">
        <v>655.26413500000001</v>
      </c>
      <c r="N144" s="1">
        <v>511.537237</v>
      </c>
      <c r="AF144" s="1"/>
    </row>
    <row r="145" spans="2:32" x14ac:dyDescent="0.35">
      <c r="B145" s="1">
        <v>0.85252937600000001</v>
      </c>
      <c r="C145" s="1">
        <v>658.38209900000004</v>
      </c>
      <c r="D145" s="1">
        <v>506.69963000000001</v>
      </c>
      <c r="L145" s="1">
        <v>0.84656085299999995</v>
      </c>
      <c r="M145" s="1">
        <v>656.85996399999999</v>
      </c>
      <c r="N145" s="1">
        <v>511.74045599999999</v>
      </c>
      <c r="AF145" s="1"/>
    </row>
    <row r="146" spans="2:32" x14ac:dyDescent="0.35">
      <c r="B146" s="1">
        <v>0.85925381300000003</v>
      </c>
      <c r="C146" s="1">
        <v>658.61109199999999</v>
      </c>
      <c r="D146" s="1">
        <v>506.42847799999998</v>
      </c>
      <c r="L146" s="1">
        <v>0.85252937600000001</v>
      </c>
      <c r="M146" s="1">
        <v>657.91018499999996</v>
      </c>
      <c r="N146" s="1">
        <v>511.87431600000002</v>
      </c>
      <c r="AF146" s="1"/>
    </row>
    <row r="147" spans="2:32" x14ac:dyDescent="0.35">
      <c r="B147" s="1">
        <v>0.86506984600000003</v>
      </c>
      <c r="C147" s="1">
        <v>659.06665299999997</v>
      </c>
      <c r="D147" s="1">
        <v>506.371082</v>
      </c>
      <c r="L147" s="1">
        <v>0.85925381300000003</v>
      </c>
      <c r="M147" s="1">
        <v>658.61034199999995</v>
      </c>
      <c r="N147" s="1">
        <v>511.96467999999999</v>
      </c>
      <c r="AF147" s="1"/>
    </row>
    <row r="148" spans="2:32" x14ac:dyDescent="0.35">
      <c r="B148" s="1">
        <v>0.87150554800000002</v>
      </c>
      <c r="C148" s="1">
        <v>660.08490700000004</v>
      </c>
      <c r="D148" s="1">
        <v>506.38936000000001</v>
      </c>
      <c r="L148" s="1">
        <v>0.86506984600000003</v>
      </c>
      <c r="M148" s="1">
        <v>659.09065999999996</v>
      </c>
      <c r="N148" s="1">
        <v>512.02837799999998</v>
      </c>
      <c r="AF148" s="1"/>
    </row>
    <row r="149" spans="2:32" x14ac:dyDescent="0.35">
      <c r="B149" s="1">
        <v>0.87698770500000001</v>
      </c>
      <c r="C149" s="1">
        <v>660.07209799999998</v>
      </c>
      <c r="D149" s="1">
        <v>506.40451300000001</v>
      </c>
      <c r="L149" s="1">
        <v>0.87150554800000002</v>
      </c>
      <c r="M149" s="1">
        <v>659.43616499999996</v>
      </c>
      <c r="N149" s="1">
        <v>512.07618500000001</v>
      </c>
      <c r="AF149" s="1"/>
    </row>
    <row r="150" spans="2:32" x14ac:dyDescent="0.35">
      <c r="B150" s="1">
        <v>0.88375417000000001</v>
      </c>
      <c r="C150" s="1">
        <v>659.994597</v>
      </c>
      <c r="D150" s="1">
        <v>506.42049900000001</v>
      </c>
      <c r="L150" s="1">
        <v>0.87698770500000001</v>
      </c>
      <c r="M150" s="1">
        <v>659.70141999999998</v>
      </c>
      <c r="N150" s="1">
        <v>512.11499900000001</v>
      </c>
      <c r="AF150" s="1"/>
    </row>
    <row r="151" spans="2:32" x14ac:dyDescent="0.35">
      <c r="B151" s="1">
        <v>0.88954397799999996</v>
      </c>
      <c r="C151" s="1">
        <v>659.573038</v>
      </c>
      <c r="D151" s="1">
        <v>506.44093500000002</v>
      </c>
      <c r="L151" s="1">
        <v>0.88375417000000001</v>
      </c>
      <c r="M151" s="1">
        <v>659.92139599999996</v>
      </c>
      <c r="N151" s="1">
        <v>512.14917100000002</v>
      </c>
      <c r="AF151" s="1"/>
    </row>
    <row r="152" spans="2:32" x14ac:dyDescent="0.35">
      <c r="B152" s="1">
        <v>0.89599945999999997</v>
      </c>
      <c r="C152" s="1">
        <v>658.30384400000003</v>
      </c>
      <c r="D152" s="1">
        <v>506.44533000000001</v>
      </c>
      <c r="L152" s="1">
        <v>0.88954397799999996</v>
      </c>
      <c r="M152" s="1">
        <v>660.11818000000005</v>
      </c>
      <c r="N152" s="1">
        <v>512.18142899999998</v>
      </c>
      <c r="AF152" s="1"/>
    </row>
    <row r="153" spans="2:32" x14ac:dyDescent="0.35">
      <c r="B153" s="1">
        <v>0.90212639800000005</v>
      </c>
      <c r="C153" s="1">
        <v>658.25358300000005</v>
      </c>
      <c r="D153" s="1">
        <v>506.46889499999997</v>
      </c>
      <c r="L153" s="1">
        <v>0.89599945999999997</v>
      </c>
      <c r="M153" s="1">
        <v>660.30563400000005</v>
      </c>
      <c r="N153" s="1">
        <v>512.21347300000002</v>
      </c>
      <c r="AF153" s="1"/>
    </row>
    <row r="154" spans="2:32" x14ac:dyDescent="0.35">
      <c r="B154" s="1">
        <v>0.90789478300000004</v>
      </c>
      <c r="C154" s="1">
        <v>658.32117200000005</v>
      </c>
      <c r="D154" s="1">
        <v>506.51933200000002</v>
      </c>
      <c r="L154" s="1">
        <v>0.90212639800000005</v>
      </c>
      <c r="M154" s="1">
        <v>660.49242000000004</v>
      </c>
      <c r="N154" s="1">
        <v>512.24636199999998</v>
      </c>
      <c r="AF154" s="1"/>
    </row>
    <row r="155" spans="2:32" x14ac:dyDescent="0.35">
      <c r="B155" s="1">
        <v>0.91400804300000005</v>
      </c>
      <c r="C155" s="1">
        <v>660.52534600000001</v>
      </c>
      <c r="D155" s="1">
        <v>506.773505</v>
      </c>
      <c r="L155" s="1">
        <v>0.90789478300000004</v>
      </c>
      <c r="M155" s="1">
        <v>660.68393600000002</v>
      </c>
      <c r="N155" s="1">
        <v>512.28075699999999</v>
      </c>
      <c r="AF155" s="1"/>
    </row>
    <row r="156" spans="2:32" x14ac:dyDescent="0.35">
      <c r="B156" s="1">
        <v>0.92048766199999998</v>
      </c>
      <c r="C156" s="1">
        <v>664.07994799999994</v>
      </c>
      <c r="D156" s="1">
        <v>506.80608799999999</v>
      </c>
      <c r="L156" s="1">
        <v>0.91400804300000005</v>
      </c>
      <c r="M156" s="1">
        <v>660.88356199999998</v>
      </c>
      <c r="N156" s="1">
        <v>512.31708400000002</v>
      </c>
      <c r="AF156" s="1"/>
    </row>
    <row r="157" spans="2:32" x14ac:dyDescent="0.35">
      <c r="B157" s="1">
        <v>0.92661175500000004</v>
      </c>
      <c r="C157" s="1">
        <v>664.24956999999995</v>
      </c>
      <c r="D157" s="1">
        <v>506.77537000000001</v>
      </c>
      <c r="L157" s="1">
        <v>0.92048766199999998</v>
      </c>
      <c r="M157" s="1">
        <v>661.09349199999997</v>
      </c>
      <c r="N157" s="1">
        <v>512.35565999999994</v>
      </c>
      <c r="AF157" s="1"/>
    </row>
    <row r="158" spans="2:32" x14ac:dyDescent="0.35">
      <c r="B158" s="1">
        <v>0.93272873300000003</v>
      </c>
      <c r="C158" s="1">
        <v>664.28142700000001</v>
      </c>
      <c r="D158" s="1">
        <v>506.76441299999999</v>
      </c>
      <c r="L158" s="1">
        <v>0.92661175500000004</v>
      </c>
      <c r="M158" s="1">
        <v>661.31536700000004</v>
      </c>
      <c r="N158" s="1">
        <v>512.39681900000005</v>
      </c>
      <c r="AF158" s="1"/>
    </row>
    <row r="159" spans="2:32" x14ac:dyDescent="0.35">
      <c r="B159" s="1">
        <v>0.93885172900000002</v>
      </c>
      <c r="C159" s="1">
        <v>660.39772000000005</v>
      </c>
      <c r="D159" s="1">
        <v>506.79557599999998</v>
      </c>
      <c r="L159" s="1">
        <v>0.93272873300000003</v>
      </c>
      <c r="M159" s="1">
        <v>661.55091800000002</v>
      </c>
      <c r="N159" s="1">
        <v>512.44109800000001</v>
      </c>
      <c r="AF159" s="1"/>
    </row>
    <row r="160" spans="2:32" x14ac:dyDescent="0.35">
      <c r="B160" s="1">
        <v>0.94496818900000001</v>
      </c>
      <c r="C160" s="1">
        <v>657.42078800000002</v>
      </c>
      <c r="D160" s="1">
        <v>506.98250400000001</v>
      </c>
      <c r="L160" s="1">
        <v>0.93885172900000002</v>
      </c>
      <c r="M160" s="1">
        <v>661.80291399999999</v>
      </c>
      <c r="N160" s="1">
        <v>512.48959100000002</v>
      </c>
      <c r="AF160" s="1"/>
    </row>
    <row r="161" spans="2:32" x14ac:dyDescent="0.35">
      <c r="B161" s="1">
        <v>0.95068609699999995</v>
      </c>
      <c r="C161" s="1">
        <v>657.308536</v>
      </c>
      <c r="D161" s="1">
        <v>507.138103</v>
      </c>
      <c r="L161" s="1">
        <v>0.94496818900000001</v>
      </c>
      <c r="M161" s="1">
        <v>662.07695999999999</v>
      </c>
      <c r="N161" s="1">
        <v>512.54467099999999</v>
      </c>
      <c r="AF161" s="1"/>
    </row>
    <row r="162" spans="2:32" x14ac:dyDescent="0.35">
      <c r="B162" s="1">
        <v>0.95720004599999997</v>
      </c>
      <c r="C162" s="1">
        <v>660.00713299999995</v>
      </c>
      <c r="D162" s="1">
        <v>507.16006599999997</v>
      </c>
      <c r="L162" s="1">
        <v>0.95068609699999995</v>
      </c>
      <c r="M162" s="1">
        <v>662.38518399999998</v>
      </c>
      <c r="N162" s="1">
        <v>512.61149499999999</v>
      </c>
      <c r="AF162" s="1"/>
    </row>
    <row r="163" spans="2:32" x14ac:dyDescent="0.35">
      <c r="B163" s="1">
        <v>0.96332224</v>
      </c>
      <c r="C163" s="1">
        <v>671.20709599999998</v>
      </c>
      <c r="D163" s="1">
        <v>507.17836399999999</v>
      </c>
      <c r="L163" s="1">
        <v>0.95720004599999997</v>
      </c>
      <c r="M163" s="1">
        <v>662.75392699999998</v>
      </c>
      <c r="N163" s="1">
        <v>512.70111099999997</v>
      </c>
      <c r="AF163" s="1"/>
    </row>
    <row r="164" spans="2:32" x14ac:dyDescent="0.35">
      <c r="B164" s="1">
        <v>0.96943406300000001</v>
      </c>
      <c r="C164" s="1">
        <v>672.76099199999999</v>
      </c>
      <c r="D164" s="1">
        <v>507.19185800000002</v>
      </c>
      <c r="L164" s="1">
        <v>0.96332224</v>
      </c>
      <c r="M164" s="1">
        <v>663.23962500000005</v>
      </c>
      <c r="N164" s="1">
        <v>512.83678299999997</v>
      </c>
      <c r="AF164" s="1"/>
    </row>
    <row r="165" spans="2:32" x14ac:dyDescent="0.35">
      <c r="B165" s="1">
        <v>0.97555135500000001</v>
      </c>
      <c r="C165" s="1">
        <v>672.97514200000001</v>
      </c>
      <c r="D165" s="1">
        <v>507.74184200000002</v>
      </c>
      <c r="L165" s="1">
        <v>0.96943406300000001</v>
      </c>
      <c r="M165" s="1">
        <v>663.96119599999997</v>
      </c>
      <c r="N165" s="1">
        <v>513.06662700000004</v>
      </c>
      <c r="AF165" s="1"/>
    </row>
    <row r="166" spans="2:32" x14ac:dyDescent="0.35">
      <c r="B166" s="1">
        <v>0.98166315900000001</v>
      </c>
      <c r="C166" s="1">
        <v>670.21143400000005</v>
      </c>
      <c r="D166" s="1">
        <v>507.82324199999999</v>
      </c>
      <c r="L166" s="1">
        <v>0.97555135500000001</v>
      </c>
      <c r="M166" s="1">
        <v>665.16504899999995</v>
      </c>
      <c r="N166" s="1">
        <v>513.488292</v>
      </c>
      <c r="AF166" s="1"/>
    </row>
    <row r="167" spans="2:32" x14ac:dyDescent="0.35">
      <c r="B167" s="1">
        <v>0.98732761400000002</v>
      </c>
      <c r="C167" s="1">
        <v>656.03460299999995</v>
      </c>
      <c r="D167" s="1">
        <v>507.79422399999999</v>
      </c>
      <c r="L167" s="1">
        <v>0.98166315900000001</v>
      </c>
      <c r="M167" s="1">
        <v>667.35300400000006</v>
      </c>
      <c r="N167" s="1">
        <v>514.29542000000004</v>
      </c>
      <c r="AF167" s="1"/>
    </row>
    <row r="168" spans="2:32" x14ac:dyDescent="0.35">
      <c r="B168" s="1">
        <v>0.99388701800000001</v>
      </c>
      <c r="C168" s="1">
        <v>665.46772299999998</v>
      </c>
      <c r="D168" s="1">
        <v>507.64372600000002</v>
      </c>
      <c r="L168" s="1">
        <v>0.98732761400000002</v>
      </c>
      <c r="M168" s="1">
        <v>671.52718000000004</v>
      </c>
      <c r="N168" s="1">
        <v>514.28670199999999</v>
      </c>
      <c r="AF168" s="1"/>
    </row>
    <row r="169" spans="2:32" x14ac:dyDescent="0.35">
      <c r="B169" s="1">
        <v>1</v>
      </c>
      <c r="C169" s="1">
        <v>665.46772299999998</v>
      </c>
      <c r="D169" s="1">
        <v>507.64372600000002</v>
      </c>
      <c r="L169" s="1">
        <v>0.99388701800000001</v>
      </c>
      <c r="M169" s="1">
        <v>681.28572799999995</v>
      </c>
      <c r="N169" s="1">
        <v>514.28670199999999</v>
      </c>
      <c r="AF169" s="1"/>
    </row>
    <row r="170" spans="2:32" x14ac:dyDescent="0.35">
      <c r="B170" s="1"/>
      <c r="C170" s="1"/>
      <c r="L170" s="1">
        <v>1</v>
      </c>
      <c r="M170" s="1">
        <v>681.28572799999995</v>
      </c>
      <c r="N170" s="1">
        <v>514.28670199999999</v>
      </c>
      <c r="AF170" s="1"/>
    </row>
    <row r="171" spans="2:32" x14ac:dyDescent="0.35">
      <c r="D171" s="1"/>
      <c r="L171" s="1">
        <v>1</v>
      </c>
      <c r="M171" s="1">
        <v>681.28572799999995</v>
      </c>
      <c r="N171" s="1">
        <v>514.28670199999999</v>
      </c>
      <c r="AF171" s="1"/>
    </row>
    <row r="172" spans="2:32" x14ac:dyDescent="0.35">
      <c r="AF172" s="1"/>
    </row>
    <row r="173" spans="2:32" x14ac:dyDescent="0.35">
      <c r="AF173" s="1"/>
    </row>
    <row r="174" spans="2:32" x14ac:dyDescent="0.35">
      <c r="AF174" s="1"/>
    </row>
    <row r="175" spans="2:32" x14ac:dyDescent="0.35">
      <c r="AF175" s="1"/>
    </row>
    <row r="176" spans="2:32" x14ac:dyDescent="0.35">
      <c r="AF176" s="1"/>
    </row>
    <row r="177" spans="32:32" x14ac:dyDescent="0.35">
      <c r="AF177" s="1"/>
    </row>
    <row r="178" spans="32:32" x14ac:dyDescent="0.35">
      <c r="AF178" s="1"/>
    </row>
    <row r="179" spans="32:32" x14ac:dyDescent="0.35">
      <c r="AF179" s="1"/>
    </row>
    <row r="180" spans="32:32" x14ac:dyDescent="0.35">
      <c r="AF180" s="1"/>
    </row>
    <row r="181" spans="32:32" x14ac:dyDescent="0.35">
      <c r="AF181" s="1"/>
    </row>
    <row r="182" spans="32:32" x14ac:dyDescent="0.35">
      <c r="AF182" s="1"/>
    </row>
    <row r="183" spans="32:32" x14ac:dyDescent="0.35">
      <c r="AF18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NACA 0012</vt:lpstr>
      <vt:lpstr>Supersonic Wedge</vt:lpstr>
      <vt:lpstr>Shock Resolution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</cp:lastModifiedBy>
  <dcterms:created xsi:type="dcterms:W3CDTF">2020-07-17T18:26:53Z</dcterms:created>
  <dcterms:modified xsi:type="dcterms:W3CDTF">2020-07-21T19:05:30Z</dcterms:modified>
</cp:coreProperties>
</file>