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A56D97BF-6FBF-42DA-A57D-B595C8575DD1}" xr6:coauthVersionLast="45" xr6:coauthVersionMax="45" xr10:uidLastSave="{00000000-0000-0000-0000-000000000000}"/>
  <bookViews>
    <workbookView xWindow="-110" yWindow="-110" windowWidth="19420" windowHeight="10420" activeTab="1" xr2:uid="{C44DC755-8228-428A-A8CC-3A0F05E4D199}"/>
  </bookViews>
  <sheets>
    <sheet name="NACA 0012" sheetId="1" r:id="rId1"/>
    <sheet name="10deg Wedge" sheetId="4" r:id="rId2"/>
  </sheets>
  <definedNames>
    <definedName name="_xlnm._FilterDatabase" localSheetId="0" hidden="1">'NACA 0012'!$FR$7:$FR$53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O28" i="4"/>
  <c r="N27" i="4"/>
  <c r="O27" i="4" s="1"/>
  <c r="O26" i="4"/>
  <c r="N26" i="4"/>
  <c r="N25" i="4"/>
  <c r="O25" i="4" s="1"/>
  <c r="O24" i="4"/>
  <c r="N24" i="4"/>
  <c r="N23" i="4"/>
  <c r="O23" i="4" s="1"/>
  <c r="O22" i="4"/>
  <c r="N22" i="4"/>
  <c r="N21" i="4"/>
  <c r="O21" i="4" s="1"/>
  <c r="O20" i="4"/>
  <c r="N20" i="4"/>
  <c r="N19" i="4"/>
  <c r="O19" i="4" s="1"/>
  <c r="O18" i="4"/>
  <c r="N18" i="4"/>
  <c r="N17" i="4"/>
  <c r="O17" i="4" s="1"/>
  <c r="O16" i="4"/>
  <c r="N16" i="4"/>
  <c r="N15" i="4"/>
  <c r="O15" i="4" s="1"/>
  <c r="O14" i="4"/>
  <c r="N14" i="4"/>
  <c r="N13" i="4"/>
  <c r="O13" i="4" s="1"/>
  <c r="O12" i="4"/>
  <c r="N12" i="4"/>
  <c r="N11" i="4"/>
  <c r="O11" i="4" s="1"/>
  <c r="O10" i="4"/>
  <c r="N10" i="4"/>
  <c r="N9" i="4"/>
  <c r="O9" i="4" s="1"/>
  <c r="O8" i="4"/>
  <c r="N8" i="4"/>
  <c r="J28" i="4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FO244" i="1" l="1"/>
  <c r="FP244" i="1" s="1"/>
  <c r="FO243" i="1"/>
  <c r="FP243" i="1" s="1"/>
  <c r="FO242" i="1"/>
  <c r="FP242" i="1" s="1"/>
  <c r="FO241" i="1"/>
  <c r="FP241" i="1" s="1"/>
  <c r="FO240" i="1"/>
  <c r="FP240" i="1" s="1"/>
  <c r="FO239" i="1"/>
  <c r="FP239" i="1" s="1"/>
  <c r="FO238" i="1"/>
  <c r="FP238" i="1" s="1"/>
  <c r="FO237" i="1"/>
  <c r="FP237" i="1" s="1"/>
  <c r="FO236" i="1"/>
  <c r="FP236" i="1" s="1"/>
  <c r="FO235" i="1"/>
  <c r="FP235" i="1" s="1"/>
  <c r="FO234" i="1"/>
  <c r="FP234" i="1" s="1"/>
  <c r="FO233" i="1"/>
  <c r="FP233" i="1" s="1"/>
  <c r="FO232" i="1"/>
  <c r="FP232" i="1" s="1"/>
  <c r="FO231" i="1"/>
  <c r="FP231" i="1" s="1"/>
  <c r="FO230" i="1"/>
  <c r="FP230" i="1" s="1"/>
  <c r="FO229" i="1"/>
  <c r="FP229" i="1" s="1"/>
  <c r="FO228" i="1"/>
  <c r="FP228" i="1" s="1"/>
  <c r="FO227" i="1"/>
  <c r="FP227" i="1" s="1"/>
  <c r="FP226" i="1"/>
  <c r="FO226" i="1"/>
  <c r="FO225" i="1"/>
  <c r="FP225" i="1" s="1"/>
  <c r="FO224" i="1"/>
  <c r="FP224" i="1" s="1"/>
  <c r="FO223" i="1"/>
  <c r="FP223" i="1" s="1"/>
  <c r="FO222" i="1"/>
  <c r="FP222" i="1" s="1"/>
  <c r="FP221" i="1"/>
  <c r="FO221" i="1"/>
  <c r="FO219" i="1"/>
  <c r="FP219" i="1" s="1"/>
  <c r="FO218" i="1"/>
  <c r="FP218" i="1" s="1"/>
  <c r="FO217" i="1"/>
  <c r="FP217" i="1" s="1"/>
  <c r="FO216" i="1"/>
  <c r="FP216" i="1" s="1"/>
  <c r="FO215" i="1"/>
  <c r="FP215" i="1" s="1"/>
  <c r="FO214" i="1"/>
  <c r="FP214" i="1" s="1"/>
  <c r="FO213" i="1"/>
  <c r="FP213" i="1" s="1"/>
  <c r="FO212" i="1"/>
  <c r="FP212" i="1" s="1"/>
  <c r="FO211" i="1"/>
  <c r="FP211" i="1" s="1"/>
  <c r="FO210" i="1"/>
  <c r="FP210" i="1" s="1"/>
  <c r="FP209" i="1"/>
  <c r="FO209" i="1"/>
  <c r="FO208" i="1"/>
  <c r="FP208" i="1" s="1"/>
  <c r="FO207" i="1"/>
  <c r="FP207" i="1" s="1"/>
  <c r="FO206" i="1"/>
  <c r="FP206" i="1" s="1"/>
  <c r="FO205" i="1"/>
  <c r="FP205" i="1" s="1"/>
  <c r="FP204" i="1"/>
  <c r="FO204" i="1"/>
  <c r="FO203" i="1"/>
  <c r="FP203" i="1" s="1"/>
  <c r="FO202" i="1"/>
  <c r="FP202" i="1" s="1"/>
  <c r="FO201" i="1"/>
  <c r="FP201" i="1" s="1"/>
  <c r="FO200" i="1"/>
  <c r="FP200" i="1" s="1"/>
  <c r="FO199" i="1"/>
  <c r="FP199" i="1" s="1"/>
  <c r="FO198" i="1"/>
  <c r="FP198" i="1" s="1"/>
  <c r="FO197" i="1"/>
  <c r="FP197" i="1" s="1"/>
  <c r="FO196" i="1"/>
  <c r="FP196" i="1" s="1"/>
  <c r="FP192" i="1"/>
  <c r="GS244" i="1"/>
  <c r="GT244" i="1" s="1"/>
  <c r="GS243" i="1"/>
  <c r="GT243" i="1" s="1"/>
  <c r="GS242" i="1"/>
  <c r="GT242" i="1" s="1"/>
  <c r="GS241" i="1"/>
  <c r="GT241" i="1" s="1"/>
  <c r="GT240" i="1"/>
  <c r="GS240" i="1"/>
  <c r="GS239" i="1"/>
  <c r="GT239" i="1" s="1"/>
  <c r="GS238" i="1"/>
  <c r="GT238" i="1" s="1"/>
  <c r="GS237" i="1"/>
  <c r="GT237" i="1" s="1"/>
  <c r="GS236" i="1"/>
  <c r="GT236" i="1" s="1"/>
  <c r="GS235" i="1"/>
  <c r="GT235" i="1" s="1"/>
  <c r="GS234" i="1"/>
  <c r="GT234" i="1" s="1"/>
  <c r="GS233" i="1"/>
  <c r="GT233" i="1" s="1"/>
  <c r="GS232" i="1"/>
  <c r="GT232" i="1" s="1"/>
  <c r="GT231" i="1"/>
  <c r="GS231" i="1"/>
  <c r="GS230" i="1"/>
  <c r="GT230" i="1" s="1"/>
  <c r="GS229" i="1"/>
  <c r="GT229" i="1" s="1"/>
  <c r="GS228" i="1"/>
  <c r="GT228" i="1" s="1"/>
  <c r="GS227" i="1"/>
  <c r="GT227" i="1" s="1"/>
  <c r="GS226" i="1"/>
  <c r="GT226" i="1" s="1"/>
  <c r="GS225" i="1"/>
  <c r="GT225" i="1" s="1"/>
  <c r="GS224" i="1"/>
  <c r="GT224" i="1" s="1"/>
  <c r="GS223" i="1"/>
  <c r="GT223" i="1" s="1"/>
  <c r="GT222" i="1"/>
  <c r="GS222" i="1"/>
  <c r="GS221" i="1"/>
  <c r="GT221" i="1" s="1"/>
  <c r="GS219" i="1"/>
  <c r="GT219" i="1" s="1"/>
  <c r="GS218" i="1"/>
  <c r="GT218" i="1" s="1"/>
  <c r="GS217" i="1"/>
  <c r="GT217" i="1" s="1"/>
  <c r="GS216" i="1"/>
  <c r="GT216" i="1" s="1"/>
  <c r="GS215" i="1"/>
  <c r="GT215" i="1" s="1"/>
  <c r="GT214" i="1"/>
  <c r="GS214" i="1"/>
  <c r="GS213" i="1"/>
  <c r="GT213" i="1" s="1"/>
  <c r="GS212" i="1"/>
  <c r="GT212" i="1" s="1"/>
  <c r="GS211" i="1"/>
  <c r="GT211" i="1" s="1"/>
  <c r="GS210" i="1"/>
  <c r="GT210" i="1" s="1"/>
  <c r="GS209" i="1"/>
  <c r="GT209" i="1" s="1"/>
  <c r="GS208" i="1"/>
  <c r="GT208" i="1" s="1"/>
  <c r="GT207" i="1"/>
  <c r="GS207" i="1"/>
  <c r="GS206" i="1"/>
  <c r="GT206" i="1" s="1"/>
  <c r="GT205" i="1"/>
  <c r="GS205" i="1"/>
  <c r="GS204" i="1"/>
  <c r="GT204" i="1" s="1"/>
  <c r="GS203" i="1"/>
  <c r="GT203" i="1" s="1"/>
  <c r="GS202" i="1"/>
  <c r="GT202" i="1" s="1"/>
  <c r="GS201" i="1"/>
  <c r="GT201" i="1" s="1"/>
  <c r="GS200" i="1"/>
  <c r="GT200" i="1" s="1"/>
  <c r="GS199" i="1"/>
  <c r="GT199" i="1" s="1"/>
  <c r="GT198" i="1"/>
  <c r="GS198" i="1"/>
  <c r="GS197" i="1"/>
  <c r="GT197" i="1" s="1"/>
  <c r="GS196" i="1"/>
  <c r="GT196" i="1" s="1"/>
  <c r="GT192" i="1"/>
  <c r="GA244" i="1"/>
  <c r="GB244" i="1" s="1"/>
  <c r="GA243" i="1"/>
  <c r="GB243" i="1" s="1"/>
  <c r="GA242" i="1"/>
  <c r="GB242" i="1" s="1"/>
  <c r="GA241" i="1"/>
  <c r="GB241" i="1" s="1"/>
  <c r="GA240" i="1"/>
  <c r="GB240" i="1" s="1"/>
  <c r="GA239" i="1"/>
  <c r="GB239" i="1" s="1"/>
  <c r="GA238" i="1"/>
  <c r="GB238" i="1" s="1"/>
  <c r="GA237" i="1"/>
  <c r="GB237" i="1" s="1"/>
  <c r="GA236" i="1"/>
  <c r="GB236" i="1" s="1"/>
  <c r="GA235" i="1"/>
  <c r="GB235" i="1" s="1"/>
  <c r="GA234" i="1"/>
  <c r="GB234" i="1" s="1"/>
  <c r="GA233" i="1"/>
  <c r="GB233" i="1" s="1"/>
  <c r="GA232" i="1"/>
  <c r="GB232" i="1" s="1"/>
  <c r="GA231" i="1"/>
  <c r="GB231" i="1" s="1"/>
  <c r="GA230" i="1"/>
  <c r="GB230" i="1" s="1"/>
  <c r="GA229" i="1"/>
  <c r="GB229" i="1" s="1"/>
  <c r="GA228" i="1"/>
  <c r="GB228" i="1" s="1"/>
  <c r="GA227" i="1"/>
  <c r="GB227" i="1" s="1"/>
  <c r="GA226" i="1"/>
  <c r="GB226" i="1" s="1"/>
  <c r="GB225" i="1"/>
  <c r="GA225" i="1"/>
  <c r="GA224" i="1"/>
  <c r="GB224" i="1" s="1"/>
  <c r="GA223" i="1"/>
  <c r="GB223" i="1" s="1"/>
  <c r="GA222" i="1"/>
  <c r="GB222" i="1" s="1"/>
  <c r="GA221" i="1"/>
  <c r="GB221" i="1" s="1"/>
  <c r="GA219" i="1"/>
  <c r="GB219" i="1" s="1"/>
  <c r="GA218" i="1"/>
  <c r="GB218" i="1" s="1"/>
  <c r="GA217" i="1"/>
  <c r="GB217" i="1" s="1"/>
  <c r="GA216" i="1"/>
  <c r="GB216" i="1" s="1"/>
  <c r="GB215" i="1"/>
  <c r="GA215" i="1"/>
  <c r="GA214" i="1"/>
  <c r="GB214" i="1" s="1"/>
  <c r="GA213" i="1"/>
  <c r="GB213" i="1" s="1"/>
  <c r="GB212" i="1"/>
  <c r="GA212" i="1"/>
  <c r="GA211" i="1"/>
  <c r="GB211" i="1" s="1"/>
  <c r="GA210" i="1"/>
  <c r="GB210" i="1" s="1"/>
  <c r="GA209" i="1"/>
  <c r="GB209" i="1" s="1"/>
  <c r="GA208" i="1"/>
  <c r="GB208" i="1" s="1"/>
  <c r="GB207" i="1"/>
  <c r="GA207" i="1"/>
  <c r="GA206" i="1"/>
  <c r="GB206" i="1" s="1"/>
  <c r="GA205" i="1"/>
  <c r="GB205" i="1" s="1"/>
  <c r="GB204" i="1"/>
  <c r="GA204" i="1"/>
  <c r="GA203" i="1"/>
  <c r="GB203" i="1" s="1"/>
  <c r="GA202" i="1"/>
  <c r="GB202" i="1" s="1"/>
  <c r="GA201" i="1"/>
  <c r="GB201" i="1" s="1"/>
  <c r="GA200" i="1"/>
  <c r="GB200" i="1" s="1"/>
  <c r="GB199" i="1"/>
  <c r="GA199" i="1"/>
  <c r="GA198" i="1"/>
  <c r="GB198" i="1" s="1"/>
  <c r="GA197" i="1"/>
  <c r="GB197" i="1" s="1"/>
  <c r="GB196" i="1"/>
  <c r="GA196" i="1"/>
  <c r="GB192" i="1"/>
  <c r="GM244" i="1"/>
  <c r="GN244" i="1" s="1"/>
  <c r="GM243" i="1"/>
  <c r="GN243" i="1" s="1"/>
  <c r="GM242" i="1"/>
  <c r="GN242" i="1" s="1"/>
  <c r="GM241" i="1"/>
  <c r="GN241" i="1" s="1"/>
  <c r="GM240" i="1"/>
  <c r="GN240" i="1" s="1"/>
  <c r="GM239" i="1"/>
  <c r="GN239" i="1" s="1"/>
  <c r="GM238" i="1"/>
  <c r="GN238" i="1" s="1"/>
  <c r="GM237" i="1"/>
  <c r="GN237" i="1" s="1"/>
  <c r="GM236" i="1"/>
  <c r="GN236" i="1" s="1"/>
  <c r="GM235" i="1"/>
  <c r="GN235" i="1" s="1"/>
  <c r="GM234" i="1"/>
  <c r="GN234" i="1" s="1"/>
  <c r="GM233" i="1"/>
  <c r="GN233" i="1" s="1"/>
  <c r="GM232" i="1"/>
  <c r="GN232" i="1" s="1"/>
  <c r="GM231" i="1"/>
  <c r="GN231" i="1" s="1"/>
  <c r="GM230" i="1"/>
  <c r="GN230" i="1" s="1"/>
  <c r="GM229" i="1"/>
  <c r="GN229" i="1" s="1"/>
  <c r="GM228" i="1"/>
  <c r="GN228" i="1" s="1"/>
  <c r="GM227" i="1"/>
  <c r="GN227" i="1" s="1"/>
  <c r="GM226" i="1"/>
  <c r="GN226" i="1" s="1"/>
  <c r="GM225" i="1"/>
  <c r="GN225" i="1" s="1"/>
  <c r="GM224" i="1"/>
  <c r="GN224" i="1" s="1"/>
  <c r="GM223" i="1"/>
  <c r="GN223" i="1" s="1"/>
  <c r="GM222" i="1"/>
  <c r="GN222" i="1" s="1"/>
  <c r="GM221" i="1"/>
  <c r="GN221" i="1" s="1"/>
  <c r="GM219" i="1"/>
  <c r="GN219" i="1" s="1"/>
  <c r="GM218" i="1"/>
  <c r="GN218" i="1" s="1"/>
  <c r="GM217" i="1"/>
  <c r="GN217" i="1" s="1"/>
  <c r="GM216" i="1"/>
  <c r="GN216" i="1" s="1"/>
  <c r="GM215" i="1"/>
  <c r="GN215" i="1" s="1"/>
  <c r="GM214" i="1"/>
  <c r="GN214" i="1" s="1"/>
  <c r="GM213" i="1"/>
  <c r="GN213" i="1" s="1"/>
  <c r="GM212" i="1"/>
  <c r="GN212" i="1" s="1"/>
  <c r="GM211" i="1"/>
  <c r="GN211" i="1" s="1"/>
  <c r="GM210" i="1"/>
  <c r="GN210" i="1" s="1"/>
  <c r="GM209" i="1"/>
  <c r="GN209" i="1" s="1"/>
  <c r="GM208" i="1"/>
  <c r="GN208" i="1" s="1"/>
  <c r="GM207" i="1"/>
  <c r="GN207" i="1" s="1"/>
  <c r="GM206" i="1"/>
  <c r="GN206" i="1" s="1"/>
  <c r="GM205" i="1"/>
  <c r="GN205" i="1" s="1"/>
  <c r="GM204" i="1"/>
  <c r="GN204" i="1" s="1"/>
  <c r="GM203" i="1"/>
  <c r="GN203" i="1" s="1"/>
  <c r="GM202" i="1"/>
  <c r="GN202" i="1" s="1"/>
  <c r="GM201" i="1"/>
  <c r="GN201" i="1" s="1"/>
  <c r="GM200" i="1"/>
  <c r="GN200" i="1" s="1"/>
  <c r="GM199" i="1"/>
  <c r="GN199" i="1" s="1"/>
  <c r="GM198" i="1"/>
  <c r="GN198" i="1" s="1"/>
  <c r="GM197" i="1"/>
  <c r="GN197" i="1" s="1"/>
  <c r="GM196" i="1"/>
  <c r="GN196" i="1" s="1"/>
  <c r="GN192" i="1"/>
  <c r="GY244" i="1"/>
  <c r="GZ244" i="1" s="1"/>
  <c r="GY243" i="1"/>
  <c r="GZ243" i="1" s="1"/>
  <c r="GY242" i="1"/>
  <c r="GZ242" i="1" s="1"/>
  <c r="GY241" i="1"/>
  <c r="GZ241" i="1" s="1"/>
  <c r="GY240" i="1"/>
  <c r="GZ240" i="1" s="1"/>
  <c r="GY239" i="1"/>
  <c r="GZ239" i="1" s="1"/>
  <c r="GY238" i="1"/>
  <c r="GZ238" i="1" s="1"/>
  <c r="GY237" i="1"/>
  <c r="GZ237" i="1" s="1"/>
  <c r="GY236" i="1"/>
  <c r="GZ236" i="1" s="1"/>
  <c r="GY235" i="1"/>
  <c r="GZ235" i="1" s="1"/>
  <c r="GY234" i="1"/>
  <c r="GZ234" i="1" s="1"/>
  <c r="GY233" i="1"/>
  <c r="GZ233" i="1" s="1"/>
  <c r="GY232" i="1"/>
  <c r="GZ232" i="1" s="1"/>
  <c r="GY231" i="1"/>
  <c r="GZ231" i="1" s="1"/>
  <c r="GY230" i="1"/>
  <c r="GZ230" i="1" s="1"/>
  <c r="GY229" i="1"/>
  <c r="GZ229" i="1" s="1"/>
  <c r="GY228" i="1"/>
  <c r="GZ228" i="1" s="1"/>
  <c r="GY227" i="1"/>
  <c r="GZ227" i="1" s="1"/>
  <c r="GY226" i="1"/>
  <c r="GZ226" i="1" s="1"/>
  <c r="GY225" i="1"/>
  <c r="GZ225" i="1" s="1"/>
  <c r="GY224" i="1"/>
  <c r="GZ224" i="1" s="1"/>
  <c r="GY223" i="1"/>
  <c r="GZ223" i="1" s="1"/>
  <c r="GY222" i="1"/>
  <c r="GZ222" i="1" s="1"/>
  <c r="GY221" i="1"/>
  <c r="GZ221" i="1" s="1"/>
  <c r="GY219" i="1"/>
  <c r="GZ219" i="1" s="1"/>
  <c r="GY218" i="1"/>
  <c r="GZ218" i="1" s="1"/>
  <c r="GY217" i="1"/>
  <c r="GZ217" i="1" s="1"/>
  <c r="GZ216" i="1"/>
  <c r="GY216" i="1"/>
  <c r="GY215" i="1"/>
  <c r="GZ215" i="1" s="1"/>
  <c r="GY214" i="1"/>
  <c r="GZ214" i="1" s="1"/>
  <c r="GY213" i="1"/>
  <c r="GZ213" i="1" s="1"/>
  <c r="GY212" i="1"/>
  <c r="GZ212" i="1" s="1"/>
  <c r="GY211" i="1"/>
  <c r="GZ211" i="1" s="1"/>
  <c r="GY210" i="1"/>
  <c r="GZ210" i="1" s="1"/>
  <c r="GY209" i="1"/>
  <c r="GZ209" i="1" s="1"/>
  <c r="GY208" i="1"/>
  <c r="GZ208" i="1" s="1"/>
  <c r="GY207" i="1"/>
  <c r="GZ207" i="1" s="1"/>
  <c r="GY206" i="1"/>
  <c r="GZ206" i="1" s="1"/>
  <c r="GY205" i="1"/>
  <c r="GZ205" i="1" s="1"/>
  <c r="GY204" i="1"/>
  <c r="GZ204" i="1" s="1"/>
  <c r="GY203" i="1"/>
  <c r="GZ203" i="1" s="1"/>
  <c r="GY202" i="1"/>
  <c r="GZ202" i="1" s="1"/>
  <c r="GY201" i="1"/>
  <c r="GZ201" i="1" s="1"/>
  <c r="GY200" i="1"/>
  <c r="GZ200" i="1" s="1"/>
  <c r="GY199" i="1"/>
  <c r="GZ199" i="1" s="1"/>
  <c r="GY198" i="1"/>
  <c r="GZ198" i="1" s="1"/>
  <c r="GY197" i="1"/>
  <c r="GZ197" i="1" s="1"/>
  <c r="GY196" i="1"/>
  <c r="GZ196" i="1" s="1"/>
  <c r="GZ192" i="1"/>
  <c r="EI244" i="1"/>
  <c r="EJ244" i="1" s="1"/>
  <c r="EI243" i="1"/>
  <c r="EI242" i="1"/>
  <c r="EB242" i="1"/>
  <c r="EA242" i="1"/>
  <c r="EC242" i="1" s="1"/>
  <c r="DZ242" i="1"/>
  <c r="EI241" i="1"/>
  <c r="EB241" i="1"/>
  <c r="EA241" i="1"/>
  <c r="EC241" i="1" s="1"/>
  <c r="ED241" i="1" s="1"/>
  <c r="EE241" i="1" s="1"/>
  <c r="DZ241" i="1"/>
  <c r="EI240" i="1"/>
  <c r="EB240" i="1"/>
  <c r="EA240" i="1"/>
  <c r="EC240" i="1" s="1"/>
  <c r="ED240" i="1" s="1"/>
  <c r="EE240" i="1" s="1"/>
  <c r="DZ240" i="1"/>
  <c r="EI239" i="1"/>
  <c r="EB239" i="1"/>
  <c r="EA239" i="1"/>
  <c r="EC239" i="1" s="1"/>
  <c r="ED239" i="1" s="1"/>
  <c r="EE239" i="1" s="1"/>
  <c r="DZ239" i="1"/>
  <c r="EI238" i="1"/>
  <c r="EB238" i="1"/>
  <c r="DZ238" i="1"/>
  <c r="EA238" i="1" s="1"/>
  <c r="EI237" i="1"/>
  <c r="EB237" i="1"/>
  <c r="DZ237" i="1"/>
  <c r="EA237" i="1" s="1"/>
  <c r="EC237" i="1" s="1"/>
  <c r="ED237" i="1" s="1"/>
  <c r="EE237" i="1" s="1"/>
  <c r="EJ237" i="1" s="1"/>
  <c r="EI236" i="1"/>
  <c r="EB236" i="1"/>
  <c r="DZ236" i="1"/>
  <c r="EA236" i="1" s="1"/>
  <c r="EI235" i="1"/>
  <c r="EB235" i="1"/>
  <c r="DZ235" i="1"/>
  <c r="EA235" i="1" s="1"/>
  <c r="EI234" i="1"/>
  <c r="EB234" i="1"/>
  <c r="DZ234" i="1"/>
  <c r="EA234" i="1" s="1"/>
  <c r="EC234" i="1" s="1"/>
  <c r="ED234" i="1" s="1"/>
  <c r="EE234" i="1" s="1"/>
  <c r="EI233" i="1"/>
  <c r="EB233" i="1"/>
  <c r="DZ233" i="1"/>
  <c r="EA233" i="1" s="1"/>
  <c r="EI232" i="1"/>
  <c r="EB232" i="1"/>
  <c r="DZ232" i="1"/>
  <c r="EA232" i="1" s="1"/>
  <c r="EI231" i="1"/>
  <c r="EB231" i="1"/>
  <c r="DZ231" i="1"/>
  <c r="EA231" i="1" s="1"/>
  <c r="EI230" i="1"/>
  <c r="EB230" i="1"/>
  <c r="DZ230" i="1"/>
  <c r="EA230" i="1" s="1"/>
  <c r="EI229" i="1"/>
  <c r="EB229" i="1"/>
  <c r="DZ229" i="1"/>
  <c r="EA229" i="1" s="1"/>
  <c r="EC229" i="1" s="1"/>
  <c r="ED229" i="1" s="1"/>
  <c r="EE229" i="1" s="1"/>
  <c r="EI228" i="1"/>
  <c r="EB228" i="1"/>
  <c r="DZ228" i="1"/>
  <c r="EA228" i="1" s="1"/>
  <c r="EI227" i="1"/>
  <c r="EB227" i="1"/>
  <c r="DZ227" i="1"/>
  <c r="EA227" i="1" s="1"/>
  <c r="EI226" i="1"/>
  <c r="EB226" i="1"/>
  <c r="DZ226" i="1"/>
  <c r="EA226" i="1" s="1"/>
  <c r="EC226" i="1" s="1"/>
  <c r="ED226" i="1" s="1"/>
  <c r="EE226" i="1" s="1"/>
  <c r="EI225" i="1"/>
  <c r="EJ225" i="1" s="1"/>
  <c r="EB225" i="1"/>
  <c r="DZ225" i="1"/>
  <c r="EA225" i="1" s="1"/>
  <c r="EC225" i="1" s="1"/>
  <c r="ED225" i="1" s="1"/>
  <c r="EE225" i="1" s="1"/>
  <c r="EI224" i="1"/>
  <c r="EB224" i="1"/>
  <c r="DZ224" i="1"/>
  <c r="EA224" i="1" s="1"/>
  <c r="EI223" i="1"/>
  <c r="EB223" i="1"/>
  <c r="DZ223" i="1"/>
  <c r="EA223" i="1" s="1"/>
  <c r="EI222" i="1"/>
  <c r="EB222" i="1"/>
  <c r="DZ222" i="1"/>
  <c r="EA222" i="1" s="1"/>
  <c r="EI221" i="1"/>
  <c r="EB221" i="1"/>
  <c r="DZ221" i="1"/>
  <c r="EA221" i="1" s="1"/>
  <c r="EC221" i="1" s="1"/>
  <c r="ED221" i="1" s="1"/>
  <c r="EE221" i="1" s="1"/>
  <c r="EB220" i="1"/>
  <c r="EA220" i="1"/>
  <c r="DZ220" i="1"/>
  <c r="EI219" i="1"/>
  <c r="EE219" i="1"/>
  <c r="EI218" i="1"/>
  <c r="EB218" i="1"/>
  <c r="DZ218" i="1"/>
  <c r="EA218" i="1" s="1"/>
  <c r="EC218" i="1" s="1"/>
  <c r="ED218" i="1" s="1"/>
  <c r="EE218" i="1" s="1"/>
  <c r="EI217" i="1"/>
  <c r="EB217" i="1"/>
  <c r="DZ217" i="1"/>
  <c r="EA217" i="1" s="1"/>
  <c r="EI216" i="1"/>
  <c r="EB216" i="1"/>
  <c r="DZ216" i="1"/>
  <c r="EA216" i="1" s="1"/>
  <c r="EI215" i="1"/>
  <c r="EB215" i="1"/>
  <c r="DZ215" i="1"/>
  <c r="EA215" i="1" s="1"/>
  <c r="EC215" i="1" s="1"/>
  <c r="ED215" i="1" s="1"/>
  <c r="EE215" i="1" s="1"/>
  <c r="EI214" i="1"/>
  <c r="EJ214" i="1" s="1"/>
  <c r="EB214" i="1"/>
  <c r="DZ214" i="1"/>
  <c r="EA214" i="1" s="1"/>
  <c r="EC214" i="1" s="1"/>
  <c r="ED214" i="1" s="1"/>
  <c r="EE214" i="1" s="1"/>
  <c r="EI213" i="1"/>
  <c r="EB213" i="1"/>
  <c r="DZ213" i="1"/>
  <c r="EA213" i="1" s="1"/>
  <c r="EI212" i="1"/>
  <c r="EB212" i="1"/>
  <c r="DZ212" i="1"/>
  <c r="EA212" i="1" s="1"/>
  <c r="EI211" i="1"/>
  <c r="EB211" i="1"/>
  <c r="DZ211" i="1"/>
  <c r="EA211" i="1" s="1"/>
  <c r="EI210" i="1"/>
  <c r="EB210" i="1"/>
  <c r="DZ210" i="1"/>
  <c r="EA210" i="1" s="1"/>
  <c r="EC210" i="1" s="1"/>
  <c r="ED210" i="1" s="1"/>
  <c r="EE210" i="1" s="1"/>
  <c r="EI209" i="1"/>
  <c r="EB209" i="1"/>
  <c r="DZ209" i="1"/>
  <c r="EA209" i="1" s="1"/>
  <c r="EI208" i="1"/>
  <c r="EB208" i="1"/>
  <c r="DZ208" i="1"/>
  <c r="EA208" i="1" s="1"/>
  <c r="EI207" i="1"/>
  <c r="EB207" i="1"/>
  <c r="DZ207" i="1"/>
  <c r="EA207" i="1" s="1"/>
  <c r="EC207" i="1" s="1"/>
  <c r="ED207" i="1" s="1"/>
  <c r="EE207" i="1" s="1"/>
  <c r="EI206" i="1"/>
  <c r="EJ206" i="1" s="1"/>
  <c r="EB206" i="1"/>
  <c r="DZ206" i="1"/>
  <c r="EA206" i="1" s="1"/>
  <c r="EC206" i="1" s="1"/>
  <c r="ED206" i="1" s="1"/>
  <c r="EE206" i="1" s="1"/>
  <c r="EI205" i="1"/>
  <c r="EB205" i="1"/>
  <c r="DZ205" i="1"/>
  <c r="EA205" i="1" s="1"/>
  <c r="EI204" i="1"/>
  <c r="EB204" i="1"/>
  <c r="DZ204" i="1"/>
  <c r="EA204" i="1" s="1"/>
  <c r="EI203" i="1"/>
  <c r="EB203" i="1"/>
  <c r="DZ203" i="1"/>
  <c r="EA203" i="1" s="1"/>
  <c r="EI202" i="1"/>
  <c r="EB202" i="1"/>
  <c r="DZ202" i="1"/>
  <c r="EA202" i="1" s="1"/>
  <c r="EC202" i="1" s="1"/>
  <c r="ED202" i="1" s="1"/>
  <c r="EE202" i="1" s="1"/>
  <c r="EI201" i="1"/>
  <c r="EB201" i="1"/>
  <c r="DZ201" i="1"/>
  <c r="EA201" i="1" s="1"/>
  <c r="EI200" i="1"/>
  <c r="EB200" i="1"/>
  <c r="DZ200" i="1"/>
  <c r="EA200" i="1" s="1"/>
  <c r="EI199" i="1"/>
  <c r="EB199" i="1"/>
  <c r="DZ199" i="1"/>
  <c r="EA199" i="1" s="1"/>
  <c r="EC199" i="1" s="1"/>
  <c r="ED199" i="1" s="1"/>
  <c r="EE199" i="1" s="1"/>
  <c r="EI198" i="1"/>
  <c r="EJ198" i="1" s="1"/>
  <c r="EB198" i="1"/>
  <c r="DZ198" i="1"/>
  <c r="EA198" i="1" s="1"/>
  <c r="EC198" i="1" s="1"/>
  <c r="ED198" i="1" s="1"/>
  <c r="EE198" i="1" s="1"/>
  <c r="EI197" i="1"/>
  <c r="EB197" i="1"/>
  <c r="DZ197" i="1"/>
  <c r="EA197" i="1" s="1"/>
  <c r="EI196" i="1"/>
  <c r="EJ196" i="1" s="1"/>
  <c r="ED196" i="1"/>
  <c r="EE196" i="1" s="1"/>
  <c r="DZ196" i="1"/>
  <c r="EA196" i="1" s="1"/>
  <c r="EJ192" i="1"/>
  <c r="HF115" i="1"/>
  <c r="HE115" i="1"/>
  <c r="HE114" i="1"/>
  <c r="HF114" i="1" s="1"/>
  <c r="HE113" i="1"/>
  <c r="HF113" i="1" s="1"/>
  <c r="HE112" i="1"/>
  <c r="HF112" i="1" s="1"/>
  <c r="HF111" i="1"/>
  <c r="HE111" i="1"/>
  <c r="HE110" i="1"/>
  <c r="HF110" i="1" s="1"/>
  <c r="HF109" i="1"/>
  <c r="HE109" i="1"/>
  <c r="HE108" i="1"/>
  <c r="HF108" i="1" s="1"/>
  <c r="HE107" i="1"/>
  <c r="HF107" i="1" s="1"/>
  <c r="HE106" i="1"/>
  <c r="HF106" i="1" s="1"/>
  <c r="HE105" i="1"/>
  <c r="HF105" i="1" s="1"/>
  <c r="HF104" i="1"/>
  <c r="HE104" i="1"/>
  <c r="HE103" i="1"/>
  <c r="HF103" i="1" s="1"/>
  <c r="HE102" i="1"/>
  <c r="HF102" i="1" s="1"/>
  <c r="HF101" i="1"/>
  <c r="HE101" i="1"/>
  <c r="HF100" i="1"/>
  <c r="HE100" i="1"/>
  <c r="HE99" i="1"/>
  <c r="HF99" i="1" s="1"/>
  <c r="HE98" i="1"/>
  <c r="HF98" i="1" s="1"/>
  <c r="HF97" i="1"/>
  <c r="HE97" i="1"/>
  <c r="HE96" i="1"/>
  <c r="HF96" i="1" s="1"/>
  <c r="HF95" i="1"/>
  <c r="HE95" i="1"/>
  <c r="HE94" i="1"/>
  <c r="HF94" i="1" s="1"/>
  <c r="HE93" i="1"/>
  <c r="HF93" i="1" s="1"/>
  <c r="HE92" i="1"/>
  <c r="HF92" i="1" s="1"/>
  <c r="HF90" i="1"/>
  <c r="HE90" i="1"/>
  <c r="HE89" i="1"/>
  <c r="HF89" i="1" s="1"/>
  <c r="HE88" i="1"/>
  <c r="HF88" i="1" s="1"/>
  <c r="HF87" i="1"/>
  <c r="HE87" i="1"/>
  <c r="HE86" i="1"/>
  <c r="HF86" i="1" s="1"/>
  <c r="HE85" i="1"/>
  <c r="HF85" i="1" s="1"/>
  <c r="HE84" i="1"/>
  <c r="HF84" i="1" s="1"/>
  <c r="HE83" i="1"/>
  <c r="HF83" i="1" s="1"/>
  <c r="HE82" i="1"/>
  <c r="HF82" i="1" s="1"/>
  <c r="HE81" i="1"/>
  <c r="HF81" i="1" s="1"/>
  <c r="HF80" i="1"/>
  <c r="HE80" i="1"/>
  <c r="HE79" i="1"/>
  <c r="HF79" i="1" s="1"/>
  <c r="HF78" i="1"/>
  <c r="HE78" i="1"/>
  <c r="HE77" i="1"/>
  <c r="HF77" i="1" s="1"/>
  <c r="HF76" i="1"/>
  <c r="HE76" i="1"/>
  <c r="HE75" i="1"/>
  <c r="HF75" i="1" s="1"/>
  <c r="HE74" i="1"/>
  <c r="HF74" i="1" s="1"/>
  <c r="HE73" i="1"/>
  <c r="HF73" i="1" s="1"/>
  <c r="HE72" i="1"/>
  <c r="HF72" i="1" s="1"/>
  <c r="HF71" i="1"/>
  <c r="HE71" i="1"/>
  <c r="HE70" i="1"/>
  <c r="HF70" i="1" s="1"/>
  <c r="HE69" i="1"/>
  <c r="HF69" i="1" s="1"/>
  <c r="HE68" i="1"/>
  <c r="HF68" i="1" s="1"/>
  <c r="HF67" i="1"/>
  <c r="HE67" i="1"/>
  <c r="HF63" i="1"/>
  <c r="HE180" i="1"/>
  <c r="HF180" i="1" s="1"/>
  <c r="HE179" i="1"/>
  <c r="HF179" i="1" s="1"/>
  <c r="HE178" i="1"/>
  <c r="HF178" i="1" s="1"/>
  <c r="HE177" i="1"/>
  <c r="HF177" i="1" s="1"/>
  <c r="HE176" i="1"/>
  <c r="HF176" i="1" s="1"/>
  <c r="HF175" i="1"/>
  <c r="HE175" i="1"/>
  <c r="HE174" i="1"/>
  <c r="HF174" i="1" s="1"/>
  <c r="HF173" i="1"/>
  <c r="HE173" i="1"/>
  <c r="HE172" i="1"/>
  <c r="HF172" i="1" s="1"/>
  <c r="HE171" i="1"/>
  <c r="HF171" i="1" s="1"/>
  <c r="HF170" i="1"/>
  <c r="HE170" i="1"/>
  <c r="HE169" i="1"/>
  <c r="HF169" i="1" s="1"/>
  <c r="HE168" i="1"/>
  <c r="HF168" i="1" s="1"/>
  <c r="HF167" i="1"/>
  <c r="HE167" i="1"/>
  <c r="HF166" i="1"/>
  <c r="HE166" i="1"/>
  <c r="HE165" i="1"/>
  <c r="HF165" i="1" s="1"/>
  <c r="HE164" i="1"/>
  <c r="HF164" i="1" s="1"/>
  <c r="HE163" i="1"/>
  <c r="HF163" i="1" s="1"/>
  <c r="HE162" i="1"/>
  <c r="HF162" i="1" s="1"/>
  <c r="HF161" i="1"/>
  <c r="HE161" i="1"/>
  <c r="HE160" i="1"/>
  <c r="HF160" i="1" s="1"/>
  <c r="HF159" i="1"/>
  <c r="HE159" i="1"/>
  <c r="HF158" i="1"/>
  <c r="HE158" i="1"/>
  <c r="HF157" i="1"/>
  <c r="HE157" i="1"/>
  <c r="HE155" i="1"/>
  <c r="HF155" i="1" s="1"/>
  <c r="HE154" i="1"/>
  <c r="HF154" i="1" s="1"/>
  <c r="HE153" i="1"/>
  <c r="HF153" i="1" s="1"/>
  <c r="HE152" i="1"/>
  <c r="HF152" i="1" s="1"/>
  <c r="HE151" i="1"/>
  <c r="HF151" i="1" s="1"/>
  <c r="HF150" i="1"/>
  <c r="HE150" i="1"/>
  <c r="HF149" i="1"/>
  <c r="HE149" i="1"/>
  <c r="HF148" i="1"/>
  <c r="HE148" i="1"/>
  <c r="HE147" i="1"/>
  <c r="HF147" i="1" s="1"/>
  <c r="HF146" i="1"/>
  <c r="HE146" i="1"/>
  <c r="HE145" i="1"/>
  <c r="HF145" i="1" s="1"/>
  <c r="HE144" i="1"/>
  <c r="HF144" i="1" s="1"/>
  <c r="HE143" i="1"/>
  <c r="HF143" i="1" s="1"/>
  <c r="HF142" i="1"/>
  <c r="HE142" i="1"/>
  <c r="HF141" i="1"/>
  <c r="HE141" i="1"/>
  <c r="HF140" i="1"/>
  <c r="HE140" i="1"/>
  <c r="HE139" i="1"/>
  <c r="HF139" i="1" s="1"/>
  <c r="HE138" i="1"/>
  <c r="HF138" i="1" s="1"/>
  <c r="HE137" i="1"/>
  <c r="HF137" i="1" s="1"/>
  <c r="HE136" i="1"/>
  <c r="HF136" i="1" s="1"/>
  <c r="HE135" i="1"/>
  <c r="HF135" i="1" s="1"/>
  <c r="HF134" i="1"/>
  <c r="HE134" i="1"/>
  <c r="HF133" i="1"/>
  <c r="HE133" i="1"/>
  <c r="HF132" i="1"/>
  <c r="HE132" i="1"/>
  <c r="HF128" i="1"/>
  <c r="GS180" i="1"/>
  <c r="GT180" i="1" s="1"/>
  <c r="GS179" i="1"/>
  <c r="GT179" i="1" s="1"/>
  <c r="GS178" i="1"/>
  <c r="GT178" i="1" s="1"/>
  <c r="GS177" i="1"/>
  <c r="GT177" i="1" s="1"/>
  <c r="GT176" i="1"/>
  <c r="GS176" i="1"/>
  <c r="GS175" i="1"/>
  <c r="GT175" i="1" s="1"/>
  <c r="GS174" i="1"/>
  <c r="GT174" i="1" s="1"/>
  <c r="GS173" i="1"/>
  <c r="GT173" i="1" s="1"/>
  <c r="GT172" i="1"/>
  <c r="GS172" i="1"/>
  <c r="GS171" i="1"/>
  <c r="GT171" i="1" s="1"/>
  <c r="GS170" i="1"/>
  <c r="GT170" i="1" s="1"/>
  <c r="GS169" i="1"/>
  <c r="GT169" i="1" s="1"/>
  <c r="GT168" i="1"/>
  <c r="GS168" i="1"/>
  <c r="GS167" i="1"/>
  <c r="GT167" i="1" s="1"/>
  <c r="GS166" i="1"/>
  <c r="GT166" i="1" s="1"/>
  <c r="GS165" i="1"/>
  <c r="GT165" i="1" s="1"/>
  <c r="GT164" i="1"/>
  <c r="GS164" i="1"/>
  <c r="GS163" i="1"/>
  <c r="GT163" i="1" s="1"/>
  <c r="GS162" i="1"/>
  <c r="GT162" i="1" s="1"/>
  <c r="GS161" i="1"/>
  <c r="GT161" i="1" s="1"/>
  <c r="GS160" i="1"/>
  <c r="GT160" i="1" s="1"/>
  <c r="GS159" i="1"/>
  <c r="GT159" i="1" s="1"/>
  <c r="GS158" i="1"/>
  <c r="GT158" i="1" s="1"/>
  <c r="GS157" i="1"/>
  <c r="GT157" i="1" s="1"/>
  <c r="GS155" i="1"/>
  <c r="GT155" i="1" s="1"/>
  <c r="GS154" i="1"/>
  <c r="GT154" i="1" s="1"/>
  <c r="GS153" i="1"/>
  <c r="GT153" i="1" s="1"/>
  <c r="GS152" i="1"/>
  <c r="GT152" i="1" s="1"/>
  <c r="GS151" i="1"/>
  <c r="GT151" i="1" s="1"/>
  <c r="GS150" i="1"/>
  <c r="GT150" i="1" s="1"/>
  <c r="GS149" i="1"/>
  <c r="GT149" i="1" s="1"/>
  <c r="GS148" i="1"/>
  <c r="GT148" i="1" s="1"/>
  <c r="GS147" i="1"/>
  <c r="GT147" i="1" s="1"/>
  <c r="GS146" i="1"/>
  <c r="GT146" i="1" s="1"/>
  <c r="GS145" i="1"/>
  <c r="GT145" i="1" s="1"/>
  <c r="GS144" i="1"/>
  <c r="GT144" i="1" s="1"/>
  <c r="GS143" i="1"/>
  <c r="GT143" i="1" s="1"/>
  <c r="GS142" i="1"/>
  <c r="GT142" i="1" s="1"/>
  <c r="GS141" i="1"/>
  <c r="GT141" i="1" s="1"/>
  <c r="GS140" i="1"/>
  <c r="GT140" i="1" s="1"/>
  <c r="GS139" i="1"/>
  <c r="GT139" i="1" s="1"/>
  <c r="GS138" i="1"/>
  <c r="GT138" i="1" s="1"/>
  <c r="GS137" i="1"/>
  <c r="GT137" i="1" s="1"/>
  <c r="GS136" i="1"/>
  <c r="GT136" i="1" s="1"/>
  <c r="GS135" i="1"/>
  <c r="GT135" i="1" s="1"/>
  <c r="GS134" i="1"/>
  <c r="GT134" i="1" s="1"/>
  <c r="GS133" i="1"/>
  <c r="GT133" i="1" s="1"/>
  <c r="GS132" i="1"/>
  <c r="GT132" i="1" s="1"/>
  <c r="GT128" i="1"/>
  <c r="FM115" i="1"/>
  <c r="FN115" i="1" s="1"/>
  <c r="FM114" i="1"/>
  <c r="FN114" i="1" s="1"/>
  <c r="FM113" i="1"/>
  <c r="FN113" i="1" s="1"/>
  <c r="FM112" i="1"/>
  <c r="FN112" i="1" s="1"/>
  <c r="FM111" i="1"/>
  <c r="FN111" i="1" s="1"/>
  <c r="FM110" i="1"/>
  <c r="FN110" i="1" s="1"/>
  <c r="FM109" i="1"/>
  <c r="FN109" i="1" s="1"/>
  <c r="FM108" i="1"/>
  <c r="FN108" i="1" s="1"/>
  <c r="FN107" i="1"/>
  <c r="FM107" i="1"/>
  <c r="FM106" i="1"/>
  <c r="FN106" i="1" s="1"/>
  <c r="FM105" i="1"/>
  <c r="FN105" i="1" s="1"/>
  <c r="FM104" i="1"/>
  <c r="FN104" i="1" s="1"/>
  <c r="FM103" i="1"/>
  <c r="FN103" i="1" s="1"/>
  <c r="FM102" i="1"/>
  <c r="FN102" i="1" s="1"/>
  <c r="FM101" i="1"/>
  <c r="FN101" i="1" s="1"/>
  <c r="FM100" i="1"/>
  <c r="FN100" i="1" s="1"/>
  <c r="FM99" i="1"/>
  <c r="FN99" i="1" s="1"/>
  <c r="FM98" i="1"/>
  <c r="FN98" i="1" s="1"/>
  <c r="FM97" i="1"/>
  <c r="FN97" i="1" s="1"/>
  <c r="FM96" i="1"/>
  <c r="FN96" i="1" s="1"/>
  <c r="FM95" i="1"/>
  <c r="FN95" i="1" s="1"/>
  <c r="FM94" i="1"/>
  <c r="FN94" i="1" s="1"/>
  <c r="FM93" i="1"/>
  <c r="FN93" i="1" s="1"/>
  <c r="FM92" i="1"/>
  <c r="FN92" i="1" s="1"/>
  <c r="FM90" i="1"/>
  <c r="FN90" i="1" s="1"/>
  <c r="FM89" i="1"/>
  <c r="FN89" i="1" s="1"/>
  <c r="FM88" i="1"/>
  <c r="FN88" i="1" s="1"/>
  <c r="FM87" i="1"/>
  <c r="FN87" i="1" s="1"/>
  <c r="FM86" i="1"/>
  <c r="FN86" i="1" s="1"/>
  <c r="FN85" i="1"/>
  <c r="FM85" i="1"/>
  <c r="FM84" i="1"/>
  <c r="FN84" i="1" s="1"/>
  <c r="FM83" i="1"/>
  <c r="FN83" i="1" s="1"/>
  <c r="FM82" i="1"/>
  <c r="FN82" i="1" s="1"/>
  <c r="FM81" i="1"/>
  <c r="FN81" i="1" s="1"/>
  <c r="FM80" i="1"/>
  <c r="FN80" i="1" s="1"/>
  <c r="FM79" i="1"/>
  <c r="FN79" i="1" s="1"/>
  <c r="FM78" i="1"/>
  <c r="FN78" i="1" s="1"/>
  <c r="FM77" i="1"/>
  <c r="FN77" i="1" s="1"/>
  <c r="FM76" i="1"/>
  <c r="FN76" i="1" s="1"/>
  <c r="FM75" i="1"/>
  <c r="FN75" i="1" s="1"/>
  <c r="FN74" i="1"/>
  <c r="FM74" i="1"/>
  <c r="FM73" i="1"/>
  <c r="FN73" i="1" s="1"/>
  <c r="FM72" i="1"/>
  <c r="FN72" i="1" s="1"/>
  <c r="FM71" i="1"/>
  <c r="FN71" i="1" s="1"/>
  <c r="FM70" i="1"/>
  <c r="FN70" i="1" s="1"/>
  <c r="FM69" i="1"/>
  <c r="FN69" i="1" s="1"/>
  <c r="FM68" i="1"/>
  <c r="FN68" i="1" s="1"/>
  <c r="FM67" i="1"/>
  <c r="FN67" i="1" s="1"/>
  <c r="FN63" i="1"/>
  <c r="FG180" i="1"/>
  <c r="FH180" i="1" s="1"/>
  <c r="FG179" i="1"/>
  <c r="FH179" i="1" s="1"/>
  <c r="FG178" i="1"/>
  <c r="FH178" i="1" s="1"/>
  <c r="FH177" i="1"/>
  <c r="FG177" i="1"/>
  <c r="FG176" i="1"/>
  <c r="FH176" i="1" s="1"/>
  <c r="FG175" i="1"/>
  <c r="FH175" i="1" s="1"/>
  <c r="FG174" i="1"/>
  <c r="FH174" i="1" s="1"/>
  <c r="FH173" i="1"/>
  <c r="FG173" i="1"/>
  <c r="FG172" i="1"/>
  <c r="FH172" i="1" s="1"/>
  <c r="FG171" i="1"/>
  <c r="FH171" i="1" s="1"/>
  <c r="FG170" i="1"/>
  <c r="FH170" i="1" s="1"/>
  <c r="FH169" i="1"/>
  <c r="FG169" i="1"/>
  <c r="FG168" i="1"/>
  <c r="FH168" i="1" s="1"/>
  <c r="FG167" i="1"/>
  <c r="FH167" i="1" s="1"/>
  <c r="FG166" i="1"/>
  <c r="FH166" i="1" s="1"/>
  <c r="FH165" i="1"/>
  <c r="FG165" i="1"/>
  <c r="FG164" i="1"/>
  <c r="FH164" i="1" s="1"/>
  <c r="FG163" i="1"/>
  <c r="FH163" i="1" s="1"/>
  <c r="FG162" i="1"/>
  <c r="FH162" i="1" s="1"/>
  <c r="FH161" i="1"/>
  <c r="FG161" i="1"/>
  <c r="FG160" i="1"/>
  <c r="FH160" i="1" s="1"/>
  <c r="FG159" i="1"/>
  <c r="FH159" i="1" s="1"/>
  <c r="FG158" i="1"/>
  <c r="FH158" i="1" s="1"/>
  <c r="FH157" i="1"/>
  <c r="FG157" i="1"/>
  <c r="FG155" i="1"/>
  <c r="FH155" i="1" s="1"/>
  <c r="FG154" i="1"/>
  <c r="FH154" i="1" s="1"/>
  <c r="FG153" i="1"/>
  <c r="FH153" i="1" s="1"/>
  <c r="FH152" i="1"/>
  <c r="FG152" i="1"/>
  <c r="FG151" i="1"/>
  <c r="FH151" i="1" s="1"/>
  <c r="FG150" i="1"/>
  <c r="FH150" i="1" s="1"/>
  <c r="FG149" i="1"/>
  <c r="FH149" i="1" s="1"/>
  <c r="FH148" i="1"/>
  <c r="FG148" i="1"/>
  <c r="FG147" i="1"/>
  <c r="FH147" i="1" s="1"/>
  <c r="FG146" i="1"/>
  <c r="FH146" i="1" s="1"/>
  <c r="FG145" i="1"/>
  <c r="FH145" i="1" s="1"/>
  <c r="FH144" i="1"/>
  <c r="FG144" i="1"/>
  <c r="FG143" i="1"/>
  <c r="FH143" i="1" s="1"/>
  <c r="FG142" i="1"/>
  <c r="FH142" i="1" s="1"/>
  <c r="FG141" i="1"/>
  <c r="FH141" i="1" s="1"/>
  <c r="FH140" i="1"/>
  <c r="FG140" i="1"/>
  <c r="FG139" i="1"/>
  <c r="FH139" i="1" s="1"/>
  <c r="FG138" i="1"/>
  <c r="FH138" i="1" s="1"/>
  <c r="FG137" i="1"/>
  <c r="FH137" i="1" s="1"/>
  <c r="FH136" i="1"/>
  <c r="FG136" i="1"/>
  <c r="FG135" i="1"/>
  <c r="FH135" i="1" s="1"/>
  <c r="FG134" i="1"/>
  <c r="FH134" i="1" s="1"/>
  <c r="FG133" i="1"/>
  <c r="FH133" i="1" s="1"/>
  <c r="FH132" i="1"/>
  <c r="FG132" i="1"/>
  <c r="FH128" i="1"/>
  <c r="FM180" i="1"/>
  <c r="FN180" i="1" s="1"/>
  <c r="FM179" i="1"/>
  <c r="FM178" i="1"/>
  <c r="FM177" i="1"/>
  <c r="FM176" i="1"/>
  <c r="FM175" i="1"/>
  <c r="FM174" i="1"/>
  <c r="FN174" i="1" s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N158" i="1" s="1"/>
  <c r="FM157" i="1"/>
  <c r="FM155" i="1"/>
  <c r="FN155" i="1" s="1"/>
  <c r="FM154" i="1"/>
  <c r="FM153" i="1"/>
  <c r="FM152" i="1"/>
  <c r="FM151" i="1"/>
  <c r="FM150" i="1"/>
  <c r="FM149" i="1"/>
  <c r="FM148" i="1"/>
  <c r="FM147" i="1"/>
  <c r="FN147" i="1" s="1"/>
  <c r="FM146" i="1"/>
  <c r="FM145" i="1"/>
  <c r="FM144" i="1"/>
  <c r="FM143" i="1"/>
  <c r="FM142" i="1"/>
  <c r="FM141" i="1"/>
  <c r="FM140" i="1"/>
  <c r="FM139" i="1"/>
  <c r="FN139" i="1" s="1"/>
  <c r="FM138" i="1"/>
  <c r="FM137" i="1"/>
  <c r="FM136" i="1"/>
  <c r="FM135" i="1"/>
  <c r="FM134" i="1"/>
  <c r="FM133" i="1"/>
  <c r="FN133" i="1" s="1"/>
  <c r="FM132" i="1"/>
  <c r="FN132" i="1" s="1"/>
  <c r="FN128" i="1"/>
  <c r="FA180" i="1"/>
  <c r="FB180" i="1" s="1"/>
  <c r="FA179" i="1"/>
  <c r="FA178" i="1"/>
  <c r="FA177" i="1"/>
  <c r="FA176" i="1"/>
  <c r="FA175" i="1"/>
  <c r="FA174" i="1"/>
  <c r="FB174" i="1" s="1"/>
  <c r="FA173" i="1"/>
  <c r="FA172" i="1"/>
  <c r="FA171" i="1"/>
  <c r="FA170" i="1"/>
  <c r="FA169" i="1"/>
  <c r="FA168" i="1"/>
  <c r="FA167" i="1"/>
  <c r="FA166" i="1"/>
  <c r="FB166" i="1" s="1"/>
  <c r="FA165" i="1"/>
  <c r="FA164" i="1"/>
  <c r="FA163" i="1"/>
  <c r="FA162" i="1"/>
  <c r="FA161" i="1"/>
  <c r="FA160" i="1"/>
  <c r="FA159" i="1"/>
  <c r="FA158" i="1"/>
  <c r="FB158" i="1" s="1"/>
  <c r="FA157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B133" i="1" s="1"/>
  <c r="FA132" i="1"/>
  <c r="FB128" i="1"/>
  <c r="EI180" i="1"/>
  <c r="EJ180" i="1" s="1"/>
  <c r="EI179" i="1"/>
  <c r="EI178" i="1"/>
  <c r="EB178" i="1"/>
  <c r="DZ178" i="1"/>
  <c r="EA178" i="1" s="1"/>
  <c r="EI177" i="1"/>
  <c r="EB177" i="1"/>
  <c r="DZ177" i="1"/>
  <c r="EA177" i="1" s="1"/>
  <c r="EI176" i="1"/>
  <c r="EB176" i="1"/>
  <c r="DZ176" i="1"/>
  <c r="EA176" i="1" s="1"/>
  <c r="EI175" i="1"/>
  <c r="EB175" i="1"/>
  <c r="DZ175" i="1"/>
  <c r="EA175" i="1" s="1"/>
  <c r="EI174" i="1"/>
  <c r="EB174" i="1"/>
  <c r="DZ174" i="1"/>
  <c r="EA174" i="1" s="1"/>
  <c r="EC174" i="1" s="1"/>
  <c r="ED174" i="1" s="1"/>
  <c r="EE174" i="1" s="1"/>
  <c r="EJ174" i="1" s="1"/>
  <c r="EI173" i="1"/>
  <c r="EB173" i="1"/>
  <c r="DZ173" i="1"/>
  <c r="EA173" i="1" s="1"/>
  <c r="EI172" i="1"/>
  <c r="EB172" i="1"/>
  <c r="DZ172" i="1"/>
  <c r="EA172" i="1" s="1"/>
  <c r="EI171" i="1"/>
  <c r="EB171" i="1"/>
  <c r="DZ171" i="1"/>
  <c r="EA171" i="1" s="1"/>
  <c r="EI170" i="1"/>
  <c r="EB170" i="1"/>
  <c r="DZ170" i="1"/>
  <c r="EA170" i="1" s="1"/>
  <c r="EI169" i="1"/>
  <c r="EB169" i="1"/>
  <c r="DZ169" i="1"/>
  <c r="EA169" i="1" s="1"/>
  <c r="EI168" i="1"/>
  <c r="EB168" i="1"/>
  <c r="DZ168" i="1"/>
  <c r="EA168" i="1" s="1"/>
  <c r="EI167" i="1"/>
  <c r="EB167" i="1"/>
  <c r="DZ167" i="1"/>
  <c r="EA167" i="1" s="1"/>
  <c r="EI166" i="1"/>
  <c r="EB166" i="1"/>
  <c r="DZ166" i="1"/>
  <c r="EA166" i="1" s="1"/>
  <c r="EC166" i="1" s="1"/>
  <c r="ED166" i="1" s="1"/>
  <c r="EE166" i="1" s="1"/>
  <c r="EI165" i="1"/>
  <c r="EB165" i="1"/>
  <c r="DZ165" i="1"/>
  <c r="EA165" i="1" s="1"/>
  <c r="EI164" i="1"/>
  <c r="EB164" i="1"/>
  <c r="DZ164" i="1"/>
  <c r="EA164" i="1" s="1"/>
  <c r="EI163" i="1"/>
  <c r="EB163" i="1"/>
  <c r="DZ163" i="1"/>
  <c r="EA163" i="1" s="1"/>
  <c r="EI162" i="1"/>
  <c r="EB162" i="1"/>
  <c r="DZ162" i="1"/>
  <c r="EA162" i="1" s="1"/>
  <c r="EI161" i="1"/>
  <c r="EB161" i="1"/>
  <c r="DZ161" i="1"/>
  <c r="EA161" i="1" s="1"/>
  <c r="EI160" i="1"/>
  <c r="EB160" i="1"/>
  <c r="DZ160" i="1"/>
  <c r="EA160" i="1" s="1"/>
  <c r="EI159" i="1"/>
  <c r="EB159" i="1"/>
  <c r="DZ159" i="1"/>
  <c r="EA159" i="1" s="1"/>
  <c r="EI158" i="1"/>
  <c r="EB158" i="1"/>
  <c r="DZ158" i="1"/>
  <c r="EA158" i="1" s="1"/>
  <c r="EC158" i="1" s="1"/>
  <c r="ED158" i="1" s="1"/>
  <c r="EE158" i="1" s="1"/>
  <c r="EI157" i="1"/>
  <c r="EB157" i="1"/>
  <c r="DZ157" i="1"/>
  <c r="EA157" i="1" s="1"/>
  <c r="EB156" i="1"/>
  <c r="DZ156" i="1"/>
  <c r="EA156" i="1" s="1"/>
  <c r="EJ155" i="1"/>
  <c r="EI155" i="1"/>
  <c r="EE155" i="1"/>
  <c r="EI154" i="1"/>
  <c r="EB154" i="1"/>
  <c r="DZ154" i="1"/>
  <c r="EA154" i="1" s="1"/>
  <c r="EI153" i="1"/>
  <c r="EB153" i="1"/>
  <c r="DZ153" i="1"/>
  <c r="EA153" i="1" s="1"/>
  <c r="EI152" i="1"/>
  <c r="EB152" i="1"/>
  <c r="DZ152" i="1"/>
  <c r="EA152" i="1" s="1"/>
  <c r="EI151" i="1"/>
  <c r="EB151" i="1"/>
  <c r="DZ151" i="1"/>
  <c r="EA151" i="1" s="1"/>
  <c r="EI150" i="1"/>
  <c r="EB150" i="1"/>
  <c r="DZ150" i="1"/>
  <c r="EA150" i="1" s="1"/>
  <c r="EI149" i="1"/>
  <c r="EB149" i="1"/>
  <c r="DZ149" i="1"/>
  <c r="EA149" i="1" s="1"/>
  <c r="EI148" i="1"/>
  <c r="EB148" i="1"/>
  <c r="DZ148" i="1"/>
  <c r="EA148" i="1" s="1"/>
  <c r="EI147" i="1"/>
  <c r="EB147" i="1"/>
  <c r="DZ147" i="1"/>
  <c r="EA147" i="1" s="1"/>
  <c r="EC147" i="1" s="1"/>
  <c r="ED147" i="1" s="1"/>
  <c r="EE147" i="1" s="1"/>
  <c r="EI146" i="1"/>
  <c r="EB146" i="1"/>
  <c r="DZ146" i="1"/>
  <c r="EA146" i="1" s="1"/>
  <c r="EI145" i="1"/>
  <c r="EB145" i="1"/>
  <c r="DZ145" i="1"/>
  <c r="EA145" i="1" s="1"/>
  <c r="EI144" i="1"/>
  <c r="EB144" i="1"/>
  <c r="DZ144" i="1"/>
  <c r="EA144" i="1" s="1"/>
  <c r="EC144" i="1" s="1"/>
  <c r="EI143" i="1"/>
  <c r="EB143" i="1"/>
  <c r="DZ143" i="1"/>
  <c r="EA143" i="1" s="1"/>
  <c r="EI142" i="1"/>
  <c r="EB142" i="1"/>
  <c r="DZ142" i="1"/>
  <c r="EA142" i="1" s="1"/>
  <c r="EI141" i="1"/>
  <c r="EB141" i="1"/>
  <c r="DZ141" i="1"/>
  <c r="EA141" i="1" s="1"/>
  <c r="EI140" i="1"/>
  <c r="EB140" i="1"/>
  <c r="DZ140" i="1"/>
  <c r="EA140" i="1" s="1"/>
  <c r="EI139" i="1"/>
  <c r="EB139" i="1"/>
  <c r="DZ139" i="1"/>
  <c r="EA139" i="1" s="1"/>
  <c r="EC139" i="1" s="1"/>
  <c r="ED139" i="1" s="1"/>
  <c r="EE139" i="1" s="1"/>
  <c r="EI138" i="1"/>
  <c r="EB138" i="1"/>
  <c r="DZ138" i="1"/>
  <c r="EA138" i="1" s="1"/>
  <c r="EI137" i="1"/>
  <c r="EB137" i="1"/>
  <c r="DZ137" i="1"/>
  <c r="EA137" i="1" s="1"/>
  <c r="EI136" i="1"/>
  <c r="EB136" i="1"/>
  <c r="DZ136" i="1"/>
  <c r="EA136" i="1" s="1"/>
  <c r="EC136" i="1" s="1"/>
  <c r="EI135" i="1"/>
  <c r="EB135" i="1"/>
  <c r="DZ135" i="1"/>
  <c r="EA135" i="1" s="1"/>
  <c r="EI134" i="1"/>
  <c r="EB134" i="1"/>
  <c r="DZ134" i="1"/>
  <c r="EA134" i="1" s="1"/>
  <c r="EI133" i="1"/>
  <c r="EB133" i="1"/>
  <c r="DZ133" i="1"/>
  <c r="EA133" i="1" s="1"/>
  <c r="EC133" i="1" s="1"/>
  <c r="ED133" i="1" s="1"/>
  <c r="EE133" i="1" s="1"/>
  <c r="EI132" i="1"/>
  <c r="ED132" i="1"/>
  <c r="EE132" i="1" s="1"/>
  <c r="EJ132" i="1" s="1"/>
  <c r="DZ132" i="1"/>
  <c r="EA132" i="1" s="1"/>
  <c r="EJ128" i="1"/>
  <c r="GS115" i="1"/>
  <c r="GT115" i="1" s="1"/>
  <c r="GS114" i="1"/>
  <c r="GS113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0" i="1"/>
  <c r="GT90" i="1" s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T63" i="1"/>
  <c r="FG115" i="1"/>
  <c r="FH115" i="1" s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H67" i="1" s="1"/>
  <c r="FH63" i="1"/>
  <c r="FA115" i="1"/>
  <c r="FB115" i="1" s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0" i="1"/>
  <c r="FB90" i="1" s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B63" i="1"/>
  <c r="EI115" i="1"/>
  <c r="EJ115" i="1" s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0" i="1"/>
  <c r="EJ90" i="1" s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J63" i="1"/>
  <c r="EO115" i="1"/>
  <c r="EP115" i="1" s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P63" i="1"/>
  <c r="EU115" i="1"/>
  <c r="EV115" i="1" s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V90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V63" i="1"/>
  <c r="GM115" i="1"/>
  <c r="GN115" i="1" s="1"/>
  <c r="GM114" i="1"/>
  <c r="GM113" i="1"/>
  <c r="GM112" i="1"/>
  <c r="GM111" i="1"/>
  <c r="GM110" i="1"/>
  <c r="GM109" i="1"/>
  <c r="GM108" i="1"/>
  <c r="GM107" i="1"/>
  <c r="GM106" i="1"/>
  <c r="GM105" i="1"/>
  <c r="GM104" i="1"/>
  <c r="GM103" i="1"/>
  <c r="GM102" i="1"/>
  <c r="GM101" i="1"/>
  <c r="GM100" i="1"/>
  <c r="GM99" i="1"/>
  <c r="GM98" i="1"/>
  <c r="GM97" i="1"/>
  <c r="GM96" i="1"/>
  <c r="GM95" i="1"/>
  <c r="GM94" i="1"/>
  <c r="GM93" i="1"/>
  <c r="GM92" i="1"/>
  <c r="GM90" i="1"/>
  <c r="GN90" i="1" s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N63" i="1"/>
  <c r="FT115" i="1"/>
  <c r="FU115" i="1" s="1"/>
  <c r="FT114" i="1"/>
  <c r="FT113" i="1"/>
  <c r="FT112" i="1"/>
  <c r="FT111" i="1"/>
  <c r="FT110" i="1"/>
  <c r="FT109" i="1"/>
  <c r="FT108" i="1"/>
  <c r="FT107" i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U63" i="1"/>
  <c r="EE90" i="1"/>
  <c r="EB113" i="1"/>
  <c r="DZ113" i="1"/>
  <c r="EA113" i="1" s="1"/>
  <c r="EB112" i="1"/>
  <c r="DZ112" i="1"/>
  <c r="EA112" i="1" s="1"/>
  <c r="EB111" i="1"/>
  <c r="DZ111" i="1"/>
  <c r="EA111" i="1" s="1"/>
  <c r="EB110" i="1"/>
  <c r="DZ110" i="1"/>
  <c r="EA110" i="1" s="1"/>
  <c r="EB109" i="1"/>
  <c r="DZ109" i="1"/>
  <c r="EA109" i="1" s="1"/>
  <c r="EB108" i="1"/>
  <c r="DZ108" i="1"/>
  <c r="EA108" i="1" s="1"/>
  <c r="EB107" i="1"/>
  <c r="DZ107" i="1"/>
  <c r="EA107" i="1" s="1"/>
  <c r="EB106" i="1"/>
  <c r="DZ106" i="1"/>
  <c r="EA106" i="1" s="1"/>
  <c r="EB105" i="1"/>
  <c r="DZ105" i="1"/>
  <c r="EA105" i="1" s="1"/>
  <c r="EB104" i="1"/>
  <c r="DZ104" i="1"/>
  <c r="EA104" i="1" s="1"/>
  <c r="EB103" i="1"/>
  <c r="DZ103" i="1"/>
  <c r="EA103" i="1" s="1"/>
  <c r="EB102" i="1"/>
  <c r="DZ102" i="1"/>
  <c r="EA102" i="1" s="1"/>
  <c r="EB101" i="1"/>
  <c r="DZ101" i="1"/>
  <c r="EA101" i="1" s="1"/>
  <c r="EB100" i="1"/>
  <c r="DZ100" i="1"/>
  <c r="EA100" i="1" s="1"/>
  <c r="EB99" i="1"/>
  <c r="DZ99" i="1"/>
  <c r="EA99" i="1" s="1"/>
  <c r="EB98" i="1"/>
  <c r="DZ98" i="1"/>
  <c r="EA98" i="1" s="1"/>
  <c r="EB97" i="1"/>
  <c r="DZ97" i="1"/>
  <c r="EA97" i="1" s="1"/>
  <c r="EB96" i="1"/>
  <c r="DZ96" i="1"/>
  <c r="EA96" i="1" s="1"/>
  <c r="EB95" i="1"/>
  <c r="DZ95" i="1"/>
  <c r="EA95" i="1" s="1"/>
  <c r="EB94" i="1"/>
  <c r="DZ94" i="1"/>
  <c r="EA94" i="1" s="1"/>
  <c r="EB93" i="1"/>
  <c r="DZ93" i="1"/>
  <c r="EA93" i="1" s="1"/>
  <c r="EB92" i="1"/>
  <c r="DZ92" i="1"/>
  <c r="EA92" i="1" s="1"/>
  <c r="EB91" i="1"/>
  <c r="DZ91" i="1"/>
  <c r="EA91" i="1" s="1"/>
  <c r="GZ63" i="1"/>
  <c r="GY115" i="1"/>
  <c r="GY114" i="1"/>
  <c r="GY113" i="1"/>
  <c r="GY112" i="1"/>
  <c r="GY111" i="1"/>
  <c r="GY110" i="1"/>
  <c r="GY109" i="1"/>
  <c r="GY108" i="1"/>
  <c r="GY107" i="1"/>
  <c r="GY106" i="1"/>
  <c r="GY105" i="1"/>
  <c r="GY104" i="1"/>
  <c r="GY103" i="1"/>
  <c r="GY102" i="1"/>
  <c r="GY101" i="1"/>
  <c r="GY100" i="1"/>
  <c r="GY99" i="1"/>
  <c r="GY98" i="1"/>
  <c r="GY97" i="1"/>
  <c r="GY96" i="1"/>
  <c r="GY95" i="1"/>
  <c r="GY94" i="1"/>
  <c r="GY93" i="1"/>
  <c r="GY92" i="1"/>
  <c r="GY90" i="1"/>
  <c r="GZ90" i="1" s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GZ67" i="1" s="1"/>
  <c r="ED67" i="1"/>
  <c r="EE67" i="1" s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29" i="1"/>
  <c r="GZ29" i="1" s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Z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29" i="1"/>
  <c r="GP29" i="1" s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P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29" i="1"/>
  <c r="HE29" i="1" s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E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29" i="1"/>
  <c r="GU29" i="1" s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U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29" i="1"/>
  <c r="FZ29" i="1" s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Z4" i="1"/>
  <c r="EB89" i="1"/>
  <c r="DZ89" i="1"/>
  <c r="EA89" i="1" s="1"/>
  <c r="EB88" i="1"/>
  <c r="DZ88" i="1"/>
  <c r="EA88" i="1" s="1"/>
  <c r="EB87" i="1"/>
  <c r="DZ87" i="1"/>
  <c r="EA87" i="1" s="1"/>
  <c r="EB86" i="1"/>
  <c r="DZ86" i="1"/>
  <c r="EA86" i="1" s="1"/>
  <c r="EB85" i="1"/>
  <c r="DZ85" i="1"/>
  <c r="EA85" i="1" s="1"/>
  <c r="EB84" i="1"/>
  <c r="DZ84" i="1"/>
  <c r="EA84" i="1" s="1"/>
  <c r="EB83" i="1"/>
  <c r="DZ83" i="1"/>
  <c r="EA83" i="1" s="1"/>
  <c r="EB82" i="1"/>
  <c r="DZ82" i="1"/>
  <c r="EA82" i="1" s="1"/>
  <c r="EB81" i="1"/>
  <c r="DZ81" i="1"/>
  <c r="EA81" i="1" s="1"/>
  <c r="EB80" i="1"/>
  <c r="DZ80" i="1"/>
  <c r="EA80" i="1" s="1"/>
  <c r="EB79" i="1"/>
  <c r="DZ79" i="1"/>
  <c r="EA79" i="1" s="1"/>
  <c r="EB78" i="1"/>
  <c r="DZ78" i="1"/>
  <c r="EA78" i="1" s="1"/>
  <c r="EB77" i="1"/>
  <c r="DZ77" i="1"/>
  <c r="EA77" i="1" s="1"/>
  <c r="EB76" i="1"/>
  <c r="DZ76" i="1"/>
  <c r="EA76" i="1" s="1"/>
  <c r="EB75" i="1"/>
  <c r="DZ75" i="1"/>
  <c r="EA75" i="1" s="1"/>
  <c r="EB74" i="1"/>
  <c r="DZ74" i="1"/>
  <c r="EA74" i="1" s="1"/>
  <c r="EB73" i="1"/>
  <c r="DZ73" i="1"/>
  <c r="EA73" i="1" s="1"/>
  <c r="EB72" i="1"/>
  <c r="DZ72" i="1"/>
  <c r="EA72" i="1" s="1"/>
  <c r="EB71" i="1"/>
  <c r="DZ71" i="1"/>
  <c r="EA71" i="1" s="1"/>
  <c r="EB70" i="1"/>
  <c r="DZ70" i="1"/>
  <c r="EA70" i="1" s="1"/>
  <c r="EB69" i="1"/>
  <c r="DZ69" i="1"/>
  <c r="EA69" i="1" s="1"/>
  <c r="EB68" i="1"/>
  <c r="DZ68" i="1"/>
  <c r="EA68" i="1" s="1"/>
  <c r="DZ67" i="1"/>
  <c r="EA67" i="1" s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31" i="1"/>
  <c r="GJ29" i="1"/>
  <c r="GK29" i="1" s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K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29" i="1"/>
  <c r="FP29" i="1" s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P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29" i="1"/>
  <c r="FK29" i="1" s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K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29" i="1"/>
  <c r="FF29" i="1" s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F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29" i="1"/>
  <c r="FA29" i="1" s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FA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29" i="1"/>
  <c r="EV29" i="1" s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V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29" i="1"/>
  <c r="EP29" i="1" s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DZ53" i="1"/>
  <c r="EA53" i="1" s="1"/>
  <c r="DZ52" i="1"/>
  <c r="EA52" i="1" s="1"/>
  <c r="EC52" i="1" s="1"/>
  <c r="DZ51" i="1"/>
  <c r="EA51" i="1" s="1"/>
  <c r="DZ50" i="1"/>
  <c r="EA50" i="1" s="1"/>
  <c r="DZ49" i="1"/>
  <c r="EA49" i="1" s="1"/>
  <c r="DZ48" i="1"/>
  <c r="EA48" i="1" s="1"/>
  <c r="DZ47" i="1"/>
  <c r="EA47" i="1" s="1"/>
  <c r="DZ46" i="1"/>
  <c r="EA46" i="1" s="1"/>
  <c r="DZ45" i="1"/>
  <c r="EA45" i="1" s="1"/>
  <c r="DZ44" i="1"/>
  <c r="EA44" i="1" s="1"/>
  <c r="DZ43" i="1"/>
  <c r="EA43" i="1" s="1"/>
  <c r="DZ42" i="1"/>
  <c r="EA42" i="1" s="1"/>
  <c r="DZ41" i="1"/>
  <c r="EA41" i="1" s="1"/>
  <c r="DZ40" i="1"/>
  <c r="EA40" i="1" s="1"/>
  <c r="DZ39" i="1"/>
  <c r="EA39" i="1" s="1"/>
  <c r="DZ38" i="1"/>
  <c r="EA38" i="1" s="1"/>
  <c r="DZ37" i="1"/>
  <c r="EA37" i="1" s="1"/>
  <c r="DZ36" i="1"/>
  <c r="EA36" i="1" s="1"/>
  <c r="DZ35" i="1"/>
  <c r="EA35" i="1" s="1"/>
  <c r="DZ34" i="1"/>
  <c r="EA34" i="1" s="1"/>
  <c r="DZ33" i="1"/>
  <c r="EA33" i="1" s="1"/>
  <c r="DZ32" i="1"/>
  <c r="EA32" i="1" s="1"/>
  <c r="DZ31" i="1"/>
  <c r="EA31" i="1" s="1"/>
  <c r="EC31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7" i="1"/>
  <c r="EA7" i="1" s="1"/>
  <c r="EP4" i="1"/>
  <c r="EJ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29" i="1"/>
  <c r="EJ29" i="1" s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DU67" i="1"/>
  <c r="DV67" i="1" s="1"/>
  <c r="DU66" i="1"/>
  <c r="DV66" i="1" s="1"/>
  <c r="DU65" i="1"/>
  <c r="DV65" i="1" s="1"/>
  <c r="DU64" i="1"/>
  <c r="DV64" i="1" s="1"/>
  <c r="DU63" i="1"/>
  <c r="DV63" i="1" s="1"/>
  <c r="DU62" i="1"/>
  <c r="DV62" i="1" s="1"/>
  <c r="DU61" i="1"/>
  <c r="DV61" i="1" s="1"/>
  <c r="DU60" i="1"/>
  <c r="DV60" i="1" s="1"/>
  <c r="DU59" i="1"/>
  <c r="DV59" i="1" s="1"/>
  <c r="DU58" i="1"/>
  <c r="DV58" i="1" s="1"/>
  <c r="DU57" i="1"/>
  <c r="DV57" i="1" s="1"/>
  <c r="DU56" i="1"/>
  <c r="DV56" i="1" s="1"/>
  <c r="DU55" i="1"/>
  <c r="DV55" i="1" s="1"/>
  <c r="DU54" i="1"/>
  <c r="DV54" i="1" s="1"/>
  <c r="DU53" i="1"/>
  <c r="DV53" i="1" s="1"/>
  <c r="DU52" i="1"/>
  <c r="DV52" i="1" s="1"/>
  <c r="DU51" i="1"/>
  <c r="DV51" i="1" s="1"/>
  <c r="DU50" i="1"/>
  <c r="DV50" i="1" s="1"/>
  <c r="DU49" i="1"/>
  <c r="DV49" i="1" s="1"/>
  <c r="DU48" i="1"/>
  <c r="DV48" i="1" s="1"/>
  <c r="DU47" i="1"/>
  <c r="DV47" i="1" s="1"/>
  <c r="DU46" i="1"/>
  <c r="DV46" i="1" s="1"/>
  <c r="DU45" i="1"/>
  <c r="DV45" i="1" s="1"/>
  <c r="DU44" i="1"/>
  <c r="DV44" i="1" s="1"/>
  <c r="DU43" i="1"/>
  <c r="DV43" i="1" s="1"/>
  <c r="DU42" i="1"/>
  <c r="DV42" i="1" s="1"/>
  <c r="DU41" i="1"/>
  <c r="DV41" i="1" s="1"/>
  <c r="DU40" i="1"/>
  <c r="DV40" i="1" s="1"/>
  <c r="DU39" i="1"/>
  <c r="DV39" i="1" s="1"/>
  <c r="DU38" i="1"/>
  <c r="DV38" i="1" s="1"/>
  <c r="DU36" i="1"/>
  <c r="DV36" i="1" s="1"/>
  <c r="DU35" i="1"/>
  <c r="DV35" i="1" s="1"/>
  <c r="DU34" i="1"/>
  <c r="DV34" i="1" s="1"/>
  <c r="DU33" i="1"/>
  <c r="DV33" i="1" s="1"/>
  <c r="DU32" i="1"/>
  <c r="DV32" i="1" s="1"/>
  <c r="DU31" i="1"/>
  <c r="DV31" i="1" s="1"/>
  <c r="DU30" i="1"/>
  <c r="DV30" i="1" s="1"/>
  <c r="DU29" i="1"/>
  <c r="DV29" i="1" s="1"/>
  <c r="DU28" i="1"/>
  <c r="DV28" i="1" s="1"/>
  <c r="DU27" i="1"/>
  <c r="DV27" i="1" s="1"/>
  <c r="DU26" i="1"/>
  <c r="DV26" i="1" s="1"/>
  <c r="DU25" i="1"/>
  <c r="DV25" i="1" s="1"/>
  <c r="DU24" i="1"/>
  <c r="DV24" i="1" s="1"/>
  <c r="DU23" i="1"/>
  <c r="DV23" i="1" s="1"/>
  <c r="DU22" i="1"/>
  <c r="DV22" i="1" s="1"/>
  <c r="DU21" i="1"/>
  <c r="DV21" i="1" s="1"/>
  <c r="DU20" i="1"/>
  <c r="DV20" i="1" s="1"/>
  <c r="DU19" i="1"/>
  <c r="DV19" i="1" s="1"/>
  <c r="DU18" i="1"/>
  <c r="DV18" i="1" s="1"/>
  <c r="DU17" i="1"/>
  <c r="DV17" i="1" s="1"/>
  <c r="DU16" i="1"/>
  <c r="DV16" i="1" s="1"/>
  <c r="DU15" i="1"/>
  <c r="DV15" i="1" s="1"/>
  <c r="DU14" i="1"/>
  <c r="DV14" i="1" s="1"/>
  <c r="DU13" i="1"/>
  <c r="DV13" i="1" s="1"/>
  <c r="DU12" i="1"/>
  <c r="DV12" i="1" s="1"/>
  <c r="DU11" i="1"/>
  <c r="DV11" i="1" s="1"/>
  <c r="DU10" i="1"/>
  <c r="DV10" i="1" s="1"/>
  <c r="DU9" i="1"/>
  <c r="DV9" i="1" s="1"/>
  <c r="DU8" i="1"/>
  <c r="DV8" i="1" s="1"/>
  <c r="DU7" i="1"/>
  <c r="DV7" i="1" s="1"/>
  <c r="DV4" i="1"/>
  <c r="DD4" i="1"/>
  <c r="DJ4" i="1"/>
  <c r="DO53" i="1"/>
  <c r="DP53" i="1" s="1"/>
  <c r="DO52" i="1"/>
  <c r="DP52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O42" i="1"/>
  <c r="DP42" i="1" s="1"/>
  <c r="DO41" i="1"/>
  <c r="DP41" i="1" s="1"/>
  <c r="DO40" i="1"/>
  <c r="DP40" i="1" s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P4" i="1"/>
  <c r="DI7" i="1"/>
  <c r="DJ7" i="1" s="1"/>
  <c r="DI8" i="1"/>
  <c r="DJ8" i="1" s="1"/>
  <c r="DI9" i="1"/>
  <c r="DJ9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C31" i="1"/>
  <c r="DD31" i="1" s="1"/>
  <c r="DC30" i="1"/>
  <c r="DD30" i="1" s="1"/>
  <c r="DC29" i="1"/>
  <c r="DD29" i="1" s="1"/>
  <c r="DC28" i="1"/>
  <c r="DD28" i="1" s="1"/>
  <c r="DC27" i="1"/>
  <c r="DD27" i="1" s="1"/>
  <c r="DC26" i="1"/>
  <c r="DD26" i="1" s="1"/>
  <c r="DC25" i="1"/>
  <c r="DD25" i="1" s="1"/>
  <c r="DC24" i="1"/>
  <c r="DD24" i="1" s="1"/>
  <c r="DC23" i="1"/>
  <c r="DD23" i="1" s="1"/>
  <c r="DC22" i="1"/>
  <c r="DD22" i="1" s="1"/>
  <c r="DC21" i="1"/>
  <c r="DD21" i="1" s="1"/>
  <c r="DC20" i="1"/>
  <c r="DD20" i="1" s="1"/>
  <c r="DC18" i="1"/>
  <c r="DD18" i="1" s="1"/>
  <c r="DC17" i="1"/>
  <c r="DD17" i="1" s="1"/>
  <c r="DC16" i="1"/>
  <c r="DD16" i="1" s="1"/>
  <c r="DC15" i="1"/>
  <c r="DD15" i="1" s="1"/>
  <c r="DC14" i="1"/>
  <c r="DD14" i="1" s="1"/>
  <c r="DC13" i="1"/>
  <c r="DD13" i="1" s="1"/>
  <c r="DC12" i="1"/>
  <c r="DD12" i="1" s="1"/>
  <c r="DC11" i="1"/>
  <c r="DD11" i="1" s="1"/>
  <c r="DC10" i="1"/>
  <c r="DD10" i="1" s="1"/>
  <c r="DC9" i="1"/>
  <c r="DD9" i="1" s="1"/>
  <c r="DC8" i="1"/>
  <c r="DD8" i="1" s="1"/>
  <c r="DC7" i="1"/>
  <c r="DD7" i="1" s="1"/>
  <c r="CW31" i="1"/>
  <c r="CX31" i="1" s="1"/>
  <c r="CW30" i="1"/>
  <c r="CX30" i="1" s="1"/>
  <c r="CW29" i="1"/>
  <c r="CX29" i="1" s="1"/>
  <c r="CW28" i="1"/>
  <c r="CX28" i="1" s="1"/>
  <c r="CW27" i="1"/>
  <c r="CX27" i="1" s="1"/>
  <c r="CW26" i="1"/>
  <c r="CX26" i="1" s="1"/>
  <c r="CW25" i="1"/>
  <c r="CX25" i="1" s="1"/>
  <c r="CW24" i="1"/>
  <c r="CX24" i="1" s="1"/>
  <c r="CW23" i="1"/>
  <c r="CX23" i="1" s="1"/>
  <c r="CW22" i="1"/>
  <c r="CX22" i="1" s="1"/>
  <c r="CW21" i="1"/>
  <c r="CX21" i="1" s="1"/>
  <c r="CW20" i="1"/>
  <c r="CX20" i="1" s="1"/>
  <c r="CW18" i="1"/>
  <c r="CX18" i="1" s="1"/>
  <c r="CW17" i="1"/>
  <c r="CX17" i="1" s="1"/>
  <c r="CW16" i="1"/>
  <c r="CX16" i="1" s="1"/>
  <c r="CW15" i="1"/>
  <c r="CX15" i="1" s="1"/>
  <c r="CW14" i="1"/>
  <c r="CX14" i="1" s="1"/>
  <c r="CW13" i="1"/>
  <c r="CX13" i="1" s="1"/>
  <c r="CW12" i="1"/>
  <c r="CX12" i="1" s="1"/>
  <c r="CW11" i="1"/>
  <c r="CX11" i="1" s="1"/>
  <c r="CW10" i="1"/>
  <c r="CX10" i="1" s="1"/>
  <c r="CW9" i="1"/>
  <c r="CX9" i="1" s="1"/>
  <c r="CW8" i="1"/>
  <c r="CX8" i="1" s="1"/>
  <c r="CW7" i="1"/>
  <c r="CX7" i="1" s="1"/>
  <c r="CQ39" i="1"/>
  <c r="CR39" i="1" s="1"/>
  <c r="CQ38" i="1"/>
  <c r="CR38" i="1" s="1"/>
  <c r="CQ37" i="1"/>
  <c r="CR37" i="1" s="1"/>
  <c r="CQ36" i="1"/>
  <c r="CR36" i="1" s="1"/>
  <c r="CQ35" i="1"/>
  <c r="CR35" i="1" s="1"/>
  <c r="CQ34" i="1"/>
  <c r="CR34" i="1" s="1"/>
  <c r="CQ33" i="1"/>
  <c r="CR33" i="1" s="1"/>
  <c r="CQ32" i="1"/>
  <c r="CR32" i="1" s="1"/>
  <c r="CQ31" i="1"/>
  <c r="CR31" i="1" s="1"/>
  <c r="CQ30" i="1"/>
  <c r="CR30" i="1" s="1"/>
  <c r="CQ29" i="1"/>
  <c r="CR29" i="1" s="1"/>
  <c r="CQ28" i="1"/>
  <c r="CR28" i="1" s="1"/>
  <c r="CQ27" i="1"/>
  <c r="CR27" i="1" s="1"/>
  <c r="CQ26" i="1"/>
  <c r="CR26" i="1" s="1"/>
  <c r="CQ25" i="1"/>
  <c r="CR25" i="1" s="1"/>
  <c r="CQ24" i="1"/>
  <c r="CR24" i="1" s="1"/>
  <c r="CQ22" i="1"/>
  <c r="CR22" i="1" s="1"/>
  <c r="CQ21" i="1"/>
  <c r="CR21" i="1" s="1"/>
  <c r="CQ20" i="1"/>
  <c r="CR20" i="1" s="1"/>
  <c r="CQ19" i="1"/>
  <c r="CR19" i="1" s="1"/>
  <c r="CQ18" i="1"/>
  <c r="CR18" i="1" s="1"/>
  <c r="CQ17" i="1"/>
  <c r="CR17" i="1" s="1"/>
  <c r="CQ16" i="1"/>
  <c r="CR16" i="1" s="1"/>
  <c r="CQ15" i="1"/>
  <c r="CR15" i="1" s="1"/>
  <c r="CQ14" i="1"/>
  <c r="CR14" i="1" s="1"/>
  <c r="CQ13" i="1"/>
  <c r="CR13" i="1" s="1"/>
  <c r="CQ12" i="1"/>
  <c r="CR12" i="1" s="1"/>
  <c r="CQ11" i="1"/>
  <c r="CR11" i="1" s="1"/>
  <c r="CQ10" i="1"/>
  <c r="CR10" i="1" s="1"/>
  <c r="CQ9" i="1"/>
  <c r="CR9" i="1" s="1"/>
  <c r="CQ8" i="1"/>
  <c r="CR8" i="1" s="1"/>
  <c r="CQ7" i="1"/>
  <c r="CR7" i="1" s="1"/>
  <c r="CL4" i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K44" i="1"/>
  <c r="CL44" i="1" s="1"/>
  <c r="CK43" i="1"/>
  <c r="CL43" i="1" s="1"/>
  <c r="CK42" i="1"/>
  <c r="CL42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K34" i="1"/>
  <c r="CL34" i="1" s="1"/>
  <c r="CK33" i="1"/>
  <c r="CL33" i="1" s="1"/>
  <c r="CK32" i="1"/>
  <c r="CL32" i="1" s="1"/>
  <c r="CK31" i="1"/>
  <c r="CL31" i="1" s="1"/>
  <c r="CK29" i="1"/>
  <c r="CL29" i="1" s="1"/>
  <c r="CK28" i="1"/>
  <c r="CL28" i="1" s="1"/>
  <c r="CK27" i="1"/>
  <c r="CL27" i="1" s="1"/>
  <c r="CK26" i="1"/>
  <c r="CL26" i="1" s="1"/>
  <c r="CK25" i="1"/>
  <c r="CL25" i="1" s="1"/>
  <c r="CK24" i="1"/>
  <c r="CL24" i="1" s="1"/>
  <c r="CK23" i="1"/>
  <c r="CL23" i="1" s="1"/>
  <c r="CK22" i="1"/>
  <c r="CL22" i="1" s="1"/>
  <c r="CK21" i="1"/>
  <c r="CL21" i="1" s="1"/>
  <c r="CK20" i="1"/>
  <c r="CL20" i="1" s="1"/>
  <c r="CK19" i="1"/>
  <c r="CL19" i="1" s="1"/>
  <c r="CK18" i="1"/>
  <c r="CL18" i="1" s="1"/>
  <c r="CK17" i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K11" i="1"/>
  <c r="CL11" i="1" s="1"/>
  <c r="CK10" i="1"/>
  <c r="CL10" i="1" s="1"/>
  <c r="CK9" i="1"/>
  <c r="CL9" i="1" s="1"/>
  <c r="CK8" i="1"/>
  <c r="CL8" i="1" s="1"/>
  <c r="CK7" i="1"/>
  <c r="CL7" i="1" s="1"/>
  <c r="CF4" i="1"/>
  <c r="BO4" i="1"/>
  <c r="BU4" i="1"/>
  <c r="CA4" i="1"/>
  <c r="CE67" i="1"/>
  <c r="CF67" i="1" s="1"/>
  <c r="CE66" i="1"/>
  <c r="CF66" i="1" s="1"/>
  <c r="CE65" i="1"/>
  <c r="CF65" i="1" s="1"/>
  <c r="CE64" i="1"/>
  <c r="CF64" i="1" s="1"/>
  <c r="CE63" i="1"/>
  <c r="CF63" i="1" s="1"/>
  <c r="CE62" i="1"/>
  <c r="CF62" i="1" s="1"/>
  <c r="CE61" i="1"/>
  <c r="CF61" i="1" s="1"/>
  <c r="CE60" i="1"/>
  <c r="CF60" i="1" s="1"/>
  <c r="CE59" i="1"/>
  <c r="CF59" i="1" s="1"/>
  <c r="CE58" i="1"/>
  <c r="CF58" i="1" s="1"/>
  <c r="CE57" i="1"/>
  <c r="CF57" i="1" s="1"/>
  <c r="CE56" i="1"/>
  <c r="CF56" i="1" s="1"/>
  <c r="CE55" i="1"/>
  <c r="CF55" i="1" s="1"/>
  <c r="CE54" i="1"/>
  <c r="CF54" i="1" s="1"/>
  <c r="CE53" i="1"/>
  <c r="CF53" i="1" s="1"/>
  <c r="CE52" i="1"/>
  <c r="CF52" i="1" s="1"/>
  <c r="CE51" i="1"/>
  <c r="CF51" i="1" s="1"/>
  <c r="CE50" i="1"/>
  <c r="CF50" i="1" s="1"/>
  <c r="CE49" i="1"/>
  <c r="CF49" i="1" s="1"/>
  <c r="CE48" i="1"/>
  <c r="CF48" i="1" s="1"/>
  <c r="CE47" i="1"/>
  <c r="CF47" i="1" s="1"/>
  <c r="CE46" i="1"/>
  <c r="CF46" i="1" s="1"/>
  <c r="CE45" i="1"/>
  <c r="CF45" i="1" s="1"/>
  <c r="CE44" i="1"/>
  <c r="CF44" i="1" s="1"/>
  <c r="CE43" i="1"/>
  <c r="CF43" i="1" s="1"/>
  <c r="CE42" i="1"/>
  <c r="CF42" i="1" s="1"/>
  <c r="CE41" i="1"/>
  <c r="CF41" i="1" s="1"/>
  <c r="CE40" i="1"/>
  <c r="CF40" i="1" s="1"/>
  <c r="CE39" i="1"/>
  <c r="CF39" i="1" s="1"/>
  <c r="CE38" i="1"/>
  <c r="CF38" i="1" s="1"/>
  <c r="CE36" i="1"/>
  <c r="CF36" i="1" s="1"/>
  <c r="CE35" i="1"/>
  <c r="CF35" i="1" s="1"/>
  <c r="CE34" i="1"/>
  <c r="CF34" i="1" s="1"/>
  <c r="CE33" i="1"/>
  <c r="CF33" i="1" s="1"/>
  <c r="CE32" i="1"/>
  <c r="CF32" i="1" s="1"/>
  <c r="CE31" i="1"/>
  <c r="CF31" i="1" s="1"/>
  <c r="CE30" i="1"/>
  <c r="CF30" i="1" s="1"/>
  <c r="CE29" i="1"/>
  <c r="CF29" i="1" s="1"/>
  <c r="CE28" i="1"/>
  <c r="CF28" i="1" s="1"/>
  <c r="CE27" i="1"/>
  <c r="CF27" i="1" s="1"/>
  <c r="CE26" i="1"/>
  <c r="CF26" i="1" s="1"/>
  <c r="CE25" i="1"/>
  <c r="CF25" i="1" s="1"/>
  <c r="CE24" i="1"/>
  <c r="CF24" i="1" s="1"/>
  <c r="CE23" i="1"/>
  <c r="CF23" i="1" s="1"/>
  <c r="CE22" i="1"/>
  <c r="CF22" i="1" s="1"/>
  <c r="CE21" i="1"/>
  <c r="CF21" i="1" s="1"/>
  <c r="CE20" i="1"/>
  <c r="CF20" i="1" s="1"/>
  <c r="CE19" i="1"/>
  <c r="CF19" i="1" s="1"/>
  <c r="CE18" i="1"/>
  <c r="CF18" i="1" s="1"/>
  <c r="CE17" i="1"/>
  <c r="CF17" i="1" s="1"/>
  <c r="CE16" i="1"/>
  <c r="CF16" i="1" s="1"/>
  <c r="CE15" i="1"/>
  <c r="CF15" i="1" s="1"/>
  <c r="CE14" i="1"/>
  <c r="CF14" i="1" s="1"/>
  <c r="CE13" i="1"/>
  <c r="CF13" i="1" s="1"/>
  <c r="CE12" i="1"/>
  <c r="CF12" i="1" s="1"/>
  <c r="CE11" i="1"/>
  <c r="CF11" i="1" s="1"/>
  <c r="CE10" i="1"/>
  <c r="CF10" i="1" s="1"/>
  <c r="CE9" i="1"/>
  <c r="CF9" i="1" s="1"/>
  <c r="CE8" i="1"/>
  <c r="CF8" i="1" s="1"/>
  <c r="CE7" i="1"/>
  <c r="CF7" i="1" s="1"/>
  <c r="BZ67" i="1"/>
  <c r="CA67" i="1" s="1"/>
  <c r="BZ66" i="1"/>
  <c r="CA66" i="1" s="1"/>
  <c r="BZ65" i="1"/>
  <c r="CA65" i="1" s="1"/>
  <c r="BZ64" i="1"/>
  <c r="CA64" i="1" s="1"/>
  <c r="BZ63" i="1"/>
  <c r="CA63" i="1" s="1"/>
  <c r="BZ62" i="1"/>
  <c r="CA62" i="1" s="1"/>
  <c r="BZ61" i="1"/>
  <c r="CA61" i="1" s="1"/>
  <c r="BZ60" i="1"/>
  <c r="CA60" i="1" s="1"/>
  <c r="BZ59" i="1"/>
  <c r="CA59" i="1" s="1"/>
  <c r="BZ58" i="1"/>
  <c r="CA58" i="1" s="1"/>
  <c r="BZ57" i="1"/>
  <c r="CA57" i="1" s="1"/>
  <c r="BZ56" i="1"/>
  <c r="CA56" i="1" s="1"/>
  <c r="BZ55" i="1"/>
  <c r="CA55" i="1" s="1"/>
  <c r="BZ54" i="1"/>
  <c r="CA54" i="1" s="1"/>
  <c r="BZ53" i="1"/>
  <c r="CA53" i="1" s="1"/>
  <c r="BZ52" i="1"/>
  <c r="CA52" i="1" s="1"/>
  <c r="BZ51" i="1"/>
  <c r="CA51" i="1" s="1"/>
  <c r="BZ50" i="1"/>
  <c r="CA50" i="1" s="1"/>
  <c r="BZ49" i="1"/>
  <c r="CA49" i="1" s="1"/>
  <c r="BZ48" i="1"/>
  <c r="CA48" i="1" s="1"/>
  <c r="BZ47" i="1"/>
  <c r="CA47" i="1" s="1"/>
  <c r="BZ46" i="1"/>
  <c r="CA46" i="1" s="1"/>
  <c r="BZ45" i="1"/>
  <c r="CA45" i="1" s="1"/>
  <c r="BZ44" i="1"/>
  <c r="CA44" i="1" s="1"/>
  <c r="BZ43" i="1"/>
  <c r="CA43" i="1" s="1"/>
  <c r="BZ42" i="1"/>
  <c r="CA42" i="1" s="1"/>
  <c r="BZ41" i="1"/>
  <c r="CA41" i="1" s="1"/>
  <c r="BZ40" i="1"/>
  <c r="CA40" i="1" s="1"/>
  <c r="BZ39" i="1"/>
  <c r="CA39" i="1" s="1"/>
  <c r="BZ38" i="1"/>
  <c r="CA38" i="1" s="1"/>
  <c r="BZ36" i="1"/>
  <c r="CA36" i="1" s="1"/>
  <c r="BZ35" i="1"/>
  <c r="CA35" i="1" s="1"/>
  <c r="BZ34" i="1"/>
  <c r="CA34" i="1" s="1"/>
  <c r="BZ33" i="1"/>
  <c r="CA33" i="1" s="1"/>
  <c r="BZ32" i="1"/>
  <c r="CA32" i="1" s="1"/>
  <c r="BZ31" i="1"/>
  <c r="CA31" i="1" s="1"/>
  <c r="BZ30" i="1"/>
  <c r="CA30" i="1" s="1"/>
  <c r="BZ29" i="1"/>
  <c r="CA29" i="1" s="1"/>
  <c r="BZ28" i="1"/>
  <c r="CA28" i="1" s="1"/>
  <c r="BZ27" i="1"/>
  <c r="CA27" i="1" s="1"/>
  <c r="BZ26" i="1"/>
  <c r="CA26" i="1" s="1"/>
  <c r="BZ25" i="1"/>
  <c r="CA25" i="1" s="1"/>
  <c r="BZ24" i="1"/>
  <c r="CA24" i="1" s="1"/>
  <c r="BZ23" i="1"/>
  <c r="CA23" i="1" s="1"/>
  <c r="BZ22" i="1"/>
  <c r="CA22" i="1" s="1"/>
  <c r="BZ21" i="1"/>
  <c r="CA21" i="1" s="1"/>
  <c r="BZ20" i="1"/>
  <c r="CA20" i="1" s="1"/>
  <c r="BZ19" i="1"/>
  <c r="CA19" i="1" s="1"/>
  <c r="BZ18" i="1"/>
  <c r="CA18" i="1" s="1"/>
  <c r="BZ17" i="1"/>
  <c r="CA17" i="1" s="1"/>
  <c r="BZ16" i="1"/>
  <c r="CA16" i="1" s="1"/>
  <c r="BZ15" i="1"/>
  <c r="CA15" i="1" s="1"/>
  <c r="BZ14" i="1"/>
  <c r="CA14" i="1" s="1"/>
  <c r="BZ13" i="1"/>
  <c r="CA13" i="1" s="1"/>
  <c r="BZ12" i="1"/>
  <c r="CA12" i="1" s="1"/>
  <c r="BZ11" i="1"/>
  <c r="CA11" i="1" s="1"/>
  <c r="BZ10" i="1"/>
  <c r="CA10" i="1" s="1"/>
  <c r="BZ9" i="1"/>
  <c r="CA9" i="1" s="1"/>
  <c r="BZ8" i="1"/>
  <c r="CA8" i="1" s="1"/>
  <c r="BZ7" i="1"/>
  <c r="CA7" i="1" s="1"/>
  <c r="BT53" i="1"/>
  <c r="BU53" i="1" s="1"/>
  <c r="BT52" i="1"/>
  <c r="BU52" i="1" s="1"/>
  <c r="BT51" i="1"/>
  <c r="BU51" i="1" s="1"/>
  <c r="BT50" i="1"/>
  <c r="BU50" i="1" s="1"/>
  <c r="BT49" i="1"/>
  <c r="BU49" i="1" s="1"/>
  <c r="BT48" i="1"/>
  <c r="BU48" i="1" s="1"/>
  <c r="BT47" i="1"/>
  <c r="BU47" i="1" s="1"/>
  <c r="BT46" i="1"/>
  <c r="BU46" i="1" s="1"/>
  <c r="BT45" i="1"/>
  <c r="BU45" i="1" s="1"/>
  <c r="BT44" i="1"/>
  <c r="BU44" i="1" s="1"/>
  <c r="BT43" i="1"/>
  <c r="BU43" i="1" s="1"/>
  <c r="BT42" i="1"/>
  <c r="BU42" i="1" s="1"/>
  <c r="BT41" i="1"/>
  <c r="BU41" i="1" s="1"/>
  <c r="BT40" i="1"/>
  <c r="BU40" i="1" s="1"/>
  <c r="BT39" i="1"/>
  <c r="BU39" i="1" s="1"/>
  <c r="BT38" i="1"/>
  <c r="BU38" i="1" s="1"/>
  <c r="BT37" i="1"/>
  <c r="BU37" i="1" s="1"/>
  <c r="BT36" i="1"/>
  <c r="BU36" i="1" s="1"/>
  <c r="BT35" i="1"/>
  <c r="BU35" i="1" s="1"/>
  <c r="BT34" i="1"/>
  <c r="BU34" i="1" s="1"/>
  <c r="BT33" i="1"/>
  <c r="BU33" i="1" s="1"/>
  <c r="BT32" i="1"/>
  <c r="BU32" i="1" s="1"/>
  <c r="BT31" i="1"/>
  <c r="BU31" i="1" s="1"/>
  <c r="BT29" i="1"/>
  <c r="BU29" i="1" s="1"/>
  <c r="BT28" i="1"/>
  <c r="BU28" i="1" s="1"/>
  <c r="BT27" i="1"/>
  <c r="BU27" i="1" s="1"/>
  <c r="BT26" i="1"/>
  <c r="BU26" i="1" s="1"/>
  <c r="BT25" i="1"/>
  <c r="BU25" i="1" s="1"/>
  <c r="BT24" i="1"/>
  <c r="BU24" i="1" s="1"/>
  <c r="BT23" i="1"/>
  <c r="BU23" i="1" s="1"/>
  <c r="BT22" i="1"/>
  <c r="BU22" i="1" s="1"/>
  <c r="BT21" i="1"/>
  <c r="BU21" i="1" s="1"/>
  <c r="BT20" i="1"/>
  <c r="BU20" i="1" s="1"/>
  <c r="BT19" i="1"/>
  <c r="BU19" i="1" s="1"/>
  <c r="BT18" i="1"/>
  <c r="BU18" i="1" s="1"/>
  <c r="BT17" i="1"/>
  <c r="BU17" i="1" s="1"/>
  <c r="BT16" i="1"/>
  <c r="BU16" i="1" s="1"/>
  <c r="BT15" i="1"/>
  <c r="BU15" i="1" s="1"/>
  <c r="BT14" i="1"/>
  <c r="BU14" i="1" s="1"/>
  <c r="BT13" i="1"/>
  <c r="BU13" i="1" s="1"/>
  <c r="BT12" i="1"/>
  <c r="BU12" i="1" s="1"/>
  <c r="BT11" i="1"/>
  <c r="BU11" i="1" s="1"/>
  <c r="BT10" i="1"/>
  <c r="BU10" i="1" s="1"/>
  <c r="BT9" i="1"/>
  <c r="BU9" i="1" s="1"/>
  <c r="BT8" i="1"/>
  <c r="BU8" i="1" s="1"/>
  <c r="BT7" i="1"/>
  <c r="BU7" i="1" s="1"/>
  <c r="BN39" i="1"/>
  <c r="BO39" i="1" s="1"/>
  <c r="BN38" i="1"/>
  <c r="BO38" i="1" s="1"/>
  <c r="BN37" i="1"/>
  <c r="BO37" i="1" s="1"/>
  <c r="BN36" i="1"/>
  <c r="BO36" i="1" s="1"/>
  <c r="BN35" i="1"/>
  <c r="BO35" i="1" s="1"/>
  <c r="BN34" i="1"/>
  <c r="BO34" i="1" s="1"/>
  <c r="BN33" i="1"/>
  <c r="BO33" i="1" s="1"/>
  <c r="BN32" i="1"/>
  <c r="BO32" i="1" s="1"/>
  <c r="BN31" i="1"/>
  <c r="BO31" i="1" s="1"/>
  <c r="BN30" i="1"/>
  <c r="BO30" i="1" s="1"/>
  <c r="BN29" i="1"/>
  <c r="BO29" i="1" s="1"/>
  <c r="BN28" i="1"/>
  <c r="BO28" i="1" s="1"/>
  <c r="BN27" i="1"/>
  <c r="BO27" i="1" s="1"/>
  <c r="BN26" i="1"/>
  <c r="BO26" i="1" s="1"/>
  <c r="BN25" i="1"/>
  <c r="BO25" i="1" s="1"/>
  <c r="BN24" i="1"/>
  <c r="BO24" i="1" s="1"/>
  <c r="BN22" i="1"/>
  <c r="BO22" i="1" s="1"/>
  <c r="BN21" i="1"/>
  <c r="BO21" i="1" s="1"/>
  <c r="BN20" i="1"/>
  <c r="BO20" i="1" s="1"/>
  <c r="BN19" i="1"/>
  <c r="BO19" i="1" s="1"/>
  <c r="BN18" i="1"/>
  <c r="BO18" i="1" s="1"/>
  <c r="BN17" i="1"/>
  <c r="BO17" i="1" s="1"/>
  <c r="BN16" i="1"/>
  <c r="BO16" i="1" s="1"/>
  <c r="BN15" i="1"/>
  <c r="BO15" i="1" s="1"/>
  <c r="BN14" i="1"/>
  <c r="BO14" i="1" s="1"/>
  <c r="BN13" i="1"/>
  <c r="BO13" i="1" s="1"/>
  <c r="BN12" i="1"/>
  <c r="BO12" i="1" s="1"/>
  <c r="BN11" i="1"/>
  <c r="BO11" i="1" s="1"/>
  <c r="BN10" i="1"/>
  <c r="BO10" i="1" s="1"/>
  <c r="BN9" i="1"/>
  <c r="BO9" i="1" s="1"/>
  <c r="BN8" i="1"/>
  <c r="BO8" i="1" s="1"/>
  <c r="BN7" i="1"/>
  <c r="BO7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31" i="1"/>
  <c r="AQ31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Q9" i="1" s="1"/>
  <c r="AP8" i="1"/>
  <c r="AQ8" i="1" s="1"/>
  <c r="AP7" i="1"/>
  <c r="AQ7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29" i="1"/>
  <c r="Y29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2" i="1"/>
  <c r="S22" i="1" s="1"/>
  <c r="R18" i="1"/>
  <c r="S18" i="1" s="1"/>
  <c r="R19" i="1"/>
  <c r="S19" i="1" s="1"/>
  <c r="R20" i="1"/>
  <c r="S20" i="1" s="1"/>
  <c r="R21" i="1"/>
  <c r="S21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8" i="1"/>
  <c r="M1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FP248" i="1" l="1"/>
  <c r="GT248" i="1"/>
  <c r="GB248" i="1"/>
  <c r="GN248" i="1"/>
  <c r="GZ248" i="1"/>
  <c r="EJ133" i="1"/>
  <c r="EJ219" i="1"/>
  <c r="EJ240" i="1"/>
  <c r="EJ239" i="1"/>
  <c r="EJ241" i="1"/>
  <c r="EC197" i="1"/>
  <c r="ED197" i="1" s="1"/>
  <c r="EE197" i="1" s="1"/>
  <c r="EJ199" i="1"/>
  <c r="EC205" i="1"/>
  <c r="ED205" i="1" s="1"/>
  <c r="EE205" i="1" s="1"/>
  <c r="EJ205" i="1" s="1"/>
  <c r="EJ207" i="1"/>
  <c r="EC213" i="1"/>
  <c r="ED213" i="1" s="1"/>
  <c r="EE213" i="1" s="1"/>
  <c r="EJ215" i="1"/>
  <c r="EC224" i="1"/>
  <c r="ED224" i="1" s="1"/>
  <c r="EE224" i="1" s="1"/>
  <c r="EJ226" i="1"/>
  <c r="EC232" i="1"/>
  <c r="ED232" i="1" s="1"/>
  <c r="EE232" i="1" s="1"/>
  <c r="EJ234" i="1"/>
  <c r="EC200" i="1"/>
  <c r="ED200" i="1" s="1"/>
  <c r="EE200" i="1" s="1"/>
  <c r="EJ202" i="1"/>
  <c r="EC208" i="1"/>
  <c r="ED208" i="1" s="1"/>
  <c r="EE208" i="1" s="1"/>
  <c r="EJ210" i="1"/>
  <c r="EC216" i="1"/>
  <c r="ED216" i="1" s="1"/>
  <c r="EE216" i="1" s="1"/>
  <c r="EJ218" i="1"/>
  <c r="EJ221" i="1"/>
  <c r="EC227" i="1"/>
  <c r="ED227" i="1" s="1"/>
  <c r="EE227" i="1" s="1"/>
  <c r="EJ229" i="1"/>
  <c r="EC235" i="1"/>
  <c r="ED235" i="1" s="1"/>
  <c r="EE235" i="1" s="1"/>
  <c r="EJ235" i="1" s="1"/>
  <c r="EJ197" i="1"/>
  <c r="EC203" i="1"/>
  <c r="ED203" i="1" s="1"/>
  <c r="EE203" i="1" s="1"/>
  <c r="EC211" i="1"/>
  <c r="ED211" i="1" s="1"/>
  <c r="EE211" i="1" s="1"/>
  <c r="EJ213" i="1"/>
  <c r="EC222" i="1"/>
  <c r="ED222" i="1" s="1"/>
  <c r="EE222" i="1" s="1"/>
  <c r="EJ224" i="1"/>
  <c r="EC230" i="1"/>
  <c r="ED230" i="1" s="1"/>
  <c r="EE230" i="1" s="1"/>
  <c r="EJ230" i="1" s="1"/>
  <c r="EJ232" i="1"/>
  <c r="EC238" i="1"/>
  <c r="ED238" i="1" s="1"/>
  <c r="EE238" i="1" s="1"/>
  <c r="EJ238" i="1" s="1"/>
  <c r="ED242" i="1"/>
  <c r="EE242" i="1" s="1"/>
  <c r="EJ242" i="1" s="1"/>
  <c r="ED243" i="1"/>
  <c r="EE243" i="1" s="1"/>
  <c r="EJ200" i="1"/>
  <c r="EJ208" i="1"/>
  <c r="EJ216" i="1"/>
  <c r="EJ227" i="1"/>
  <c r="EC233" i="1"/>
  <c r="ED233" i="1" s="1"/>
  <c r="EE233" i="1" s="1"/>
  <c r="EC201" i="1"/>
  <c r="ED201" i="1" s="1"/>
  <c r="EE201" i="1" s="1"/>
  <c r="EJ201" i="1" s="1"/>
  <c r="EJ203" i="1"/>
  <c r="EC209" i="1"/>
  <c r="ED209" i="1" s="1"/>
  <c r="EE209" i="1" s="1"/>
  <c r="EJ211" i="1"/>
  <c r="EC217" i="1"/>
  <c r="ED217" i="1" s="1"/>
  <c r="EE217" i="1" s="1"/>
  <c r="EJ222" i="1"/>
  <c r="EC228" i="1"/>
  <c r="ED228" i="1" s="1"/>
  <c r="EE228" i="1" s="1"/>
  <c r="EC236" i="1"/>
  <c r="ED236" i="1" s="1"/>
  <c r="EE236" i="1" s="1"/>
  <c r="EC204" i="1"/>
  <c r="ED204" i="1" s="1"/>
  <c r="EE204" i="1" s="1"/>
  <c r="EJ204" i="1" s="1"/>
  <c r="EC212" i="1"/>
  <c r="ED212" i="1" s="1"/>
  <c r="EE212" i="1" s="1"/>
  <c r="EJ212" i="1" s="1"/>
  <c r="EC223" i="1"/>
  <c r="ED223" i="1" s="1"/>
  <c r="EE223" i="1" s="1"/>
  <c r="EJ223" i="1" s="1"/>
  <c r="EC231" i="1"/>
  <c r="ED231" i="1" s="1"/>
  <c r="EE231" i="1" s="1"/>
  <c r="EJ231" i="1" s="1"/>
  <c r="EJ233" i="1"/>
  <c r="EJ243" i="1"/>
  <c r="EJ209" i="1"/>
  <c r="EJ217" i="1"/>
  <c r="EJ228" i="1"/>
  <c r="EJ236" i="1"/>
  <c r="HF119" i="1"/>
  <c r="HF184" i="1"/>
  <c r="GT184" i="1"/>
  <c r="FN117" i="1"/>
  <c r="FH182" i="1"/>
  <c r="FN148" i="1"/>
  <c r="EV99" i="1"/>
  <c r="FN149" i="1"/>
  <c r="EV68" i="1"/>
  <c r="EV92" i="1"/>
  <c r="GN77" i="1"/>
  <c r="FN161" i="1"/>
  <c r="FB75" i="1"/>
  <c r="EJ110" i="1"/>
  <c r="GT110" i="1"/>
  <c r="GN78" i="1"/>
  <c r="EV85" i="1"/>
  <c r="EV100" i="1"/>
  <c r="EP90" i="1"/>
  <c r="EJ71" i="1"/>
  <c r="GT67" i="1"/>
  <c r="FB153" i="1"/>
  <c r="FB160" i="1"/>
  <c r="FB80" i="1"/>
  <c r="FB101" i="1"/>
  <c r="FN167" i="1"/>
  <c r="EC94" i="1"/>
  <c r="ED94" i="1" s="1"/>
  <c r="EE94" i="1" s="1"/>
  <c r="FH94" i="1" s="1"/>
  <c r="EC98" i="1"/>
  <c r="ED98" i="1" s="1"/>
  <c r="EE98" i="1" s="1"/>
  <c r="EJ98" i="1" s="1"/>
  <c r="EC102" i="1"/>
  <c r="ED102" i="1" s="1"/>
  <c r="EE102" i="1" s="1"/>
  <c r="FB102" i="1" s="1"/>
  <c r="EC106" i="1"/>
  <c r="ED106" i="1" s="1"/>
  <c r="EE106" i="1" s="1"/>
  <c r="FH106" i="1" s="1"/>
  <c r="EC110" i="1"/>
  <c r="ED110" i="1" s="1"/>
  <c r="EE110" i="1" s="1"/>
  <c r="GN110" i="1" s="1"/>
  <c r="FU97" i="1"/>
  <c r="GN112" i="1"/>
  <c r="EV93" i="1"/>
  <c r="EP67" i="1"/>
  <c r="EP75" i="1"/>
  <c r="EP107" i="1"/>
  <c r="EJ92" i="1"/>
  <c r="EJ105" i="1"/>
  <c r="FH102" i="1"/>
  <c r="FH109" i="1"/>
  <c r="EC138" i="1"/>
  <c r="ED138" i="1" s="1"/>
  <c r="EE138" i="1" s="1"/>
  <c r="EJ138" i="1" s="1"/>
  <c r="EC146" i="1"/>
  <c r="ED146" i="1" s="1"/>
  <c r="EE146" i="1" s="1"/>
  <c r="EJ146" i="1" s="1"/>
  <c r="EC154" i="1"/>
  <c r="ED154" i="1" s="1"/>
  <c r="EE154" i="1" s="1"/>
  <c r="FB147" i="1"/>
  <c r="FB154" i="1"/>
  <c r="FN159" i="1"/>
  <c r="FU98" i="1"/>
  <c r="EV102" i="1"/>
  <c r="EP93" i="1"/>
  <c r="EJ106" i="1"/>
  <c r="FB76" i="1"/>
  <c r="FH96" i="1"/>
  <c r="GT105" i="1"/>
  <c r="FB155" i="1"/>
  <c r="FN154" i="1"/>
  <c r="GN97" i="1"/>
  <c r="EV94" i="1"/>
  <c r="GT98" i="1"/>
  <c r="FU90" i="1"/>
  <c r="GN73" i="1"/>
  <c r="GN81" i="1"/>
  <c r="GN98" i="1"/>
  <c r="GN106" i="1"/>
  <c r="EP102" i="1"/>
  <c r="EP109" i="1"/>
  <c r="EJ67" i="1"/>
  <c r="FB77" i="1"/>
  <c r="FB84" i="1"/>
  <c r="FH68" i="1"/>
  <c r="FH97" i="1"/>
  <c r="GT99" i="1"/>
  <c r="GT106" i="1"/>
  <c r="ED136" i="1"/>
  <c r="EE136" i="1" s="1"/>
  <c r="ED144" i="1"/>
  <c r="EE144" i="1" s="1"/>
  <c r="FN144" i="1" s="1"/>
  <c r="EC152" i="1"/>
  <c r="ED152" i="1" s="1"/>
  <c r="EE152" i="1" s="1"/>
  <c r="EJ154" i="1"/>
  <c r="EC163" i="1"/>
  <c r="ED163" i="1" s="1"/>
  <c r="EE163" i="1" s="1"/>
  <c r="EJ163" i="1" s="1"/>
  <c r="EC171" i="1"/>
  <c r="ED171" i="1" s="1"/>
  <c r="EE171" i="1" s="1"/>
  <c r="EJ171" i="1" s="1"/>
  <c r="FB149" i="1"/>
  <c r="FB175" i="1"/>
  <c r="FU67" i="1"/>
  <c r="FU92" i="1"/>
  <c r="GN82" i="1"/>
  <c r="EV73" i="1"/>
  <c r="EV81" i="1"/>
  <c r="EV112" i="1"/>
  <c r="EP86" i="1"/>
  <c r="EJ81" i="1"/>
  <c r="FB72" i="1"/>
  <c r="FB78" i="1"/>
  <c r="FB98" i="1"/>
  <c r="FH69" i="1"/>
  <c r="FH90" i="1"/>
  <c r="FH105" i="1"/>
  <c r="EJ139" i="1"/>
  <c r="EJ158" i="1"/>
  <c r="EJ166" i="1"/>
  <c r="FB163" i="1"/>
  <c r="FU106" i="1"/>
  <c r="GN105" i="1"/>
  <c r="FH103" i="1"/>
  <c r="FU68" i="1"/>
  <c r="FU101" i="1"/>
  <c r="GN67" i="1"/>
  <c r="GN75" i="1"/>
  <c r="GN83" i="1"/>
  <c r="EV105" i="1"/>
  <c r="EP96" i="1"/>
  <c r="EJ75" i="1"/>
  <c r="EJ102" i="1"/>
  <c r="FB99" i="1"/>
  <c r="FB106" i="1"/>
  <c r="FH77" i="1"/>
  <c r="FH84" i="1"/>
  <c r="GT78" i="1"/>
  <c r="GT108" i="1"/>
  <c r="EC134" i="1"/>
  <c r="ED134" i="1" s="1"/>
  <c r="EE134" i="1" s="1"/>
  <c r="EJ134" i="1" s="1"/>
  <c r="EC142" i="1"/>
  <c r="ED142" i="1" s="1"/>
  <c r="EE142" i="1" s="1"/>
  <c r="EJ142" i="1" s="1"/>
  <c r="EC150" i="1"/>
  <c r="ED150" i="1" s="1"/>
  <c r="EE150" i="1" s="1"/>
  <c r="FN150" i="1" s="1"/>
  <c r="EJ152" i="1"/>
  <c r="EC161" i="1"/>
  <c r="ED161" i="1" s="1"/>
  <c r="EE161" i="1" s="1"/>
  <c r="EJ161" i="1" s="1"/>
  <c r="EC169" i="1"/>
  <c r="ED169" i="1" s="1"/>
  <c r="EE169" i="1" s="1"/>
  <c r="EC177" i="1"/>
  <c r="ED177" i="1" s="1"/>
  <c r="EE177" i="1" s="1"/>
  <c r="FB138" i="1"/>
  <c r="FB151" i="1"/>
  <c r="FB171" i="1"/>
  <c r="FN142" i="1"/>
  <c r="FN175" i="1"/>
  <c r="FU69" i="1"/>
  <c r="FU102" i="1"/>
  <c r="GN76" i="1"/>
  <c r="GN84" i="1"/>
  <c r="EV67" i="1"/>
  <c r="EV98" i="1"/>
  <c r="EV106" i="1"/>
  <c r="EJ76" i="1"/>
  <c r="EJ89" i="1"/>
  <c r="FB67" i="1"/>
  <c r="FB93" i="1"/>
  <c r="FH71" i="1"/>
  <c r="FH78" i="1"/>
  <c r="FH99" i="1"/>
  <c r="GT102" i="1"/>
  <c r="GT109" i="1"/>
  <c r="FB132" i="1"/>
  <c r="FB139" i="1"/>
  <c r="FN166" i="1"/>
  <c r="FN171" i="1"/>
  <c r="EC137" i="1"/>
  <c r="ED137" i="1" s="1"/>
  <c r="EE137" i="1" s="1"/>
  <c r="EJ137" i="1" s="1"/>
  <c r="EC145" i="1"/>
  <c r="ED145" i="1" s="1"/>
  <c r="EE145" i="1" s="1"/>
  <c r="EJ147" i="1"/>
  <c r="EC153" i="1"/>
  <c r="ED153" i="1" s="1"/>
  <c r="EE153" i="1" s="1"/>
  <c r="EC164" i="1"/>
  <c r="ED164" i="1" s="1"/>
  <c r="EE164" i="1" s="1"/>
  <c r="EJ164" i="1" s="1"/>
  <c r="EC172" i="1"/>
  <c r="ED172" i="1" s="1"/>
  <c r="EE172" i="1" s="1"/>
  <c r="EJ172" i="1" s="1"/>
  <c r="EC140" i="1"/>
  <c r="ED140" i="1" s="1"/>
  <c r="EE140" i="1" s="1"/>
  <c r="EJ140" i="1" s="1"/>
  <c r="EC148" i="1"/>
  <c r="ED148" i="1" s="1"/>
  <c r="EE148" i="1" s="1"/>
  <c r="EJ148" i="1" s="1"/>
  <c r="EJ150" i="1"/>
  <c r="EC159" i="1"/>
  <c r="ED159" i="1" s="1"/>
  <c r="EE159" i="1" s="1"/>
  <c r="EJ159" i="1" s="1"/>
  <c r="EC167" i="1"/>
  <c r="ED167" i="1" s="1"/>
  <c r="EE167" i="1" s="1"/>
  <c r="EJ167" i="1" s="1"/>
  <c r="EC175" i="1"/>
  <c r="ED175" i="1" s="1"/>
  <c r="EE175" i="1" s="1"/>
  <c r="EJ175" i="1" s="1"/>
  <c r="EC135" i="1"/>
  <c r="ED135" i="1" s="1"/>
  <c r="EE135" i="1" s="1"/>
  <c r="EC143" i="1"/>
  <c r="ED143" i="1" s="1"/>
  <c r="EE143" i="1" s="1"/>
  <c r="FN143" i="1" s="1"/>
  <c r="EJ145" i="1"/>
  <c r="EC151" i="1"/>
  <c r="ED151" i="1" s="1"/>
  <c r="EE151" i="1" s="1"/>
  <c r="EJ151" i="1" s="1"/>
  <c r="EC162" i="1"/>
  <c r="ED162" i="1" s="1"/>
  <c r="EE162" i="1" s="1"/>
  <c r="EC170" i="1"/>
  <c r="ED170" i="1" s="1"/>
  <c r="EE170" i="1" s="1"/>
  <c r="EJ170" i="1" s="1"/>
  <c r="EC178" i="1"/>
  <c r="EC157" i="1"/>
  <c r="ED157" i="1" s="1"/>
  <c r="EE157" i="1" s="1"/>
  <c r="EC165" i="1"/>
  <c r="ED165" i="1" s="1"/>
  <c r="EE165" i="1" s="1"/>
  <c r="EJ165" i="1" s="1"/>
  <c r="EC173" i="1"/>
  <c r="ED173" i="1" s="1"/>
  <c r="EE173" i="1" s="1"/>
  <c r="EJ173" i="1" s="1"/>
  <c r="EC141" i="1"/>
  <c r="ED141" i="1" s="1"/>
  <c r="EE141" i="1" s="1"/>
  <c r="EJ141" i="1" s="1"/>
  <c r="EC149" i="1"/>
  <c r="ED149" i="1" s="1"/>
  <c r="EE149" i="1" s="1"/>
  <c r="EJ149" i="1" s="1"/>
  <c r="EC160" i="1"/>
  <c r="ED160" i="1" s="1"/>
  <c r="EE160" i="1" s="1"/>
  <c r="EC168" i="1"/>
  <c r="ED168" i="1" s="1"/>
  <c r="EE168" i="1" s="1"/>
  <c r="FB168" i="1" s="1"/>
  <c r="EC176" i="1"/>
  <c r="ED176" i="1" s="1"/>
  <c r="EE176" i="1" s="1"/>
  <c r="FB176" i="1" s="1"/>
  <c r="EC95" i="1"/>
  <c r="ED95" i="1" s="1"/>
  <c r="EE95" i="1" s="1"/>
  <c r="GN95" i="1" s="1"/>
  <c r="EC99" i="1"/>
  <c r="ED99" i="1" s="1"/>
  <c r="EE99" i="1" s="1"/>
  <c r="EJ99" i="1" s="1"/>
  <c r="EC103" i="1"/>
  <c r="ED103" i="1" s="1"/>
  <c r="EE103" i="1" s="1"/>
  <c r="FU103" i="1" s="1"/>
  <c r="EC107" i="1"/>
  <c r="ED107" i="1" s="1"/>
  <c r="EE107" i="1" s="1"/>
  <c r="FH107" i="1" s="1"/>
  <c r="EC111" i="1"/>
  <c r="ED111" i="1" s="1"/>
  <c r="EE111" i="1" s="1"/>
  <c r="FH111" i="1" s="1"/>
  <c r="EC92" i="1"/>
  <c r="ED92" i="1" s="1"/>
  <c r="EE92" i="1" s="1"/>
  <c r="GT92" i="1" s="1"/>
  <c r="EC96" i="1"/>
  <c r="ED96" i="1" s="1"/>
  <c r="EE96" i="1" s="1"/>
  <c r="FB96" i="1" s="1"/>
  <c r="EC100" i="1"/>
  <c r="ED100" i="1" s="1"/>
  <c r="EE100" i="1" s="1"/>
  <c r="FU100" i="1" s="1"/>
  <c r="EC104" i="1"/>
  <c r="ED104" i="1" s="1"/>
  <c r="EE104" i="1" s="1"/>
  <c r="EP104" i="1" s="1"/>
  <c r="EC108" i="1"/>
  <c r="ED108" i="1" s="1"/>
  <c r="EE108" i="1" s="1"/>
  <c r="EV108" i="1" s="1"/>
  <c r="EC112" i="1"/>
  <c r="ED112" i="1" s="1"/>
  <c r="EE112" i="1" s="1"/>
  <c r="EJ112" i="1" s="1"/>
  <c r="EC93" i="1"/>
  <c r="ED93" i="1" s="1"/>
  <c r="EE93" i="1" s="1"/>
  <c r="GN93" i="1" s="1"/>
  <c r="EC97" i="1"/>
  <c r="ED97" i="1" s="1"/>
  <c r="EE97" i="1" s="1"/>
  <c r="FB97" i="1" s="1"/>
  <c r="EC101" i="1"/>
  <c r="ED101" i="1" s="1"/>
  <c r="EE101" i="1" s="1"/>
  <c r="GZ101" i="1" s="1"/>
  <c r="EC105" i="1"/>
  <c r="ED105" i="1" s="1"/>
  <c r="EE105" i="1" s="1"/>
  <c r="FU105" i="1" s="1"/>
  <c r="EC109" i="1"/>
  <c r="ED109" i="1" s="1"/>
  <c r="EE109" i="1" s="1"/>
  <c r="EJ109" i="1" s="1"/>
  <c r="EC113" i="1"/>
  <c r="GZ92" i="1"/>
  <c r="GZ106" i="1"/>
  <c r="GZ112" i="1"/>
  <c r="GZ110" i="1"/>
  <c r="GZ100" i="1"/>
  <c r="GZ103" i="1"/>
  <c r="GZ115" i="1"/>
  <c r="EC36" i="1"/>
  <c r="ED36" i="1" s="1"/>
  <c r="EE36" i="1" s="1"/>
  <c r="EJ35" i="1" s="1"/>
  <c r="EC71" i="1"/>
  <c r="ED71" i="1" s="1"/>
  <c r="EE71" i="1" s="1"/>
  <c r="FU71" i="1" s="1"/>
  <c r="EC75" i="1"/>
  <c r="ED75" i="1" s="1"/>
  <c r="EE75" i="1" s="1"/>
  <c r="GT75" i="1" s="1"/>
  <c r="EC79" i="1"/>
  <c r="ED79" i="1" s="1"/>
  <c r="EE79" i="1" s="1"/>
  <c r="FB79" i="1" s="1"/>
  <c r="EC83" i="1"/>
  <c r="ED83" i="1" s="1"/>
  <c r="EE83" i="1" s="1"/>
  <c r="EP83" i="1" s="1"/>
  <c r="EC87" i="1"/>
  <c r="ED87" i="1" s="1"/>
  <c r="EE87" i="1" s="1"/>
  <c r="FU87" i="1" s="1"/>
  <c r="EC68" i="1"/>
  <c r="ED68" i="1" s="1"/>
  <c r="EE68" i="1" s="1"/>
  <c r="GT68" i="1" s="1"/>
  <c r="EC69" i="1"/>
  <c r="ED69" i="1" s="1"/>
  <c r="EE69" i="1" s="1"/>
  <c r="GZ69" i="1" s="1"/>
  <c r="EC73" i="1"/>
  <c r="ED73" i="1" s="1"/>
  <c r="EE73" i="1" s="1"/>
  <c r="EP73" i="1" s="1"/>
  <c r="EC77" i="1"/>
  <c r="ED77" i="1" s="1"/>
  <c r="EE77" i="1" s="1"/>
  <c r="GZ77" i="1" s="1"/>
  <c r="EC81" i="1"/>
  <c r="ED81" i="1" s="1"/>
  <c r="EE81" i="1" s="1"/>
  <c r="FH81" i="1" s="1"/>
  <c r="EC85" i="1"/>
  <c r="ED85" i="1" s="1"/>
  <c r="EE85" i="1" s="1"/>
  <c r="FB85" i="1" s="1"/>
  <c r="EC70" i="1"/>
  <c r="ED70" i="1" s="1"/>
  <c r="EE70" i="1" s="1"/>
  <c r="EP70" i="1" s="1"/>
  <c r="EC74" i="1"/>
  <c r="ED74" i="1" s="1"/>
  <c r="EE74" i="1" s="1"/>
  <c r="EC78" i="1"/>
  <c r="ED78" i="1" s="1"/>
  <c r="EE78" i="1" s="1"/>
  <c r="EV78" i="1" s="1"/>
  <c r="EC82" i="1"/>
  <c r="ED82" i="1" s="1"/>
  <c r="EE82" i="1" s="1"/>
  <c r="EP82" i="1" s="1"/>
  <c r="EC86" i="1"/>
  <c r="ED86" i="1" s="1"/>
  <c r="EE86" i="1" s="1"/>
  <c r="EJ86" i="1" s="1"/>
  <c r="EC72" i="1"/>
  <c r="ED72" i="1" s="1"/>
  <c r="EE72" i="1" s="1"/>
  <c r="FH72" i="1" s="1"/>
  <c r="EC76" i="1"/>
  <c r="ED76" i="1" s="1"/>
  <c r="EE76" i="1" s="1"/>
  <c r="FU76" i="1" s="1"/>
  <c r="EC80" i="1"/>
  <c r="ED80" i="1" s="1"/>
  <c r="EE80" i="1" s="1"/>
  <c r="EJ80" i="1" s="1"/>
  <c r="EC84" i="1"/>
  <c r="ED84" i="1" s="1"/>
  <c r="EE84" i="1" s="1"/>
  <c r="EJ84" i="1" s="1"/>
  <c r="EC88" i="1"/>
  <c r="ED88" i="1" s="1"/>
  <c r="EE88" i="1" s="1"/>
  <c r="GN88" i="1" s="1"/>
  <c r="EC89" i="1"/>
  <c r="ED89" i="1" s="1"/>
  <c r="EE89" i="1" s="1"/>
  <c r="GN89" i="1" s="1"/>
  <c r="EC39" i="1"/>
  <c r="ED39" i="1" s="1"/>
  <c r="EE39" i="1" s="1"/>
  <c r="EP38" i="1" s="1"/>
  <c r="EC47" i="1"/>
  <c r="ED47" i="1" s="1"/>
  <c r="EE47" i="1" s="1"/>
  <c r="EC25" i="1"/>
  <c r="EC17" i="1"/>
  <c r="ED17" i="1" s="1"/>
  <c r="EE17" i="1" s="1"/>
  <c r="HE16" i="1" s="1"/>
  <c r="ED52" i="1"/>
  <c r="EE52" i="1" s="1"/>
  <c r="FK51" i="1" s="1"/>
  <c r="EC9" i="1"/>
  <c r="ED9" i="1" s="1"/>
  <c r="EE9" i="1" s="1"/>
  <c r="GU8" i="1" s="1"/>
  <c r="EC40" i="1"/>
  <c r="ED40" i="1" s="1"/>
  <c r="EE40" i="1" s="1"/>
  <c r="FA39" i="1" s="1"/>
  <c r="EC48" i="1"/>
  <c r="ED48" i="1" s="1"/>
  <c r="EE48" i="1" s="1"/>
  <c r="FK47" i="1" s="1"/>
  <c r="EC26" i="1"/>
  <c r="ED26" i="1" s="1"/>
  <c r="EE26" i="1" s="1"/>
  <c r="EP25" i="1" s="1"/>
  <c r="EC18" i="1"/>
  <c r="ED18" i="1" s="1"/>
  <c r="EE18" i="1" s="1"/>
  <c r="EJ17" i="1" s="1"/>
  <c r="EC10" i="1"/>
  <c r="ED10" i="1" s="1"/>
  <c r="EE10" i="1" s="1"/>
  <c r="EJ9" i="1" s="1"/>
  <c r="EC29" i="1"/>
  <c r="ED29" i="1" s="1"/>
  <c r="EE29" i="1" s="1"/>
  <c r="GU28" i="1" s="1"/>
  <c r="EC21" i="1"/>
  <c r="ED21" i="1" s="1"/>
  <c r="EE21" i="1" s="1"/>
  <c r="GU20" i="1" s="1"/>
  <c r="EC13" i="1"/>
  <c r="ED13" i="1" s="1"/>
  <c r="EE13" i="1" s="1"/>
  <c r="EP12" i="1" s="1"/>
  <c r="EC35" i="1"/>
  <c r="ED35" i="1" s="1"/>
  <c r="EE35" i="1" s="1"/>
  <c r="EJ34" i="1" s="1"/>
  <c r="EC43" i="1"/>
  <c r="ED43" i="1" s="1"/>
  <c r="EE43" i="1" s="1"/>
  <c r="EJ42" i="1" s="1"/>
  <c r="EC51" i="1"/>
  <c r="ED51" i="1" s="1"/>
  <c r="EE51" i="1" s="1"/>
  <c r="EJ50" i="1" s="1"/>
  <c r="EC44" i="1"/>
  <c r="ED44" i="1" s="1"/>
  <c r="EE44" i="1" s="1"/>
  <c r="GU43" i="1" s="1"/>
  <c r="ED25" i="1"/>
  <c r="EE25" i="1" s="1"/>
  <c r="FF24" i="1" s="1"/>
  <c r="EC33" i="1"/>
  <c r="ED33" i="1" s="1"/>
  <c r="EE33" i="1" s="1"/>
  <c r="EP32" i="1" s="1"/>
  <c r="EC41" i="1"/>
  <c r="ED41" i="1" s="1"/>
  <c r="EE41" i="1" s="1"/>
  <c r="GU40" i="1" s="1"/>
  <c r="EC49" i="1"/>
  <c r="ED49" i="1" s="1"/>
  <c r="EE49" i="1" s="1"/>
  <c r="FA48" i="1" s="1"/>
  <c r="EC23" i="1"/>
  <c r="ED23" i="1" s="1"/>
  <c r="EE23" i="1" s="1"/>
  <c r="HE22" i="1" s="1"/>
  <c r="EC15" i="1"/>
  <c r="ED15" i="1" s="1"/>
  <c r="EE15" i="1" s="1"/>
  <c r="FF14" i="1" s="1"/>
  <c r="EC28" i="1"/>
  <c r="ED28" i="1" s="1"/>
  <c r="EE28" i="1" s="1"/>
  <c r="FF27" i="1" s="1"/>
  <c r="EC20" i="1"/>
  <c r="ED20" i="1" s="1"/>
  <c r="EE20" i="1" s="1"/>
  <c r="GU19" i="1" s="1"/>
  <c r="EC12" i="1"/>
  <c r="ED12" i="1" s="1"/>
  <c r="EE12" i="1" s="1"/>
  <c r="FA11" i="1" s="1"/>
  <c r="EC34" i="1"/>
  <c r="ED34" i="1" s="1"/>
  <c r="EE34" i="1" s="1"/>
  <c r="EP33" i="1" s="1"/>
  <c r="EC42" i="1"/>
  <c r="ED42" i="1" s="1"/>
  <c r="EE42" i="1" s="1"/>
  <c r="GP41" i="1" s="1"/>
  <c r="EC50" i="1"/>
  <c r="ED50" i="1" s="1"/>
  <c r="EE50" i="1" s="1"/>
  <c r="GP49" i="1" s="1"/>
  <c r="EC27" i="1"/>
  <c r="ED27" i="1" s="1"/>
  <c r="EE27" i="1" s="1"/>
  <c r="EP26" i="1" s="1"/>
  <c r="EC19" i="1"/>
  <c r="ED19" i="1" s="1"/>
  <c r="EE19" i="1" s="1"/>
  <c r="FA18" i="1" s="1"/>
  <c r="EC11" i="1"/>
  <c r="ED11" i="1" s="1"/>
  <c r="EE11" i="1" s="1"/>
  <c r="GP10" i="1" s="1"/>
  <c r="EC37" i="1"/>
  <c r="ED37" i="1" s="1"/>
  <c r="EE37" i="1" s="1"/>
  <c r="GK36" i="1" s="1"/>
  <c r="EC45" i="1"/>
  <c r="ED45" i="1" s="1"/>
  <c r="EE45" i="1" s="1"/>
  <c r="EP44" i="1" s="1"/>
  <c r="EC53" i="1"/>
  <c r="EC24" i="1"/>
  <c r="ED24" i="1" s="1"/>
  <c r="EE24" i="1" s="1"/>
  <c r="EV23" i="1" s="1"/>
  <c r="EC16" i="1"/>
  <c r="ED16" i="1" s="1"/>
  <c r="EE16" i="1" s="1"/>
  <c r="EV15" i="1" s="1"/>
  <c r="EC8" i="1"/>
  <c r="ED8" i="1" s="1"/>
  <c r="EE8" i="1" s="1"/>
  <c r="GU7" i="1" s="1"/>
  <c r="EC38" i="1"/>
  <c r="ED38" i="1" s="1"/>
  <c r="EE38" i="1" s="1"/>
  <c r="GU37" i="1" s="1"/>
  <c r="EC46" i="1"/>
  <c r="ED46" i="1" s="1"/>
  <c r="EE46" i="1" s="1"/>
  <c r="FA45" i="1" s="1"/>
  <c r="EC22" i="1"/>
  <c r="ED22" i="1" s="1"/>
  <c r="EE22" i="1" s="1"/>
  <c r="EP21" i="1" s="1"/>
  <c r="EC14" i="1"/>
  <c r="ED14" i="1" s="1"/>
  <c r="EE14" i="1" s="1"/>
  <c r="EP13" i="1" s="1"/>
  <c r="EC32" i="1"/>
  <c r="ED32" i="1" s="1"/>
  <c r="EE32" i="1" s="1"/>
  <c r="FF31" i="1" s="1"/>
  <c r="EC30" i="1"/>
  <c r="DV69" i="1"/>
  <c r="DP55" i="1"/>
  <c r="DJ41" i="1"/>
  <c r="DD33" i="1"/>
  <c r="CX33" i="1"/>
  <c r="CR41" i="1"/>
  <c r="CL55" i="1"/>
  <c r="CF69" i="1"/>
  <c r="CA69" i="1"/>
  <c r="AK69" i="1"/>
  <c r="BU55" i="1"/>
  <c r="BO41" i="1"/>
  <c r="AQ55" i="1"/>
  <c r="BI33" i="1"/>
  <c r="BC33" i="1"/>
  <c r="AW41" i="1"/>
  <c r="AE69" i="1"/>
  <c r="Y55" i="1"/>
  <c r="S41" i="1"/>
  <c r="M33" i="1"/>
  <c r="EJ246" i="1" l="1"/>
  <c r="GZ74" i="1"/>
  <c r="EJ74" i="1"/>
  <c r="FB74" i="1"/>
  <c r="GT74" i="1"/>
  <c r="GT83" i="1"/>
  <c r="FN141" i="1"/>
  <c r="GZ94" i="1"/>
  <c r="EJ135" i="1"/>
  <c r="FN135" i="1"/>
  <c r="GT94" i="1"/>
  <c r="EP112" i="1"/>
  <c r="EV83" i="1"/>
  <c r="GN68" i="1"/>
  <c r="EJ169" i="1"/>
  <c r="FN169" i="1"/>
  <c r="FB169" i="1"/>
  <c r="GT101" i="1"/>
  <c r="FH70" i="1"/>
  <c r="EJ69" i="1"/>
  <c r="EV97" i="1"/>
  <c r="EV110" i="1"/>
  <c r="FH83" i="1"/>
  <c r="EJ101" i="1"/>
  <c r="EP78" i="1"/>
  <c r="GN107" i="1"/>
  <c r="FU75" i="1"/>
  <c r="FB142" i="1"/>
  <c r="FH82" i="1"/>
  <c r="FB71" i="1"/>
  <c r="EP94" i="1"/>
  <c r="EV80" i="1"/>
  <c r="FU107" i="1"/>
  <c r="GT69" i="1"/>
  <c r="EP76" i="1"/>
  <c r="GT112" i="1"/>
  <c r="FH95" i="1"/>
  <c r="EJ85" i="1"/>
  <c r="EV109" i="1"/>
  <c r="GN96" i="1"/>
  <c r="FU80" i="1"/>
  <c r="FB159" i="1"/>
  <c r="FB68" i="1"/>
  <c r="FB146" i="1"/>
  <c r="FH108" i="1"/>
  <c r="FB81" i="1"/>
  <c r="EP106" i="1"/>
  <c r="EV77" i="1"/>
  <c r="FU112" i="1"/>
  <c r="GT95" i="1"/>
  <c r="EJ97" i="1"/>
  <c r="FH98" i="1"/>
  <c r="FU111" i="1"/>
  <c r="GN102" i="1"/>
  <c r="FB112" i="1"/>
  <c r="FN165" i="1"/>
  <c r="EP95" i="1"/>
  <c r="EV95" i="1"/>
  <c r="FB87" i="1"/>
  <c r="GN94" i="1"/>
  <c r="EJ177" i="1"/>
  <c r="FN177" i="1"/>
  <c r="FN146" i="1"/>
  <c r="EV88" i="1"/>
  <c r="GN104" i="1"/>
  <c r="FU88" i="1"/>
  <c r="GN70" i="1"/>
  <c r="EJ95" i="1"/>
  <c r="FN173" i="1"/>
  <c r="GZ107" i="1"/>
  <c r="EJ176" i="1"/>
  <c r="FN176" i="1"/>
  <c r="EJ157" i="1"/>
  <c r="FB157" i="1"/>
  <c r="EJ153" i="1"/>
  <c r="FN153" i="1"/>
  <c r="FN138" i="1"/>
  <c r="GT79" i="1"/>
  <c r="FB100" i="1"/>
  <c r="EP97" i="1"/>
  <c r="EV75" i="1"/>
  <c r="FU110" i="1"/>
  <c r="FB177" i="1"/>
  <c r="GT93" i="1"/>
  <c r="EP111" i="1"/>
  <c r="EV82" i="1"/>
  <c r="FU109" i="1"/>
  <c r="EV79" i="1"/>
  <c r="FB170" i="1"/>
  <c r="GT107" i="1"/>
  <c r="FH76" i="1"/>
  <c r="EJ87" i="1"/>
  <c r="GN99" i="1"/>
  <c r="FH75" i="1"/>
  <c r="EP85" i="1"/>
  <c r="EV72" i="1"/>
  <c r="FU99" i="1"/>
  <c r="FU81" i="1"/>
  <c r="FH110" i="1"/>
  <c r="EJ93" i="1"/>
  <c r="EP68" i="1"/>
  <c r="FB161" i="1"/>
  <c r="GT104" i="1"/>
  <c r="FH88" i="1"/>
  <c r="EJ72" i="1"/>
  <c r="EV101" i="1"/>
  <c r="GN87" i="1"/>
  <c r="FU72" i="1"/>
  <c r="GT87" i="1"/>
  <c r="EJ77" i="1"/>
  <c r="FB134" i="1"/>
  <c r="FH101" i="1"/>
  <c r="FB69" i="1"/>
  <c r="EP99" i="1"/>
  <c r="EV69" i="1"/>
  <c r="FU104" i="1"/>
  <c r="GT80" i="1"/>
  <c r="EJ83" i="1"/>
  <c r="EJ78" i="1"/>
  <c r="FH89" i="1"/>
  <c r="FU95" i="1"/>
  <c r="GN85" i="1"/>
  <c r="EP98" i="1"/>
  <c r="FN157" i="1"/>
  <c r="EJ168" i="1"/>
  <c r="FN168" i="1"/>
  <c r="GT72" i="1"/>
  <c r="EV71" i="1"/>
  <c r="EJ100" i="1"/>
  <c r="EP77" i="1"/>
  <c r="EJ79" i="1"/>
  <c r="GT97" i="1"/>
  <c r="FB109" i="1"/>
  <c r="GN79" i="1"/>
  <c r="GT73" i="1"/>
  <c r="GT111" i="1"/>
  <c r="FH87" i="1"/>
  <c r="EJ111" i="1"/>
  <c r="GN111" i="1"/>
  <c r="FU96" i="1"/>
  <c r="EP105" i="1"/>
  <c r="FH73" i="1"/>
  <c r="FU78" i="1"/>
  <c r="GN69" i="1"/>
  <c r="EP89" i="1"/>
  <c r="EJ88" i="1"/>
  <c r="FH104" i="1"/>
  <c r="EV74" i="1"/>
  <c r="GT100" i="1"/>
  <c r="GT86" i="1"/>
  <c r="FB86" i="1"/>
  <c r="EJ107" i="1"/>
  <c r="FB107" i="1"/>
  <c r="EJ160" i="1"/>
  <c r="FN160" i="1"/>
  <c r="FN145" i="1"/>
  <c r="FB145" i="1"/>
  <c r="FB165" i="1"/>
  <c r="EP80" i="1"/>
  <c r="GN109" i="1"/>
  <c r="FU94" i="1"/>
  <c r="FB164" i="1"/>
  <c r="GT71" i="1"/>
  <c r="FB73" i="1"/>
  <c r="EP87" i="1"/>
  <c r="GN108" i="1"/>
  <c r="FU93" i="1"/>
  <c r="GN80" i="1"/>
  <c r="FB150" i="1"/>
  <c r="GT85" i="1"/>
  <c r="FB105" i="1"/>
  <c r="EJ68" i="1"/>
  <c r="EV104" i="1"/>
  <c r="GN74" i="1"/>
  <c r="GN72" i="1"/>
  <c r="GT84" i="1"/>
  <c r="FB111" i="1"/>
  <c r="EJ94" i="1"/>
  <c r="EP69" i="1"/>
  <c r="FU82" i="1"/>
  <c r="FH74" i="1"/>
  <c r="EJ73" i="1"/>
  <c r="EV87" i="1"/>
  <c r="GT89" i="1"/>
  <c r="FB89" i="1"/>
  <c r="EP100" i="1"/>
  <c r="EV86" i="1"/>
  <c r="GN71" i="1"/>
  <c r="FH100" i="1"/>
  <c r="FN163" i="1"/>
  <c r="GT96" i="1"/>
  <c r="FH80" i="1"/>
  <c r="EJ104" i="1"/>
  <c r="GN103" i="1"/>
  <c r="FH86" i="1"/>
  <c r="FN172" i="1"/>
  <c r="FN170" i="1"/>
  <c r="EV84" i="1"/>
  <c r="FN151" i="1"/>
  <c r="EP81" i="1"/>
  <c r="FN140" i="1"/>
  <c r="FB95" i="1"/>
  <c r="FN134" i="1"/>
  <c r="FB140" i="1"/>
  <c r="GT70" i="1"/>
  <c r="FB70" i="1"/>
  <c r="EJ70" i="1"/>
  <c r="EJ136" i="1"/>
  <c r="FN136" i="1"/>
  <c r="FB136" i="1"/>
  <c r="EP84" i="1"/>
  <c r="FB172" i="1"/>
  <c r="EP88" i="1"/>
  <c r="GZ82" i="1"/>
  <c r="EJ82" i="1"/>
  <c r="FB103" i="1"/>
  <c r="EJ103" i="1"/>
  <c r="EJ162" i="1"/>
  <c r="FB162" i="1"/>
  <c r="FN162" i="1"/>
  <c r="FH93" i="1"/>
  <c r="EP72" i="1"/>
  <c r="GN101" i="1"/>
  <c r="FU85" i="1"/>
  <c r="EJ144" i="1"/>
  <c r="EJ108" i="1"/>
  <c r="EP79" i="1"/>
  <c r="GN100" i="1"/>
  <c r="FU84" i="1"/>
  <c r="FB143" i="1"/>
  <c r="GT77" i="1"/>
  <c r="EP110" i="1"/>
  <c r="EV96" i="1"/>
  <c r="FU108" i="1"/>
  <c r="FU73" i="1"/>
  <c r="FN152" i="1"/>
  <c r="FB152" i="1"/>
  <c r="GT76" i="1"/>
  <c r="FB104" i="1"/>
  <c r="EV111" i="1"/>
  <c r="FU74" i="1"/>
  <c r="FB148" i="1"/>
  <c r="FB110" i="1"/>
  <c r="EP108" i="1"/>
  <c r="FB135" i="1"/>
  <c r="GT82" i="1"/>
  <c r="FB82" i="1"/>
  <c r="EP92" i="1"/>
  <c r="FH79" i="1"/>
  <c r="GT88" i="1"/>
  <c r="FB108" i="1"/>
  <c r="EP74" i="1"/>
  <c r="FU79" i="1"/>
  <c r="FN164" i="1"/>
  <c r="FN137" i="1"/>
  <c r="EV76" i="1"/>
  <c r="FU86" i="1"/>
  <c r="FB141" i="1"/>
  <c r="FU83" i="1"/>
  <c r="FB88" i="1"/>
  <c r="GZ93" i="1"/>
  <c r="EJ143" i="1"/>
  <c r="FH85" i="1"/>
  <c r="EJ96" i="1"/>
  <c r="FU77" i="1"/>
  <c r="FB144" i="1"/>
  <c r="FH92" i="1"/>
  <c r="EP71" i="1"/>
  <c r="GN92" i="1"/>
  <c r="FU89" i="1"/>
  <c r="FB137" i="1"/>
  <c r="FH112" i="1"/>
  <c r="EP103" i="1"/>
  <c r="EV89" i="1"/>
  <c r="EV103" i="1"/>
  <c r="FB83" i="1"/>
  <c r="EP101" i="1"/>
  <c r="EV70" i="1"/>
  <c r="FB167" i="1"/>
  <c r="GT81" i="1"/>
  <c r="GN86" i="1"/>
  <c r="FB94" i="1"/>
  <c r="FB173" i="1"/>
  <c r="FB92" i="1"/>
  <c r="GT103" i="1"/>
  <c r="FU70" i="1"/>
  <c r="EV107" i="1"/>
  <c r="ED178" i="1"/>
  <c r="EE178" i="1" s="1"/>
  <c r="ED179" i="1"/>
  <c r="EE179" i="1" s="1"/>
  <c r="GZ95" i="1"/>
  <c r="GZ72" i="1"/>
  <c r="ED114" i="1"/>
  <c r="EE114" i="1" s="1"/>
  <c r="ED113" i="1"/>
  <c r="EE113" i="1" s="1"/>
  <c r="GZ80" i="1"/>
  <c r="GZ98" i="1"/>
  <c r="EJ43" i="1"/>
  <c r="GZ105" i="1"/>
  <c r="GZ104" i="1"/>
  <c r="EJ21" i="1"/>
  <c r="GZ97" i="1"/>
  <c r="GZ84" i="1"/>
  <c r="GZ76" i="1"/>
  <c r="EJ19" i="1"/>
  <c r="GZ79" i="1"/>
  <c r="GZ89" i="1"/>
  <c r="GZ75" i="1"/>
  <c r="GZ68" i="1"/>
  <c r="GZ109" i="1"/>
  <c r="GZ71" i="1"/>
  <c r="GZ70" i="1"/>
  <c r="GZ81" i="1"/>
  <c r="GZ78" i="1"/>
  <c r="GZ73" i="1"/>
  <c r="GZ83" i="1"/>
  <c r="GZ111" i="1"/>
  <c r="GZ102" i="1"/>
  <c r="GZ96" i="1"/>
  <c r="GZ88" i="1"/>
  <c r="GZ85" i="1"/>
  <c r="GZ108" i="1"/>
  <c r="GZ99" i="1"/>
  <c r="GZ87" i="1"/>
  <c r="GZ86" i="1"/>
  <c r="EJ26" i="1"/>
  <c r="EP18" i="1"/>
  <c r="EJ44" i="1"/>
  <c r="EP27" i="1"/>
  <c r="EJ47" i="1"/>
  <c r="EP22" i="1"/>
  <c r="EP11" i="1"/>
  <c r="EJ39" i="1"/>
  <c r="EP37" i="1"/>
  <c r="EJ7" i="1"/>
  <c r="EP50" i="1"/>
  <c r="EP23" i="1"/>
  <c r="EP34" i="1"/>
  <c r="EP39" i="1"/>
  <c r="EP24" i="1"/>
  <c r="EJ12" i="1"/>
  <c r="EJ33" i="1"/>
  <c r="EP19" i="1"/>
  <c r="EP48" i="1"/>
  <c r="EP14" i="1"/>
  <c r="EP10" i="1"/>
  <c r="EP42" i="1"/>
  <c r="EJ13" i="1"/>
  <c r="EP16" i="1"/>
  <c r="EP40" i="1"/>
  <c r="EP45" i="1"/>
  <c r="EJ24" i="1"/>
  <c r="EP8" i="1"/>
  <c r="FZ46" i="1"/>
  <c r="EP46" i="1"/>
  <c r="EJ40" i="1"/>
  <c r="EP51" i="1"/>
  <c r="EJ31" i="1"/>
  <c r="EP17" i="1"/>
  <c r="EP31" i="1"/>
  <c r="EJ45" i="1"/>
  <c r="EJ18" i="1"/>
  <c r="EP20" i="1"/>
  <c r="EP47" i="1"/>
  <c r="EP15" i="1"/>
  <c r="EJ8" i="1"/>
  <c r="FF25" i="1"/>
  <c r="EJ25" i="1"/>
  <c r="EJ32" i="1"/>
  <c r="EJ36" i="1"/>
  <c r="EP43" i="1"/>
  <c r="EJ22" i="1"/>
  <c r="EP9" i="1"/>
  <c r="EP49" i="1"/>
  <c r="EJ37" i="1"/>
  <c r="EJ51" i="1"/>
  <c r="EJ16" i="1"/>
  <c r="EJ23" i="1"/>
  <c r="EJ27" i="1"/>
  <c r="EP35" i="1"/>
  <c r="EJ14" i="1"/>
  <c r="EJ46" i="1"/>
  <c r="EP41" i="1"/>
  <c r="EJ28" i="1"/>
  <c r="EJ49" i="1"/>
  <c r="EJ48" i="1"/>
  <c r="EP28" i="1"/>
  <c r="EP36" i="1"/>
  <c r="EJ15" i="1"/>
  <c r="EJ11" i="1"/>
  <c r="EP7" i="1"/>
  <c r="EJ38" i="1"/>
  <c r="EJ20" i="1"/>
  <c r="EJ41" i="1"/>
  <c r="EJ10" i="1"/>
  <c r="GZ44" i="1"/>
  <c r="GZ11" i="1"/>
  <c r="GZ24" i="1"/>
  <c r="GZ10" i="1"/>
  <c r="GZ49" i="1"/>
  <c r="GZ36" i="1"/>
  <c r="GZ15" i="1"/>
  <c r="GZ19" i="1"/>
  <c r="GZ50" i="1"/>
  <c r="GZ35" i="1"/>
  <c r="GZ40" i="1"/>
  <c r="GZ8" i="1"/>
  <c r="GZ31" i="1"/>
  <c r="GZ47" i="1"/>
  <c r="GZ28" i="1"/>
  <c r="GZ51" i="1"/>
  <c r="GZ20" i="1"/>
  <c r="GZ45" i="1"/>
  <c r="FA9" i="1"/>
  <c r="GZ9" i="1"/>
  <c r="GZ7" i="1"/>
  <c r="GZ32" i="1"/>
  <c r="GZ27" i="1"/>
  <c r="GZ22" i="1"/>
  <c r="GZ25" i="1"/>
  <c r="GZ17" i="1"/>
  <c r="GZ18" i="1"/>
  <c r="GZ43" i="1"/>
  <c r="GZ16" i="1"/>
  <c r="GZ46" i="1"/>
  <c r="GZ26" i="1"/>
  <c r="FK38" i="1"/>
  <c r="GZ38" i="1"/>
  <c r="GZ39" i="1"/>
  <c r="GZ12" i="1"/>
  <c r="GZ37" i="1"/>
  <c r="GZ41" i="1"/>
  <c r="GZ21" i="1"/>
  <c r="GU34" i="1"/>
  <c r="GZ34" i="1"/>
  <c r="FA42" i="1"/>
  <c r="GZ42" i="1"/>
  <c r="GZ33" i="1"/>
  <c r="GZ14" i="1"/>
  <c r="GZ23" i="1"/>
  <c r="GZ48" i="1"/>
  <c r="GZ13" i="1"/>
  <c r="GP32" i="1"/>
  <c r="GP15" i="1"/>
  <c r="GP51" i="1"/>
  <c r="GP23" i="1"/>
  <c r="GP7" i="1"/>
  <c r="GP46" i="1"/>
  <c r="GP12" i="1"/>
  <c r="GP11" i="1"/>
  <c r="GP9" i="1"/>
  <c r="GP16" i="1"/>
  <c r="GP24" i="1"/>
  <c r="GP33" i="1"/>
  <c r="GP48" i="1"/>
  <c r="GP47" i="1"/>
  <c r="GP45" i="1"/>
  <c r="GP44" i="1"/>
  <c r="GP43" i="1"/>
  <c r="GP42" i="1"/>
  <c r="GP39" i="1"/>
  <c r="GP21" i="1"/>
  <c r="GP38" i="1"/>
  <c r="GP37" i="1"/>
  <c r="GP36" i="1"/>
  <c r="GP35" i="1"/>
  <c r="GP34" i="1"/>
  <c r="GP31" i="1"/>
  <c r="GP13" i="1"/>
  <c r="GP50" i="1"/>
  <c r="GP28" i="1"/>
  <c r="GP27" i="1"/>
  <c r="GP26" i="1"/>
  <c r="GP25" i="1"/>
  <c r="GP22" i="1"/>
  <c r="GP8" i="1"/>
  <c r="GP20" i="1"/>
  <c r="GP19" i="1"/>
  <c r="GP18" i="1"/>
  <c r="GP17" i="1"/>
  <c r="GP14" i="1"/>
  <c r="GP40" i="1"/>
  <c r="FF38" i="1"/>
  <c r="HE24" i="1"/>
  <c r="FA25" i="1"/>
  <c r="HE47" i="1"/>
  <c r="FA38" i="1"/>
  <c r="EV25" i="1"/>
  <c r="EV38" i="1"/>
  <c r="HE26" i="1"/>
  <c r="HE11" i="1"/>
  <c r="HE8" i="1"/>
  <c r="HE42" i="1"/>
  <c r="HE40" i="1"/>
  <c r="HE23" i="1"/>
  <c r="GU13" i="1"/>
  <c r="HE25" i="1"/>
  <c r="GU47" i="1"/>
  <c r="GU11" i="1"/>
  <c r="FZ51" i="1"/>
  <c r="GU27" i="1"/>
  <c r="FZ11" i="1"/>
  <c r="GU48" i="1"/>
  <c r="HE28" i="1"/>
  <c r="GU23" i="1"/>
  <c r="FF10" i="1"/>
  <c r="GU10" i="1"/>
  <c r="FZ47" i="1"/>
  <c r="HE15" i="1"/>
  <c r="GU36" i="1"/>
  <c r="GU33" i="1"/>
  <c r="HE20" i="1"/>
  <c r="HE27" i="1"/>
  <c r="HE18" i="1"/>
  <c r="HE33" i="1"/>
  <c r="GU18" i="1"/>
  <c r="GU21" i="1"/>
  <c r="HE19" i="1"/>
  <c r="EV28" i="1"/>
  <c r="GU35" i="1"/>
  <c r="HE45" i="1"/>
  <c r="GU9" i="1"/>
  <c r="GU15" i="1"/>
  <c r="GU46" i="1"/>
  <c r="HE12" i="1"/>
  <c r="GU42" i="1"/>
  <c r="GU51" i="1"/>
  <c r="HE17" i="1"/>
  <c r="GU16" i="1"/>
  <c r="FZ36" i="1"/>
  <c r="GU49" i="1"/>
  <c r="FZ16" i="1"/>
  <c r="HE37" i="1"/>
  <c r="GU26" i="1"/>
  <c r="GU44" i="1"/>
  <c r="HE10" i="1"/>
  <c r="GU32" i="1"/>
  <c r="HE46" i="1"/>
  <c r="HE44" i="1"/>
  <c r="HE51" i="1"/>
  <c r="GU14" i="1"/>
  <c r="GU45" i="1"/>
  <c r="GU38" i="1"/>
  <c r="GU50" i="1"/>
  <c r="HE39" i="1"/>
  <c r="GU31" i="1"/>
  <c r="EV22" i="1"/>
  <c r="GU22" i="1"/>
  <c r="GK34" i="1"/>
  <c r="HE34" i="1"/>
  <c r="FZ39" i="1"/>
  <c r="HE38" i="1"/>
  <c r="HE9" i="1"/>
  <c r="HE14" i="1"/>
  <c r="HE36" i="1"/>
  <c r="HE43" i="1"/>
  <c r="GU39" i="1"/>
  <c r="HE49" i="1"/>
  <c r="GU24" i="1"/>
  <c r="HE32" i="1"/>
  <c r="HE13" i="1"/>
  <c r="GU41" i="1"/>
  <c r="FZ14" i="1"/>
  <c r="HE31" i="1"/>
  <c r="GU17" i="1"/>
  <c r="HE7" i="1"/>
  <c r="HE21" i="1"/>
  <c r="HE35" i="1"/>
  <c r="HE50" i="1"/>
  <c r="GU25" i="1"/>
  <c r="HE41" i="1"/>
  <c r="GU12" i="1"/>
  <c r="HE48" i="1"/>
  <c r="FA43" i="1"/>
  <c r="FZ43" i="1"/>
  <c r="FZ40" i="1"/>
  <c r="FA24" i="1"/>
  <c r="FZ10" i="1"/>
  <c r="FZ33" i="1"/>
  <c r="FZ49" i="1"/>
  <c r="FZ45" i="1"/>
  <c r="FZ17" i="1"/>
  <c r="FZ19" i="1"/>
  <c r="GK12" i="1"/>
  <c r="FZ26" i="1"/>
  <c r="FZ12" i="1"/>
  <c r="FZ34" i="1"/>
  <c r="FZ50" i="1"/>
  <c r="FZ13" i="1"/>
  <c r="FZ48" i="1"/>
  <c r="FZ24" i="1"/>
  <c r="FA37" i="1"/>
  <c r="FZ37" i="1"/>
  <c r="EV24" i="1"/>
  <c r="GK8" i="1"/>
  <c r="FZ8" i="1"/>
  <c r="FZ27" i="1"/>
  <c r="FZ44" i="1"/>
  <c r="FZ42" i="1"/>
  <c r="FZ41" i="1"/>
  <c r="FZ32" i="1"/>
  <c r="EV7" i="1"/>
  <c r="FZ7" i="1"/>
  <c r="FP20" i="1"/>
  <c r="FZ20" i="1"/>
  <c r="FZ21" i="1"/>
  <c r="FZ38" i="1"/>
  <c r="FZ31" i="1"/>
  <c r="FZ23" i="1"/>
  <c r="FZ22" i="1"/>
  <c r="FP28" i="1"/>
  <c r="FZ28" i="1"/>
  <c r="FZ35" i="1"/>
  <c r="FZ9" i="1"/>
  <c r="FZ25" i="1"/>
  <c r="FZ18" i="1"/>
  <c r="FZ15" i="1"/>
  <c r="FA35" i="1"/>
  <c r="GK44" i="1"/>
  <c r="GK38" i="1"/>
  <c r="GK43" i="1"/>
  <c r="GK13" i="1"/>
  <c r="GK42" i="1"/>
  <c r="EV35" i="1"/>
  <c r="GK49" i="1"/>
  <c r="GK33" i="1"/>
  <c r="FF46" i="1"/>
  <c r="GK46" i="1"/>
  <c r="FK46" i="1"/>
  <c r="FA46" i="1"/>
  <c r="GK48" i="1"/>
  <c r="GK51" i="1"/>
  <c r="GK50" i="1"/>
  <c r="GK41" i="1"/>
  <c r="GK40" i="1"/>
  <c r="FF51" i="1"/>
  <c r="GK35" i="1"/>
  <c r="GK24" i="1"/>
  <c r="GK23" i="1"/>
  <c r="FF39" i="1"/>
  <c r="GK32" i="1"/>
  <c r="EV51" i="1"/>
  <c r="FA12" i="1"/>
  <c r="FP38" i="1"/>
  <c r="GK45" i="1"/>
  <c r="GK27" i="1"/>
  <c r="GK26" i="1"/>
  <c r="GK25" i="1"/>
  <c r="GK16" i="1"/>
  <c r="GK15" i="1"/>
  <c r="FA51" i="1"/>
  <c r="GK37" i="1"/>
  <c r="GK19" i="1"/>
  <c r="GK18" i="1"/>
  <c r="GK17" i="1"/>
  <c r="GK7" i="1"/>
  <c r="EV20" i="1"/>
  <c r="FA20" i="1"/>
  <c r="GK28" i="1"/>
  <c r="GK11" i="1"/>
  <c r="GK10" i="1"/>
  <c r="GK9" i="1"/>
  <c r="GK31" i="1"/>
  <c r="GK39" i="1"/>
  <c r="FF20" i="1"/>
  <c r="GK20" i="1"/>
  <c r="GK14" i="1"/>
  <c r="GK22" i="1"/>
  <c r="GK47" i="1"/>
  <c r="GK21" i="1"/>
  <c r="EV47" i="1"/>
  <c r="FF47" i="1"/>
  <c r="FK24" i="1"/>
  <c r="EV12" i="1"/>
  <c r="FA47" i="1"/>
  <c r="EV46" i="1"/>
  <c r="FF35" i="1"/>
  <c r="EV39" i="1"/>
  <c r="FP46" i="1"/>
  <c r="FP51" i="1"/>
  <c r="FF8" i="1"/>
  <c r="EV8" i="1"/>
  <c r="FA16" i="1"/>
  <c r="FA28" i="1"/>
  <c r="FF28" i="1"/>
  <c r="FF12" i="1"/>
  <c r="FP47" i="1"/>
  <c r="FP12" i="1"/>
  <c r="FK41" i="1"/>
  <c r="FK28" i="1"/>
  <c r="FK35" i="1"/>
  <c r="EV16" i="1"/>
  <c r="FF16" i="1"/>
  <c r="FP14" i="1"/>
  <c r="FP37" i="1"/>
  <c r="FP43" i="1"/>
  <c r="FP26" i="1"/>
  <c r="FK26" i="1"/>
  <c r="FP7" i="1"/>
  <c r="FP45" i="1"/>
  <c r="FK16" i="1"/>
  <c r="FP31" i="1"/>
  <c r="FK43" i="1"/>
  <c r="FK20" i="1"/>
  <c r="FK27" i="1"/>
  <c r="FK42" i="1"/>
  <c r="FK34" i="1"/>
  <c r="FK18" i="1"/>
  <c r="FP33" i="1"/>
  <c r="FP24" i="1"/>
  <c r="FK45" i="1"/>
  <c r="FP42" i="1"/>
  <c r="FK12" i="1"/>
  <c r="FK19" i="1"/>
  <c r="FK9" i="1"/>
  <c r="FP40" i="1"/>
  <c r="FK10" i="1"/>
  <c r="FK40" i="1"/>
  <c r="FP19" i="1"/>
  <c r="FK32" i="1"/>
  <c r="FK44" i="1"/>
  <c r="FP23" i="1"/>
  <c r="FP41" i="1"/>
  <c r="FK11" i="1"/>
  <c r="FP25" i="1"/>
  <c r="FF49" i="1"/>
  <c r="FP27" i="1"/>
  <c r="FK25" i="1"/>
  <c r="FP13" i="1"/>
  <c r="FK21" i="1"/>
  <c r="FK23" i="1"/>
  <c r="FK31" i="1"/>
  <c r="FP16" i="1"/>
  <c r="FP44" i="1"/>
  <c r="FP17" i="1"/>
  <c r="FP21" i="1"/>
  <c r="FK17" i="1"/>
  <c r="FK15" i="1"/>
  <c r="FK22" i="1"/>
  <c r="FP10" i="1"/>
  <c r="FP22" i="1"/>
  <c r="FP35" i="1"/>
  <c r="FP48" i="1"/>
  <c r="FP36" i="1"/>
  <c r="FP8" i="1"/>
  <c r="FP34" i="1"/>
  <c r="FK37" i="1"/>
  <c r="FK39" i="1"/>
  <c r="FP32" i="1"/>
  <c r="FK8" i="1"/>
  <c r="FK14" i="1"/>
  <c r="FK50" i="1"/>
  <c r="FP9" i="1"/>
  <c r="FP11" i="1"/>
  <c r="FP39" i="1"/>
  <c r="FK48" i="1"/>
  <c r="FK13" i="1"/>
  <c r="FK33" i="1"/>
  <c r="FP18" i="1"/>
  <c r="FP49" i="1"/>
  <c r="FK7" i="1"/>
  <c r="FK36" i="1"/>
  <c r="FK49" i="1"/>
  <c r="FP50" i="1"/>
  <c r="FP15" i="1"/>
  <c r="EV9" i="1"/>
  <c r="EV41" i="1"/>
  <c r="EV42" i="1"/>
  <c r="FF42" i="1"/>
  <c r="EV17" i="1"/>
  <c r="FF17" i="1"/>
  <c r="FA17" i="1"/>
  <c r="FF43" i="1"/>
  <c r="FF34" i="1"/>
  <c r="FF11" i="1"/>
  <c r="FF9" i="1"/>
  <c r="FA33" i="1"/>
  <c r="FA14" i="1"/>
  <c r="EV34" i="1"/>
  <c r="FF48" i="1"/>
  <c r="FA34" i="1"/>
  <c r="EV43" i="1"/>
  <c r="FF50" i="1"/>
  <c r="EV14" i="1"/>
  <c r="FA22" i="1"/>
  <c r="FF23" i="1"/>
  <c r="FA10" i="1"/>
  <c r="FF13" i="1"/>
  <c r="FA15" i="1"/>
  <c r="FF15" i="1"/>
  <c r="EV50" i="1"/>
  <c r="FA50" i="1"/>
  <c r="FA7" i="1"/>
  <c r="FF44" i="1"/>
  <c r="EV11" i="1"/>
  <c r="EV49" i="1"/>
  <c r="FA8" i="1"/>
  <c r="EV33" i="1"/>
  <c r="FF22" i="1"/>
  <c r="EV26" i="1"/>
  <c r="EV48" i="1"/>
  <c r="FF26" i="1"/>
  <c r="EV44" i="1"/>
  <c r="FF36" i="1"/>
  <c r="EV45" i="1"/>
  <c r="FF37" i="1"/>
  <c r="FF21" i="1"/>
  <c r="FF41" i="1"/>
  <c r="FA36" i="1"/>
  <c r="FA49" i="1"/>
  <c r="EV27" i="1"/>
  <c r="FF7" i="1"/>
  <c r="EV18" i="1"/>
  <c r="FA32" i="1"/>
  <c r="FF19" i="1"/>
  <c r="FF33" i="1"/>
  <c r="FA44" i="1"/>
  <c r="EV31" i="1"/>
  <c r="FA21" i="1"/>
  <c r="EV36" i="1"/>
  <c r="EV19" i="1"/>
  <c r="FA40" i="1"/>
  <c r="EV10" i="1"/>
  <c r="FA23" i="1"/>
  <c r="EV40" i="1"/>
  <c r="FF18" i="1"/>
  <c r="EV37" i="1"/>
  <c r="FA19" i="1"/>
  <c r="EV32" i="1"/>
  <c r="ED53" i="1"/>
  <c r="EE53" i="1" s="1"/>
  <c r="ED54" i="1"/>
  <c r="EE54" i="1" s="1"/>
  <c r="GZ53" i="1" s="1"/>
  <c r="FA26" i="1"/>
  <c r="FF40" i="1"/>
  <c r="EV13" i="1"/>
  <c r="FA41" i="1"/>
  <c r="FA27" i="1"/>
  <c r="FF45" i="1"/>
  <c r="EV21" i="1"/>
  <c r="FA31" i="1"/>
  <c r="FF32" i="1"/>
  <c r="FA13" i="1"/>
  <c r="GT119" i="1" l="1"/>
  <c r="GN119" i="1"/>
  <c r="EJ179" i="1"/>
  <c r="FB179" i="1"/>
  <c r="FN179" i="1"/>
  <c r="EJ178" i="1"/>
  <c r="EJ182" i="1" s="1"/>
  <c r="FN178" i="1"/>
  <c r="FN182" i="1" s="1"/>
  <c r="FB178" i="1"/>
  <c r="FB182" i="1" s="1"/>
  <c r="GZ113" i="1"/>
  <c r="GZ119" i="1" s="1"/>
  <c r="GT113" i="1"/>
  <c r="EJ113" i="1"/>
  <c r="FU113" i="1"/>
  <c r="FU117" i="1" s="1"/>
  <c r="GN113" i="1"/>
  <c r="FH113" i="1"/>
  <c r="FH117" i="1" s="1"/>
  <c r="EV113" i="1"/>
  <c r="EV117" i="1" s="1"/>
  <c r="EP113" i="1"/>
  <c r="EP117" i="1" s="1"/>
  <c r="FB113" i="1"/>
  <c r="FB117" i="1" s="1"/>
  <c r="GZ114" i="1"/>
  <c r="FH114" i="1"/>
  <c r="FB114" i="1"/>
  <c r="EV114" i="1"/>
  <c r="EP114" i="1"/>
  <c r="GN114" i="1"/>
  <c r="EJ114" i="1"/>
  <c r="EJ117" i="1" s="1"/>
  <c r="FU114" i="1"/>
  <c r="GT114" i="1"/>
  <c r="EP52" i="1"/>
  <c r="EJ52" i="1"/>
  <c r="EJ53" i="1"/>
  <c r="EP53" i="1"/>
  <c r="GP53" i="1"/>
  <c r="GP52" i="1"/>
  <c r="GZ52" i="1"/>
  <c r="GZ55" i="1" s="1"/>
  <c r="GU52" i="1"/>
  <c r="HE52" i="1"/>
  <c r="HE53" i="1"/>
  <c r="GU53" i="1"/>
  <c r="GK52" i="1"/>
  <c r="FZ52" i="1"/>
  <c r="GK53" i="1"/>
  <c r="FZ53" i="1"/>
  <c r="FK53" i="1"/>
  <c r="FP53" i="1"/>
  <c r="FP52" i="1"/>
  <c r="FK52" i="1"/>
  <c r="FA53" i="1"/>
  <c r="FF53" i="1"/>
  <c r="EV53" i="1"/>
  <c r="FA52" i="1"/>
  <c r="EV52" i="1"/>
  <c r="FF52" i="1"/>
  <c r="FF55" i="1" l="1"/>
  <c r="GP55" i="1"/>
  <c r="EJ55" i="1"/>
  <c r="HE55" i="1"/>
  <c r="GU55" i="1"/>
  <c r="FZ55" i="1"/>
  <c r="GK55" i="1"/>
  <c r="EP55" i="1"/>
  <c r="FK55" i="1"/>
  <c r="FP55" i="1"/>
  <c r="FA55" i="1"/>
  <c r="EV55" i="1"/>
</calcChain>
</file>

<file path=xl/sharedStrings.xml><?xml version="1.0" encoding="utf-8"?>
<sst xmlns="http://schemas.openxmlformats.org/spreadsheetml/2006/main" count="1072" uniqueCount="66">
  <si>
    <t>α=5°</t>
  </si>
  <si>
    <t>x/c</t>
  </si>
  <si>
    <t>Cp(-)</t>
  </si>
  <si>
    <t>Cl</t>
  </si>
  <si>
    <t>dx/c</t>
  </si>
  <si>
    <t>domain:</t>
  </si>
  <si>
    <t>4m x 3m</t>
  </si>
  <si>
    <t>airfoil:</t>
  </si>
  <si>
    <t>grid:</t>
  </si>
  <si>
    <t>h-grid</t>
  </si>
  <si>
    <t>1.5m to 2m</t>
  </si>
  <si>
    <t>90x72</t>
  </si>
  <si>
    <t>scheme:</t>
  </si>
  <si>
    <t>AUSM</t>
  </si>
  <si>
    <t>M=0.5</t>
  </si>
  <si>
    <t>CFL:</t>
  </si>
  <si>
    <t>124x96</t>
  </si>
  <si>
    <t>Elements:</t>
  </si>
  <si>
    <t>180x144</t>
  </si>
  <si>
    <t>240x192</t>
  </si>
  <si>
    <t>Roe FVS</t>
  </si>
  <si>
    <t>SLAU</t>
  </si>
  <si>
    <t>AUSMDV</t>
  </si>
  <si>
    <t>α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</si>
  <si>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l</t>
    </r>
  </si>
  <si>
    <t>Experimental*</t>
  </si>
  <si>
    <t>AUSM+up</t>
  </si>
  <si>
    <t xml:space="preserve">   Sheldahl and Klimas 1981</t>
  </si>
  <si>
    <t>α=0°</t>
  </si>
  <si>
    <t>α=1°</t>
  </si>
  <si>
    <t>NACA 0012</t>
  </si>
  <si>
    <t>yt</t>
  </si>
  <si>
    <t>Top</t>
  </si>
  <si>
    <t>Bottom</t>
  </si>
  <si>
    <t>Cl,i(-)</t>
  </si>
  <si>
    <t>yU</t>
  </si>
  <si>
    <t>yL</t>
  </si>
  <si>
    <t>Ɵ</t>
  </si>
  <si>
    <t>dy/c</t>
  </si>
  <si>
    <t>sin(Ɵ)</t>
  </si>
  <si>
    <t>α=2°</t>
  </si>
  <si>
    <t>α=3°</t>
  </si>
  <si>
    <t>α=4°</t>
  </si>
  <si>
    <t>α=6°</t>
  </si>
  <si>
    <t>α=10°</t>
  </si>
  <si>
    <t>α=8°</t>
  </si>
  <si>
    <t>α=15°</t>
  </si>
  <si>
    <t>α=20°</t>
  </si>
  <si>
    <t xml:space="preserve">* Re 10000000 NACA 0012 SECTION DATA, EPPLER MODEL, DEC78 </t>
  </si>
  <si>
    <t>α=12°</t>
  </si>
  <si>
    <t>α=18°</t>
  </si>
  <si>
    <t>α=7°</t>
  </si>
  <si>
    <t>1.5m to 2.5m</t>
  </si>
  <si>
    <t>α=16°</t>
  </si>
  <si>
    <t>ROE FDS</t>
  </si>
  <si>
    <t>M=0.3</t>
  </si>
  <si>
    <t>Mach 0.5</t>
  </si>
  <si>
    <t>Mach 0.3</t>
  </si>
  <si>
    <t>α=14°</t>
  </si>
  <si>
    <t>30x26</t>
  </si>
  <si>
    <t>1.5mx1.3m</t>
  </si>
  <si>
    <t>wedge:</t>
  </si>
  <si>
    <t>0.5m to 1.5m</t>
  </si>
  <si>
    <t>M=3</t>
  </si>
  <si>
    <t>θ</t>
  </si>
  <si>
    <t>Linearized supersonic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</si>
</sst>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Fill="1" applyBorder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Coarse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805-AAA7-0F7C7A919D8E}"/>
            </c:ext>
          </c:extLst>
        </c:ser>
        <c:ser>
          <c:idx val="2"/>
          <c:order val="1"/>
          <c:tx>
            <c:v>Medium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F-4805-AAA7-0F7C7A919D8E}"/>
            </c:ext>
          </c:extLst>
        </c:ser>
        <c:ser>
          <c:idx val="3"/>
          <c:order val="2"/>
          <c:tx>
            <c:v>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F-4805-AAA7-0F7C7A91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0068533577329022"/>
          <c:w val="0.31365302513151522"/>
          <c:h val="0.319329613258244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0012'!$K$33,'NACA 0012'!$Q$41,'NACA 0012'!$W$55,'NACA 0012'!$AC$69)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0012'!$M$33,'NACA 0012'!$S$41,'NACA 0012'!$Y$55,'NACA 0012'!$AE$69)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2-464C-90BF-F997A4507024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0012'!$CD$69,'NACA 0012'!$CJ$55,'NACA 0012'!$CP$41,'NACA 0012'!$CV$33)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0012'!$CF$69,'NACA 0012'!$CL$55,'NACA 0012'!$CR$41,'NACA 0012'!$CX$33)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2-464C-90BF-F997A4507024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0012'!$DT$69,'NACA 0012'!$DN$55,'NACA 0012'!$DH$41,'NACA 0012'!$DB$33)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0012'!$DV$69,'NACA 0012'!$DP$55,'NACA 0012'!$DJ$41,'NACA 0012'!$DD$33)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2-464C-90BF-F997A4507024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0012'!$AI$69,'NACA 0012'!$AO$55,'NACA 0012'!$AU$41,'NACA 0012'!$BA$33)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0012'!$AK$69,'NACA 0012'!$AQ$55,'NACA 0012'!$AW$41,'NACA 0012'!$BC$33)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2-464C-90BF-F997A4507024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0012'!$BG$33,'NACA 0012'!$BM$41,'NACA 0012'!$BS$55,'NACA 0012'!$BY$69)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0012'!$BI$33,'NACA 0012'!$BO$41,'NACA 0012'!$BU$55,'NACA 0012'!$CA$69)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2-464C-90BF-F997A45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A-4B36-9F69-B05CFD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D92-A0BC-B925EADE4A8D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D92-A0BC-B925EADE4A8D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A-4D92-A0BC-B925EADE4A8D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A-4D92-A0BC-B925EAD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'10deg Wedge'!$G$8:$G$28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'10deg Wedge'!$H$8:$H$28</c:f>
              <c:numCache>
                <c:formatCode>0.00E+00</c:formatCode>
                <c:ptCount val="21"/>
                <c:pt idx="0">
                  <c:v>-8.0998729800000006E-3</c:v>
                </c:pt>
                <c:pt idx="1">
                  <c:v>-1.5496199800000001E-2</c:v>
                </c:pt>
                <c:pt idx="2">
                  <c:v>-2.1769664099999999E-2</c:v>
                </c:pt>
                <c:pt idx="3">
                  <c:v>-2.6622270900000002E-2</c:v>
                </c:pt>
                <c:pt idx="4">
                  <c:v>-2.98938568E-2</c:v>
                </c:pt>
                <c:pt idx="5">
                  <c:v>-3.1577957099999998E-2</c:v>
                </c:pt>
                <c:pt idx="6">
                  <c:v>-3.1766183599999998E-2</c:v>
                </c:pt>
                <c:pt idx="7">
                  <c:v>-3.06895173E-2</c:v>
                </c:pt>
                <c:pt idx="8">
                  <c:v>-2.9027919999999999E-2</c:v>
                </c:pt>
                <c:pt idx="9">
                  <c:v>-2.7286495899999999E-2</c:v>
                </c:pt>
                <c:pt idx="10">
                  <c:v>-2.5751623299999998E-2</c:v>
                </c:pt>
                <c:pt idx="11">
                  <c:v>-2.45416816E-2</c:v>
                </c:pt>
                <c:pt idx="12">
                  <c:v>-2.3666576599999999E-2</c:v>
                </c:pt>
                <c:pt idx="13">
                  <c:v>-2.3078069E-2</c:v>
                </c:pt>
                <c:pt idx="14">
                  <c:v>-2.2702415399999998E-2</c:v>
                </c:pt>
                <c:pt idx="15">
                  <c:v>-2.2460962599999999E-2</c:v>
                </c:pt>
                <c:pt idx="16">
                  <c:v>-2.2283012299999998E-2</c:v>
                </c:pt>
                <c:pt idx="17">
                  <c:v>-2.2113291100000002E-2</c:v>
                </c:pt>
                <c:pt idx="18">
                  <c:v>-2.1914969100000001E-2</c:v>
                </c:pt>
                <c:pt idx="19">
                  <c:v>-2.1916401499999998E-2</c:v>
                </c:pt>
                <c:pt idx="20">
                  <c:v>-2.1916401499999998E-2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1E4-AF37-866A2FA75CDF}"/>
            </c:ext>
          </c:extLst>
        </c:ser>
        <c:ser>
          <c:idx val="1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'10deg Wedge'!$L$8:$L$28</c:f>
              <c:numCache>
                <c:formatCode>0.00E+00</c:formatCode>
                <c:ptCount val="21"/>
                <c:pt idx="0">
                  <c:v>0</c:v>
                </c:pt>
                <c:pt idx="1">
                  <c:v>4.9999733900000003E-2</c:v>
                </c:pt>
                <c:pt idx="2">
                  <c:v>9.9998980200000004E-2</c:v>
                </c:pt>
                <c:pt idx="3">
                  <c:v>0.149999891</c:v>
                </c:pt>
                <c:pt idx="4">
                  <c:v>0.19999971599999999</c:v>
                </c:pt>
                <c:pt idx="5">
                  <c:v>0.24999981800000001</c:v>
                </c:pt>
                <c:pt idx="6">
                  <c:v>0.30000020300000002</c:v>
                </c:pt>
                <c:pt idx="7">
                  <c:v>0.349997901</c:v>
                </c:pt>
                <c:pt idx="8">
                  <c:v>0.40000013499999998</c:v>
                </c:pt>
                <c:pt idx="9">
                  <c:v>0.44999986800000003</c:v>
                </c:pt>
                <c:pt idx="10">
                  <c:v>0.49999878399999997</c:v>
                </c:pt>
                <c:pt idx="11">
                  <c:v>0.55000070400000001</c:v>
                </c:pt>
                <c:pt idx="12">
                  <c:v>0.59999660399999999</c:v>
                </c:pt>
                <c:pt idx="13">
                  <c:v>0.65000172700000003</c:v>
                </c:pt>
                <c:pt idx="14">
                  <c:v>0.70000064900000003</c:v>
                </c:pt>
                <c:pt idx="15">
                  <c:v>0.74999718500000001</c:v>
                </c:pt>
                <c:pt idx="16">
                  <c:v>0.80000190599999998</c:v>
                </c:pt>
                <c:pt idx="17">
                  <c:v>0.84999802300000005</c:v>
                </c:pt>
                <c:pt idx="18">
                  <c:v>0.89999669500000001</c:v>
                </c:pt>
                <c:pt idx="19">
                  <c:v>0.94999397600000002</c:v>
                </c:pt>
                <c:pt idx="20">
                  <c:v>1</c:v>
                </c:pt>
              </c:numCache>
            </c:numRef>
          </c:xVal>
          <c:yVal>
            <c:numRef>
              <c:f>'10deg Wedge'!$M$8:$M$28</c:f>
              <c:numCache>
                <c:formatCode>0.00E+00</c:formatCode>
                <c:ptCount val="21"/>
                <c:pt idx="0">
                  <c:v>-7.0363483799999998E-3</c:v>
                </c:pt>
                <c:pt idx="1">
                  <c:v>-1.2668380599999999E-2</c:v>
                </c:pt>
                <c:pt idx="2">
                  <c:v>-1.6966136600000001E-2</c:v>
                </c:pt>
                <c:pt idx="3">
                  <c:v>-2.0088117499999999E-2</c:v>
                </c:pt>
                <c:pt idx="4">
                  <c:v>-2.2241611599999999E-2</c:v>
                </c:pt>
                <c:pt idx="5">
                  <c:v>-2.3638118199999999E-2</c:v>
                </c:pt>
                <c:pt idx="6">
                  <c:v>-2.44676666E-2</c:v>
                </c:pt>
                <c:pt idx="7">
                  <c:v>-2.4888000300000001E-2</c:v>
                </c:pt>
                <c:pt idx="8">
                  <c:v>-2.5016985200000001E-2</c:v>
                </c:pt>
                <c:pt idx="9">
                  <c:v>-2.4953324200000002E-2</c:v>
                </c:pt>
                <c:pt idx="10">
                  <c:v>-2.4765882600000001E-2</c:v>
                </c:pt>
                <c:pt idx="11">
                  <c:v>-2.45011654E-2</c:v>
                </c:pt>
                <c:pt idx="12">
                  <c:v>-2.4190514900000001E-2</c:v>
                </c:pt>
                <c:pt idx="13">
                  <c:v>-2.3851971600000001E-2</c:v>
                </c:pt>
                <c:pt idx="14">
                  <c:v>-2.3497324999999999E-2</c:v>
                </c:pt>
                <c:pt idx="15">
                  <c:v>-2.31337244E-2</c:v>
                </c:pt>
                <c:pt idx="16">
                  <c:v>-2.27654233E-2</c:v>
                </c:pt>
                <c:pt idx="17">
                  <c:v>-2.2394830500000001E-2</c:v>
                </c:pt>
                <c:pt idx="18">
                  <c:v>-2.2023212899999998E-2</c:v>
                </c:pt>
                <c:pt idx="19">
                  <c:v>-2.2023212899999998E-2</c:v>
                </c:pt>
                <c:pt idx="20">
                  <c:v>-2.2023212899999998E-2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36-41E4-AF37-866A2FA7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57160"/>
        <c:axId val="448158800"/>
      </c:scatterChart>
      <c:valAx>
        <c:axId val="448157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8800"/>
        <c:crosses val="autoZero"/>
        <c:crossBetween val="midCat"/>
      </c:valAx>
      <c:valAx>
        <c:axId val="4481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-C</a:t>
                </a:r>
                <a:r>
                  <a:rPr lang="en-US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74249372674557"/>
          <c:y val="7.4543131398636026E-2"/>
          <c:w val="0.13555420956995759"/>
          <c:h val="0.165315359920780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76CA-AE0B-4302-B776-B4B79FB7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DA8ED-132F-4933-BB4B-51DC2FCE3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729A-6F48-4990-902A-9C23339E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62A8E-594A-4D9E-BF23-82CB8F2C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4622800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20474-D482-4D89-9A3F-18031B14E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820-4464-4D42-84CB-DB933B1ACB87}">
  <dimension ref="B1:HK248"/>
  <sheetViews>
    <sheetView topLeftCell="B1" zoomScaleNormal="100" workbookViewId="0">
      <selection activeCell="M7" sqref="M7"/>
    </sheetView>
  </sheetViews>
  <sheetFormatPr defaultRowHeight="14.5" x14ac:dyDescent="0.35"/>
  <cols>
    <col min="1" max="1" width="64.81640625" customWidth="1"/>
    <col min="2" max="3" width="8.90625" customWidth="1"/>
    <col min="4" max="4" width="13.36328125" bestFit="1" customWidth="1"/>
    <col min="5" max="7" width="8.90625" customWidth="1"/>
    <col min="8" max="8" width="8.90625" style="10" customWidth="1"/>
    <col min="9" max="9" width="8.90625" customWidth="1"/>
    <col min="32" max="32" width="8.90625" style="10"/>
    <col min="56" max="56" width="8.90625" style="10"/>
    <col min="80" max="80" width="8.90625" style="10"/>
    <col min="103" max="103" width="8.90625" style="10"/>
    <col min="127" max="127" width="8.90625" style="10"/>
    <col min="128" max="128" width="63.1796875" style="9" customWidth="1"/>
    <col min="129" max="129" width="10.36328125" style="9" bestFit="1" customWidth="1"/>
    <col min="130" max="130" width="9.1796875" bestFit="1" customWidth="1"/>
    <col min="131" max="131" width="9.54296875" bestFit="1" customWidth="1"/>
    <col min="132" max="132" width="9.54296875" customWidth="1"/>
    <col min="133" max="133" width="9.90625" bestFit="1" customWidth="1"/>
    <col min="134" max="134" width="6.1796875" bestFit="1" customWidth="1"/>
  </cols>
  <sheetData>
    <row r="1" spans="2:216" x14ac:dyDescent="0.35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6" x14ac:dyDescent="0.35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6" x14ac:dyDescent="0.35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6" ht="16.5" x14ac:dyDescent="0.45">
      <c r="D4" s="24" t="s">
        <v>24</v>
      </c>
      <c r="E4" s="24"/>
      <c r="F4" s="24"/>
      <c r="G4" s="24"/>
      <c r="H4" s="25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14</v>
      </c>
      <c r="HE4">
        <f>180*144</f>
        <v>25920</v>
      </c>
    </row>
    <row r="5" spans="2:216" x14ac:dyDescent="0.35">
      <c r="E5" s="26" t="s">
        <v>56</v>
      </c>
      <c r="F5" s="26"/>
      <c r="G5" t="s">
        <v>57</v>
      </c>
      <c r="DY5" s="13" t="s">
        <v>30</v>
      </c>
      <c r="DZ5" s="5">
        <v>0</v>
      </c>
      <c r="EA5" s="5">
        <v>0</v>
      </c>
      <c r="EB5" s="5"/>
      <c r="EC5" s="5">
        <v>12</v>
      </c>
    </row>
    <row r="6" spans="2:216" x14ac:dyDescent="0.35">
      <c r="C6" s="12" t="s">
        <v>23</v>
      </c>
      <c r="D6" s="3" t="s">
        <v>25</v>
      </c>
      <c r="E6" s="3" t="s">
        <v>13</v>
      </c>
      <c r="F6" s="18" t="s">
        <v>21</v>
      </c>
      <c r="G6" s="13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3" t="s">
        <v>31</v>
      </c>
      <c r="EA6" s="13" t="s">
        <v>35</v>
      </c>
      <c r="EB6" s="13" t="s">
        <v>4</v>
      </c>
      <c r="EC6" s="13" t="s">
        <v>38</v>
      </c>
      <c r="ED6" s="13" t="s">
        <v>37</v>
      </c>
      <c r="EE6" s="13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</row>
    <row r="7" spans="2:216" x14ac:dyDescent="0.35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 t="shared" ref="BH7:BH17" si="0">BF7-BF8</f>
        <v>-5.1295830000000001E-2</v>
      </c>
      <c r="BI7" s="8">
        <f t="shared" ref="BI7:BI18" si="1"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 t="shared" ref="BT7:BT28" si="2">BR7-BR8</f>
        <v>-2.606255E-2</v>
      </c>
      <c r="BU7" s="8">
        <f t="shared" ref="BU7:BU28" si="3"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 t="shared" ref="CK7:CK28" si="4">CI7-CI8</f>
        <v>-2.606255E-2</v>
      </c>
      <c r="CL7" s="8">
        <f t="shared" ref="CL7:CL28" si="5"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 t="shared" ref="CW7:CW17" si="6">CU7-CU8</f>
        <v>-5.1295830000000001E-2</v>
      </c>
      <c r="CX7" s="8">
        <f t="shared" ref="CX7:CX18" si="7">-CW7*CV7</f>
        <v>2.168782562817E-2</v>
      </c>
      <c r="DA7">
        <v>0</v>
      </c>
      <c r="DB7">
        <v>-1.9694449999999999E-2</v>
      </c>
      <c r="DC7" s="8">
        <f t="shared" ref="DC7:DC17" si="8">DA7-DA8</f>
        <v>-5.1295830000000001E-2</v>
      </c>
      <c r="DD7" s="8">
        <f t="shared" ref="DD7:DD18" si="9"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 t="shared" ref="DO7:DO28" si="10">DM7-DM8</f>
        <v>-2.606255E-2</v>
      </c>
      <c r="DP7" s="8">
        <f t="shared" ref="DP7:DP28" si="11"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4">
        <f>5*($EC$5/100)*(0.2969*SQRT(DY7)-0.126*DY7-0.3516*DY7^2+0.2843*DY7^3-0.1015*DY7^4)</f>
        <v>0</v>
      </c>
      <c r="EA7" s="14">
        <f>DZ7</f>
        <v>0</v>
      </c>
      <c r="EB7" s="14"/>
      <c r="EE7" s="13"/>
      <c r="EG7" s="1">
        <v>0</v>
      </c>
      <c r="EH7" s="1">
        <v>-0.97831922000000004</v>
      </c>
      <c r="EI7" s="8">
        <f t="shared" ref="EI7:EI28" si="12"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 t="shared" ref="EO7:EO28" si="13"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 t="shared" ref="EU7:EU28" si="14"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 t="shared" ref="EZ7:EZ28" si="15"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 t="shared" ref="FE7:FE28" si="16">FC7-FC8</f>
        <v>-2.606255E-2</v>
      </c>
      <c r="FF7" s="8">
        <f>-FE7*FD7*$EE8</f>
        <v>3.0151239522334091E-3</v>
      </c>
      <c r="FH7">
        <v>0</v>
      </c>
      <c r="FI7">
        <v>0.40462856000000003</v>
      </c>
      <c r="FJ7" s="8">
        <f t="shared" ref="FJ7:FJ28" si="17">FH7-FH8</f>
        <v>-2.606255E-2</v>
      </c>
      <c r="FK7" s="8">
        <f>-FJ7*FI7*$EE8</f>
        <v>7.3736085124782857E-3</v>
      </c>
      <c r="FM7" s="1">
        <v>0</v>
      </c>
      <c r="FN7" s="1">
        <v>0.71107524200000005</v>
      </c>
      <c r="FO7" s="8">
        <f t="shared" ref="FO7:FO28" si="18">FM7-FM8</f>
        <v>-2.60625466E-2</v>
      </c>
      <c r="FP7" s="8">
        <f t="shared" ref="FP7:FP29" si="19">-FO7*FN7*$EE8</f>
        <v>1.2958031863646319E-2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 t="shared" ref="FY7:FY28" si="20">FW7-FW8</f>
        <v>-2.606255E-2</v>
      </c>
      <c r="FZ7" s="8">
        <f t="shared" ref="FZ7:FZ29" si="21"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 t="shared" ref="GJ7:GJ28" si="22">GH7-GH8</f>
        <v>-2.606255E-2</v>
      </c>
      <c r="GK7" s="8">
        <f t="shared" ref="GK7:GK29" si="23">-GJ7*GI7*$EE8</f>
        <v>2.406255907495616E-2</v>
      </c>
      <c r="GL7" s="8"/>
      <c r="GM7" s="1">
        <v>0</v>
      </c>
      <c r="GN7" s="1">
        <v>1.4037318299999999</v>
      </c>
      <c r="GO7" s="8">
        <f t="shared" ref="GO7:GO28" si="24">GM7-GM8</f>
        <v>-2.606255E-2</v>
      </c>
      <c r="GP7" s="8">
        <f t="shared" ref="GP7:GP29" si="25">-GO7*GN7*$EE8</f>
        <v>2.5580421142108012E-2</v>
      </c>
      <c r="GR7" s="1">
        <v>0</v>
      </c>
      <c r="GS7" s="1">
        <v>1.5853188899999999</v>
      </c>
      <c r="GT7" s="8">
        <f t="shared" ref="GT7:GT28" si="26">GR7-GR8</f>
        <v>-2.606255E-2</v>
      </c>
      <c r="GU7" s="8">
        <f t="shared" ref="GU7:GU29" si="27">-GT7*GS7*$EE8</f>
        <v>2.8889510078815562E-2</v>
      </c>
      <c r="GW7">
        <v>0</v>
      </c>
      <c r="GX7">
        <v>1.61843662</v>
      </c>
      <c r="GY7" s="8">
        <f t="shared" ref="GY7:GY28" si="28">GW7-GW8</f>
        <v>-2.606255E-2</v>
      </c>
      <c r="GZ7" s="8">
        <f t="shared" ref="GZ7:GZ29" si="29">-GY7*GX7*$EE8</f>
        <v>2.9493019568709099E-2</v>
      </c>
      <c r="HB7">
        <v>0</v>
      </c>
      <c r="HC7">
        <v>1.61843662</v>
      </c>
      <c r="HD7" s="8">
        <f t="shared" ref="HD7:HD28" si="30">HB7-HB8</f>
        <v>-2.606255E-2</v>
      </c>
      <c r="HE7" s="8">
        <f t="shared" ref="HE7:HE29" si="31">-HD7*HC7*$EE8</f>
        <v>2.9493019568709099E-2</v>
      </c>
      <c r="HG7">
        <v>0</v>
      </c>
      <c r="HH7">
        <v>0.29684129999999997</v>
      </c>
    </row>
    <row r="8" spans="2:216" x14ac:dyDescent="0.35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32">J8-J9</f>
        <v>-7.7573920000000005E-2</v>
      </c>
      <c r="M8" s="8">
        <f t="shared" ref="M8:M18" si="33">-L8*K8</f>
        <v>6.8014916373656004E-2</v>
      </c>
      <c r="P8" s="8">
        <v>3.7975479999999999E-2</v>
      </c>
      <c r="Q8" s="8">
        <v>0.87203067999999995</v>
      </c>
      <c r="R8" s="8">
        <f t="shared" ref="R8:R17" si="34">P8-P9</f>
        <v>-5.7532530000000005E-2</v>
      </c>
      <c r="S8" s="8">
        <f t="shared" ref="S8:S17" si="35">-R8*Q8</f>
        <v>5.0170131258020403E-2</v>
      </c>
      <c r="V8">
        <v>2.606255E-2</v>
      </c>
      <c r="W8">
        <v>0.87319031000000003</v>
      </c>
      <c r="X8" s="8">
        <f t="shared" ref="X8:X17" si="36">V8-V9</f>
        <v>-3.959457999999999E-2</v>
      </c>
      <c r="Y8" s="8">
        <f t="shared" ref="Y8:Y17" si="37">-X8*W8</f>
        <v>3.4573603584519795E-2</v>
      </c>
      <c r="AB8">
        <v>1.9793209999999999E-2</v>
      </c>
      <c r="AC8">
        <v>0.90678977999999999</v>
      </c>
      <c r="AD8" s="8">
        <f t="shared" ref="AD8:AD17" si="38">AB8-AB9</f>
        <v>-3.0217130000000002E-2</v>
      </c>
      <c r="AE8" s="8">
        <f t="shared" ref="AE8:AE17" si="39">-AD8*AC8</f>
        <v>2.74005846649314E-2</v>
      </c>
      <c r="AH8">
        <v>1.9793209999999999E-2</v>
      </c>
      <c r="AI8">
        <v>0.80148072000000004</v>
      </c>
      <c r="AJ8" s="8">
        <f t="shared" ref="AJ8:AJ17" si="40">AH8-AH9</f>
        <v>-3.0217130000000002E-2</v>
      </c>
      <c r="AK8" s="8">
        <f t="shared" ref="AK8:AK17" si="41">-AJ8*AI8</f>
        <v>2.4218447108733603E-2</v>
      </c>
      <c r="AN8">
        <v>2.606255E-2</v>
      </c>
      <c r="AO8">
        <v>0.80395492999999996</v>
      </c>
      <c r="AP8" s="8">
        <f t="shared" ref="AP8:AP17" si="42">AN8-AN9</f>
        <v>-3.959457999999999E-2</v>
      </c>
      <c r="AQ8" s="8">
        <f t="shared" ref="AQ8:AQ17" si="43">-AP8*AO8</f>
        <v>3.1832257792279391E-2</v>
      </c>
      <c r="AT8">
        <v>3.7975479999999999E-2</v>
      </c>
      <c r="AU8">
        <v>0.75759728000000004</v>
      </c>
      <c r="AV8" s="8">
        <f t="shared" ref="AV8:AV17" si="44">AT8-AT9</f>
        <v>-5.7532530000000005E-2</v>
      </c>
      <c r="AW8" s="8">
        <f t="shared" ref="AW8:AW17" si="45">-AV8*AU8</f>
        <v>4.3586488239518405E-2</v>
      </c>
      <c r="AZ8">
        <v>5.1295830000000001E-2</v>
      </c>
      <c r="BA8">
        <v>0.75292862000000005</v>
      </c>
      <c r="BB8" s="8">
        <f t="shared" ref="BB8:BB17" si="46">AZ8-AZ9</f>
        <v>-7.7573920000000005E-2</v>
      </c>
      <c r="BC8" s="8">
        <f t="shared" ref="BC8:BC18" si="47">-BB8*BA8</f>
        <v>5.8407624533590406E-2</v>
      </c>
      <c r="BF8">
        <v>5.1295830000000001E-2</v>
      </c>
      <c r="BG8">
        <v>0.65777850000000004</v>
      </c>
      <c r="BH8" s="8">
        <f t="shared" si="0"/>
        <v>-7.7573920000000005E-2</v>
      </c>
      <c r="BI8" s="8">
        <f t="shared" si="1"/>
        <v>5.1026456736720009E-2</v>
      </c>
      <c r="BL8">
        <v>3.7975479999999999E-2</v>
      </c>
      <c r="BM8">
        <v>0.63715690999999997</v>
      </c>
      <c r="BN8" s="8">
        <f t="shared" ref="BN8:BN17" si="48">BL8-BL9</f>
        <v>-5.7532530000000005E-2</v>
      </c>
      <c r="BO8" s="8">
        <f t="shared" ref="BO8:BO17" si="49">-BN8*BM8</f>
        <v>3.6657249039282302E-2</v>
      </c>
      <c r="BR8">
        <v>2.606255E-2</v>
      </c>
      <c r="BS8">
        <v>0.61769463000000002</v>
      </c>
      <c r="BT8" s="8">
        <f t="shared" si="2"/>
        <v>-3.959457999999999E-2</v>
      </c>
      <c r="BU8" s="8">
        <f t="shared" si="3"/>
        <v>2.4457359443105394E-2</v>
      </c>
      <c r="BX8">
        <v>1.9793209999999999E-2</v>
      </c>
      <c r="BY8">
        <v>0.59965067999999999</v>
      </c>
      <c r="BZ8" s="8">
        <f t="shared" ref="BZ8:BZ17" si="50">BX8-BX9</f>
        <v>-3.0217130000000002E-2</v>
      </c>
      <c r="CA8" s="8">
        <f t="shared" ref="CA8:CA17" si="51">-BZ8*BY8</f>
        <v>1.8119722552148401E-2</v>
      </c>
      <c r="CC8">
        <v>1.9793209999999999E-2</v>
      </c>
      <c r="CD8">
        <v>0.74789121000000003</v>
      </c>
      <c r="CE8" s="8">
        <f t="shared" ref="CE8:CE17" si="52">CC8-CC9</f>
        <v>-3.0217130000000002E-2</v>
      </c>
      <c r="CF8" s="8">
        <f t="shared" ref="CF8:CF17" si="53">-CE8*CD8</f>
        <v>2.2599125918427301E-2</v>
      </c>
      <c r="CG8" s="8"/>
      <c r="CI8">
        <v>2.606255E-2</v>
      </c>
      <c r="CJ8">
        <v>0.76318109000000001</v>
      </c>
      <c r="CK8" s="8">
        <f t="shared" si="4"/>
        <v>-3.959457999999999E-2</v>
      </c>
      <c r="CL8" s="8">
        <f t="shared" si="5"/>
        <v>3.0217834722492194E-2</v>
      </c>
      <c r="CO8">
        <v>3.7975479999999999E-2</v>
      </c>
      <c r="CP8">
        <v>0.75815509999999997</v>
      </c>
      <c r="CQ8" s="8">
        <f t="shared" ref="CQ8:CQ17" si="54">CO8-CO9</f>
        <v>-5.7532530000000005E-2</v>
      </c>
      <c r="CR8" s="8">
        <f t="shared" ref="CR8:CR17" si="55">-CQ8*CP8</f>
        <v>4.3618581035403003E-2</v>
      </c>
      <c r="CU8">
        <v>5.1295830000000001E-2</v>
      </c>
      <c r="CV8">
        <v>0.75090897000000001</v>
      </c>
      <c r="CW8" s="8">
        <f t="shared" si="6"/>
        <v>-7.7573920000000005E-2</v>
      </c>
      <c r="CX8" s="8">
        <f t="shared" si="7"/>
        <v>5.8250952366062404E-2</v>
      </c>
      <c r="DA8">
        <v>5.1295830000000001E-2</v>
      </c>
      <c r="DB8">
        <v>0.75038755000000001</v>
      </c>
      <c r="DC8" s="8">
        <f t="shared" si="8"/>
        <v>-7.7573920000000005E-2</v>
      </c>
      <c r="DD8" s="8">
        <f t="shared" si="9"/>
        <v>5.8210503772696001E-2</v>
      </c>
      <c r="DG8">
        <v>3.7975479999999999E-2</v>
      </c>
      <c r="DH8">
        <v>0.68704653000000004</v>
      </c>
      <c r="DI8" s="8">
        <f t="shared" ref="DI8:DI17" si="56">DG8-DG9</f>
        <v>-5.7532530000000005E-2</v>
      </c>
      <c r="DJ8" s="8">
        <f t="shared" ref="DJ8:DJ17" si="57">-DI8*DH8</f>
        <v>3.9527525098620904E-2</v>
      </c>
      <c r="DM8">
        <v>2.606255E-2</v>
      </c>
      <c r="DN8">
        <v>0.54979553999999997</v>
      </c>
      <c r="DO8" s="8">
        <f t="shared" si="10"/>
        <v>-3.959457999999999E-2</v>
      </c>
      <c r="DP8" s="8">
        <f t="shared" si="11"/>
        <v>2.1768923492173194E-2</v>
      </c>
      <c r="DS8">
        <v>1.9793209999999999E-2</v>
      </c>
      <c r="DT8">
        <v>0.42169537000000001</v>
      </c>
      <c r="DU8" s="8">
        <f t="shared" ref="DU8:DU17" si="58">DS8-DS9</f>
        <v>-3.0217130000000002E-2</v>
      </c>
      <c r="DV8" s="8">
        <f t="shared" ref="DV8:DV17" si="59">-DU8*DT8</f>
        <v>1.2742423815688101E-2</v>
      </c>
      <c r="DY8" s="1">
        <v>2.60625466E-2</v>
      </c>
      <c r="DZ8" s="14">
        <f t="shared" ref="DZ8:DZ29" si="60">5*($EC$5/100)*(0.2969*SQRT(DY8)-0.126*DY8-0.3516*DY8^2+0.2843*DY8^3-0.1015*DY8^4)</f>
        <v>2.6648108451597489E-2</v>
      </c>
      <c r="EA8" s="14">
        <f t="shared" ref="EA8:EA29" si="61">DZ8</f>
        <v>2.6648108451597489E-2</v>
      </c>
      <c r="EB8" s="14">
        <f>DY8-DY7</f>
        <v>2.60625466E-2</v>
      </c>
      <c r="EC8" s="14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 t="shared" si="12"/>
        <v>-3.959457999999999E-2</v>
      </c>
      <c r="EJ8" s="8">
        <f t="shared" ref="EJ8:EJ29" si="62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 t="shared" si="13"/>
        <v>-3.959457999999999E-2</v>
      </c>
      <c r="EP8" s="8">
        <f t="shared" ref="EP8:EP29" si="63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 t="shared" si="14"/>
        <v>-3.959457999999999E-2</v>
      </c>
      <c r="EV8" s="8">
        <f t="shared" ref="EV8:EV29" si="64">-EU8*ET8*$EE9</f>
        <v>2.4825422335601807E-2</v>
      </c>
      <c r="EX8" s="1">
        <v>2.606255E-2</v>
      </c>
      <c r="EY8" s="1">
        <v>0.84619275000000005</v>
      </c>
      <c r="EZ8" s="8">
        <f t="shared" si="15"/>
        <v>-3.959457999999999E-2</v>
      </c>
      <c r="FA8" s="8">
        <f t="shared" ref="FA8:FA29" si="65">-EZ8*EY8*$EE9</f>
        <v>3.1791624736433224E-2</v>
      </c>
      <c r="FC8" s="1">
        <v>2.606255E-2</v>
      </c>
      <c r="FD8" s="1">
        <v>1.0297045899999999</v>
      </c>
      <c r="FE8" s="8">
        <f t="shared" si="16"/>
        <v>-3.959457999999999E-2</v>
      </c>
      <c r="FF8" s="8">
        <f t="shared" ref="FF8:FF29" si="66">-FE8*FD8*$EE9</f>
        <v>3.8686199940454261E-2</v>
      </c>
      <c r="FH8">
        <v>2.606255E-2</v>
      </c>
      <c r="FI8">
        <v>1.18680794</v>
      </c>
      <c r="FJ8" s="8">
        <f t="shared" si="17"/>
        <v>-3.959457999999999E-2</v>
      </c>
      <c r="FK8" s="8">
        <f t="shared" ref="FK8:FK29" si="67">-FJ8*FI8*$EE9</f>
        <v>4.458860308446197E-2</v>
      </c>
      <c r="FM8" s="1">
        <v>2.60625466E-2</v>
      </c>
      <c r="FN8" s="1">
        <v>1.35290749</v>
      </c>
      <c r="FO8" s="8">
        <f t="shared" si="18"/>
        <v>-3.9594583200000005E-2</v>
      </c>
      <c r="FP8" s="8">
        <f t="shared" si="19"/>
        <v>5.08289993046055E-2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 t="shared" si="20"/>
        <v>-3.959457999999999E-2</v>
      </c>
      <c r="FZ8" s="8">
        <f t="shared" si="21"/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 t="shared" si="22"/>
        <v>-3.959457999999999E-2</v>
      </c>
      <c r="GK8" s="8">
        <f t="shared" si="23"/>
        <v>6.3887863711704795E-2</v>
      </c>
      <c r="GL8" s="8"/>
      <c r="GM8" s="1">
        <v>2.606255E-2</v>
      </c>
      <c r="GN8" s="1">
        <v>1.5139122</v>
      </c>
      <c r="GO8" s="8">
        <f t="shared" si="24"/>
        <v>-3.959457999999999E-2</v>
      </c>
      <c r="GP8" s="8">
        <f t="shared" si="25"/>
        <v>5.6877973187914981E-2</v>
      </c>
      <c r="GR8" s="1">
        <v>2.606255E-2</v>
      </c>
      <c r="GS8" s="1">
        <v>1.4900751800000001</v>
      </c>
      <c r="GT8" s="8">
        <f t="shared" si="26"/>
        <v>-3.959457999999999E-2</v>
      </c>
      <c r="GU8" s="8">
        <f t="shared" si="27"/>
        <v>5.5982411751498914E-2</v>
      </c>
      <c r="GW8">
        <v>2.606255E-2</v>
      </c>
      <c r="GX8">
        <v>1.34436888</v>
      </c>
      <c r="GY8" s="8">
        <f t="shared" si="28"/>
        <v>-3.959457999999999E-2</v>
      </c>
      <c r="GZ8" s="8">
        <f t="shared" si="29"/>
        <v>5.0508197972978404E-2</v>
      </c>
      <c r="HB8">
        <v>2.606255E-2</v>
      </c>
      <c r="HC8">
        <v>1.34436888</v>
      </c>
      <c r="HD8" s="8">
        <f t="shared" si="30"/>
        <v>-3.959457999999999E-2</v>
      </c>
      <c r="HE8" s="8">
        <f t="shared" si="31"/>
        <v>5.0508197972978404E-2</v>
      </c>
      <c r="HG8">
        <v>0</v>
      </c>
      <c r="HH8">
        <v>1.64912166</v>
      </c>
    </row>
    <row r="9" spans="2:216" x14ac:dyDescent="0.35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32"/>
        <v>-0.10009387</v>
      </c>
      <c r="M9" s="8">
        <f t="shared" si="33"/>
        <v>7.8410070506343202E-2</v>
      </c>
      <c r="P9" s="8">
        <v>9.5508010000000004E-2</v>
      </c>
      <c r="Q9" s="8">
        <v>0.77695818999999999</v>
      </c>
      <c r="R9" s="8">
        <f t="shared" si="34"/>
        <v>-7.4251270000000008E-2</v>
      </c>
      <c r="S9" s="8">
        <f t="shared" si="35"/>
        <v>5.7690132344401304E-2</v>
      </c>
      <c r="V9">
        <v>6.5657129999999994E-2</v>
      </c>
      <c r="W9">
        <v>0.76284505000000002</v>
      </c>
      <c r="X9" s="8">
        <f t="shared" si="36"/>
        <v>-5.1140550000000007E-2</v>
      </c>
      <c r="Y9" s="8">
        <f t="shared" si="37"/>
        <v>3.9012315421777508E-2</v>
      </c>
      <c r="AB9">
        <v>5.001034E-2</v>
      </c>
      <c r="AC9">
        <v>0.77489648</v>
      </c>
      <c r="AD9" s="8">
        <f t="shared" si="38"/>
        <v>-3.8986149999999997E-2</v>
      </c>
      <c r="AE9" s="8">
        <f t="shared" si="39"/>
        <v>3.0210230403751998E-2</v>
      </c>
      <c r="AH9">
        <v>5.001034E-2</v>
      </c>
      <c r="AI9">
        <v>0.77197285999999998</v>
      </c>
      <c r="AJ9" s="8">
        <f t="shared" si="40"/>
        <v>-3.8986149999999997E-2</v>
      </c>
      <c r="AK9" s="8">
        <f t="shared" si="41"/>
        <v>3.0096249715888996E-2</v>
      </c>
      <c r="AN9">
        <v>6.5657129999999994E-2</v>
      </c>
      <c r="AO9">
        <v>0.78061334000000004</v>
      </c>
      <c r="AP9" s="8">
        <f t="shared" si="42"/>
        <v>-5.1140550000000007E-2</v>
      </c>
      <c r="AQ9" s="8">
        <f t="shared" si="43"/>
        <v>3.9920995544937006E-2</v>
      </c>
      <c r="AT9">
        <v>9.5508010000000004E-2</v>
      </c>
      <c r="AU9">
        <v>0.74066734000000001</v>
      </c>
      <c r="AV9" s="8">
        <f t="shared" si="44"/>
        <v>-7.4251270000000008E-2</v>
      </c>
      <c r="AW9" s="8">
        <f t="shared" si="45"/>
        <v>5.4995490642521808E-2</v>
      </c>
      <c r="AZ9">
        <v>0.12886975000000001</v>
      </c>
      <c r="BA9">
        <v>0.73130857000000005</v>
      </c>
      <c r="BB9" s="8">
        <f t="shared" si="46"/>
        <v>-0.10009387</v>
      </c>
      <c r="BC9" s="8">
        <f t="shared" si="47"/>
        <v>7.3199504935465912E-2</v>
      </c>
      <c r="BF9">
        <v>0.12886975000000001</v>
      </c>
      <c r="BG9">
        <v>0.6916833</v>
      </c>
      <c r="BH9" s="8">
        <f t="shared" si="0"/>
        <v>-0.10009387</v>
      </c>
      <c r="BI9" s="8">
        <f t="shared" si="1"/>
        <v>6.9233258311371004E-2</v>
      </c>
      <c r="BL9">
        <v>9.5508010000000004E-2</v>
      </c>
      <c r="BM9">
        <v>0.67461274999999998</v>
      </c>
      <c r="BN9" s="8">
        <f t="shared" si="48"/>
        <v>-7.4251270000000008E-2</v>
      </c>
      <c r="BO9" s="8">
        <f t="shared" si="49"/>
        <v>5.0090853445692501E-2</v>
      </c>
      <c r="BR9">
        <v>6.5657129999999994E-2</v>
      </c>
      <c r="BS9">
        <v>0.65924972999999998</v>
      </c>
      <c r="BT9" s="8">
        <f t="shared" si="2"/>
        <v>-5.1140550000000007E-2</v>
      </c>
      <c r="BU9" s="8">
        <f t="shared" si="3"/>
        <v>3.3714393779551502E-2</v>
      </c>
      <c r="BX9">
        <v>5.001034E-2</v>
      </c>
      <c r="BY9">
        <v>0.63701929999999996</v>
      </c>
      <c r="BZ9" s="8">
        <f t="shared" si="50"/>
        <v>-3.8986149999999997E-2</v>
      </c>
      <c r="CA9" s="8">
        <f t="shared" si="51"/>
        <v>2.4834929982694997E-2</v>
      </c>
      <c r="CC9">
        <v>5.001034E-2</v>
      </c>
      <c r="CD9">
        <v>0.76145646</v>
      </c>
      <c r="CE9" s="8">
        <f t="shared" si="52"/>
        <v>-3.8986149999999997E-2</v>
      </c>
      <c r="CF9" s="8">
        <f t="shared" si="53"/>
        <v>2.9686255768028996E-2</v>
      </c>
      <c r="CG9" s="8"/>
      <c r="CI9">
        <v>6.5657129999999994E-2</v>
      </c>
      <c r="CJ9">
        <v>0.77662920000000002</v>
      </c>
      <c r="CK9" s="8">
        <f t="shared" si="4"/>
        <v>-5.1140550000000007E-2</v>
      </c>
      <c r="CL9" s="8">
        <f t="shared" si="5"/>
        <v>3.9717244434060009E-2</v>
      </c>
      <c r="CO9">
        <v>9.5508010000000004E-2</v>
      </c>
      <c r="CP9">
        <v>0.76565428000000002</v>
      </c>
      <c r="CQ9" s="8">
        <f t="shared" si="54"/>
        <v>-7.4251270000000008E-2</v>
      </c>
      <c r="CR9" s="8">
        <f t="shared" si="55"/>
        <v>5.6850802670935605E-2</v>
      </c>
      <c r="CU9">
        <v>0.12886975000000001</v>
      </c>
      <c r="CV9">
        <v>0.75299039999999995</v>
      </c>
      <c r="CW9" s="8">
        <f t="shared" si="6"/>
        <v>-0.10009387</v>
      </c>
      <c r="CX9" s="8">
        <f t="shared" si="7"/>
        <v>7.5369723208847994E-2</v>
      </c>
      <c r="DA9">
        <v>0.12886975000000001</v>
      </c>
      <c r="DB9">
        <v>0.98586815999999999</v>
      </c>
      <c r="DC9" s="8">
        <f t="shared" si="8"/>
        <v>-0.10009387</v>
      </c>
      <c r="DD9" s="8">
        <f t="shared" si="9"/>
        <v>9.8679359444179202E-2</v>
      </c>
      <c r="DG9">
        <v>9.5508010000000004E-2</v>
      </c>
      <c r="DH9">
        <v>0.95943254</v>
      </c>
      <c r="DI9" s="8">
        <f t="shared" si="56"/>
        <v>-7.4251270000000008E-2</v>
      </c>
      <c r="DJ9" s="8">
        <f t="shared" si="57"/>
        <v>7.1239084574325803E-2</v>
      </c>
      <c r="DM9">
        <v>6.5657129999999994E-2</v>
      </c>
      <c r="DN9">
        <v>0.87846135999999997</v>
      </c>
      <c r="DO9" s="8">
        <f t="shared" si="10"/>
        <v>-5.1140550000000007E-2</v>
      </c>
      <c r="DP9" s="8">
        <f t="shared" si="11"/>
        <v>4.4924997104148004E-2</v>
      </c>
      <c r="DS9">
        <v>5.001034E-2</v>
      </c>
      <c r="DT9">
        <v>0.78965094999999996</v>
      </c>
      <c r="DU9" s="8">
        <f t="shared" si="58"/>
        <v>-3.8986149999999997E-2</v>
      </c>
      <c r="DV9" s="8">
        <f t="shared" si="59"/>
        <v>3.0785450384342498E-2</v>
      </c>
      <c r="DY9" s="1">
        <v>6.5657129800000005E-2</v>
      </c>
      <c r="DZ9" s="14">
        <f t="shared" si="60"/>
        <v>3.9820016425207334E-2</v>
      </c>
      <c r="EA9" s="14">
        <f t="shared" si="61"/>
        <v>3.9820016425207334E-2</v>
      </c>
      <c r="EB9" s="14">
        <f t="shared" ref="EB9:EB53" si="68">DY9-DY8</f>
        <v>3.9594583200000005E-2</v>
      </c>
      <c r="EC9" s="14">
        <f t="shared" ref="EC9:EC53" si="69">EA9-EA8</f>
        <v>1.3171907973609846E-2</v>
      </c>
      <c r="ED9" s="7">
        <f t="shared" ref="ED9:ED29" si="70">(PI()/2)+ATAN(EC9/EB9)</f>
        <v>1.8919492617242695</v>
      </c>
      <c r="EE9">
        <f t="shared" ref="EE9:EE29" si="71">SIN(ED9)</f>
        <v>0.94887211249767367</v>
      </c>
      <c r="EG9" s="1">
        <v>6.5657129999999994E-2</v>
      </c>
      <c r="EH9" s="1">
        <v>0.25668875000000002</v>
      </c>
      <c r="EI9" s="8">
        <f t="shared" si="12"/>
        <v>-5.1140550000000007E-2</v>
      </c>
      <c r="EJ9" s="8">
        <f t="shared" si="62"/>
        <v>1.2901248324034617E-2</v>
      </c>
      <c r="EK9">
        <v>0</v>
      </c>
      <c r="EM9" s="1">
        <v>6.5657129999999994E-2</v>
      </c>
      <c r="EN9" s="1">
        <v>0.41605210999999998</v>
      </c>
      <c r="EO9" s="8">
        <f t="shared" si="13"/>
        <v>-5.1140550000000007E-2</v>
      </c>
      <c r="EP9" s="8">
        <f t="shared" si="63"/>
        <v>2.0907710511860668E-2</v>
      </c>
      <c r="EQ9">
        <v>1</v>
      </c>
      <c r="ES9" s="1">
        <v>6.5657129999999994E-2</v>
      </c>
      <c r="ET9" s="1">
        <v>0.56132546000000005</v>
      </c>
      <c r="EU9" s="8">
        <f t="shared" si="14"/>
        <v>-5.1140550000000007E-2</v>
      </c>
      <c r="EV9" s="8">
        <f t="shared" si="64"/>
        <v>2.8212374519970045E-2</v>
      </c>
      <c r="EX9" s="1">
        <v>6.5657129999999994E-2</v>
      </c>
      <c r="EY9" s="1">
        <v>0.70557446000000001</v>
      </c>
      <c r="EZ9" s="8">
        <f t="shared" si="15"/>
        <v>-5.1140550000000007E-2</v>
      </c>
      <c r="FA9" s="8">
        <f t="shared" si="65"/>
        <v>3.5462369580110661E-2</v>
      </c>
      <c r="FC9" s="1">
        <v>6.5657129999999994E-2</v>
      </c>
      <c r="FD9" s="1">
        <v>0.84570617999999997</v>
      </c>
      <c r="FE9" s="8">
        <f t="shared" si="16"/>
        <v>-5.1140550000000007E-2</v>
      </c>
      <c r="FF9" s="8">
        <f t="shared" si="66"/>
        <v>4.2505428996598864E-2</v>
      </c>
      <c r="FH9">
        <v>6.5657129999999994E-2</v>
      </c>
      <c r="FI9">
        <v>0.97014296</v>
      </c>
      <c r="FJ9" s="8">
        <f t="shared" si="17"/>
        <v>-5.1140550000000007E-2</v>
      </c>
      <c r="FK9" s="8">
        <f t="shared" si="67"/>
        <v>4.8759656341674423E-2</v>
      </c>
      <c r="FM9" s="1">
        <v>6.5657129800000005E-2</v>
      </c>
      <c r="FN9" s="1">
        <v>1.07839065</v>
      </c>
      <c r="FO9" s="8">
        <f t="shared" si="18"/>
        <v>-5.1140553199999994E-2</v>
      </c>
      <c r="FP9" s="8">
        <f t="shared" si="19"/>
        <v>5.4200218889665072E-2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 t="shared" si="20"/>
        <v>-5.1140550000000007E-2</v>
      </c>
      <c r="FZ9" s="8">
        <f t="shared" si="21"/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 t="shared" si="22"/>
        <v>-5.1140550000000007E-2</v>
      </c>
      <c r="GK9" s="8">
        <f t="shared" si="23"/>
        <v>6.7541881583988758E-2</v>
      </c>
      <c r="GL9" s="8"/>
      <c r="GM9" s="1">
        <v>6.5657129999999994E-2</v>
      </c>
      <c r="GN9" s="1">
        <v>1.1569795</v>
      </c>
      <c r="GO9" s="8">
        <f t="shared" si="24"/>
        <v>-5.1140550000000007E-2</v>
      </c>
      <c r="GP9" s="8">
        <f t="shared" si="25"/>
        <v>5.8150113066183881E-2</v>
      </c>
      <c r="GR9" s="1">
        <v>6.5657129999999994E-2</v>
      </c>
      <c r="GS9" s="1">
        <v>1.1691087</v>
      </c>
      <c r="GT9" s="8">
        <f t="shared" si="26"/>
        <v>-5.1140550000000007E-2</v>
      </c>
      <c r="GU9" s="8">
        <f t="shared" si="27"/>
        <v>5.875973004850929E-2</v>
      </c>
      <c r="GW9">
        <v>6.5657129999999994E-2</v>
      </c>
      <c r="GX9">
        <v>1.1452311399999999</v>
      </c>
      <c r="GY9" s="8">
        <f t="shared" si="28"/>
        <v>-5.1140550000000007E-2</v>
      </c>
      <c r="GZ9" s="8">
        <f t="shared" si="29"/>
        <v>5.7559637208709977E-2</v>
      </c>
      <c r="HB9">
        <v>6.5657129999999994E-2</v>
      </c>
      <c r="HC9">
        <v>1.1452311399999999</v>
      </c>
      <c r="HD9" s="8">
        <f t="shared" si="30"/>
        <v>-5.1140550000000007E-2</v>
      </c>
      <c r="HE9" s="8">
        <f t="shared" si="31"/>
        <v>5.7559637208709977E-2</v>
      </c>
      <c r="HG9">
        <v>2.606255E-2</v>
      </c>
      <c r="HH9">
        <v>1.41434956</v>
      </c>
    </row>
    <row r="10" spans="2:216" x14ac:dyDescent="0.35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32"/>
        <v>-0.12124652999999999</v>
      </c>
      <c r="M10" s="8">
        <f t="shared" si="33"/>
        <v>8.9092488578593199E-2</v>
      </c>
      <c r="N10" s="1"/>
      <c r="P10" s="8">
        <v>0.16975928000000001</v>
      </c>
      <c r="Q10" s="8">
        <v>0.75060033000000004</v>
      </c>
      <c r="R10" s="8">
        <f t="shared" si="34"/>
        <v>-8.997252E-2</v>
      </c>
      <c r="S10" s="8">
        <f t="shared" si="35"/>
        <v>6.7533403202931608E-2</v>
      </c>
      <c r="V10">
        <v>0.11679768</v>
      </c>
      <c r="W10">
        <v>0.75390626999999999</v>
      </c>
      <c r="X10" s="8">
        <f t="shared" si="36"/>
        <v>-6.1985959999999993E-2</v>
      </c>
      <c r="Y10" s="8">
        <f t="shared" si="37"/>
        <v>4.6731603895969191E-2</v>
      </c>
      <c r="AB10">
        <v>8.8996489999999998E-2</v>
      </c>
      <c r="AC10">
        <v>0.76735686999999997</v>
      </c>
      <c r="AD10" s="8">
        <f t="shared" si="38"/>
        <v>-4.7269270000000016E-2</v>
      </c>
      <c r="AE10" s="8">
        <f t="shared" si="39"/>
        <v>3.6272399074384912E-2</v>
      </c>
      <c r="AH10">
        <v>8.8996489999999998E-2</v>
      </c>
      <c r="AI10">
        <v>0.74444065000000004</v>
      </c>
      <c r="AJ10" s="8">
        <f t="shared" si="40"/>
        <v>-4.7269270000000016E-2</v>
      </c>
      <c r="AK10" s="8">
        <f t="shared" si="41"/>
        <v>3.5189166083825517E-2</v>
      </c>
      <c r="AN10">
        <v>0.11679768</v>
      </c>
      <c r="AO10">
        <v>0.75126760000000004</v>
      </c>
      <c r="AP10" s="8">
        <f t="shared" si="42"/>
        <v>-6.1985959999999993E-2</v>
      </c>
      <c r="AQ10" s="8">
        <f t="shared" si="43"/>
        <v>4.6568043402895998E-2</v>
      </c>
      <c r="AT10">
        <v>0.16975928000000001</v>
      </c>
      <c r="AU10">
        <v>0.70408199000000005</v>
      </c>
      <c r="AV10" s="8">
        <f t="shared" si="44"/>
        <v>-8.997252E-2</v>
      </c>
      <c r="AW10" s="8">
        <f t="shared" si="45"/>
        <v>6.3348030926914808E-2</v>
      </c>
      <c r="AZ10">
        <v>0.22896362000000001</v>
      </c>
      <c r="BA10">
        <v>0.67779847999999998</v>
      </c>
      <c r="BB10" s="8">
        <f t="shared" si="46"/>
        <v>-0.12124652999999999</v>
      </c>
      <c r="BC10" s="8">
        <f t="shared" si="47"/>
        <v>8.2180713739274394E-2</v>
      </c>
      <c r="BF10">
        <v>0.22896362000000001</v>
      </c>
      <c r="BG10">
        <v>0.65746667000000003</v>
      </c>
      <c r="BH10" s="8">
        <f t="shared" si="0"/>
        <v>-0.12124652999999999</v>
      </c>
      <c r="BI10" s="8">
        <f t="shared" si="1"/>
        <v>7.9715552328155095E-2</v>
      </c>
      <c r="BL10">
        <v>0.16975928000000001</v>
      </c>
      <c r="BM10">
        <v>0.65909896999999995</v>
      </c>
      <c r="BN10" s="8">
        <f t="shared" si="48"/>
        <v>-8.997252E-2</v>
      </c>
      <c r="BO10" s="8">
        <f t="shared" si="49"/>
        <v>5.9300795260304393E-2</v>
      </c>
      <c r="BR10">
        <v>0.11679768</v>
      </c>
      <c r="BS10">
        <v>0.65875947000000001</v>
      </c>
      <c r="BT10" s="8">
        <f t="shared" si="2"/>
        <v>-6.1985959999999993E-2</v>
      </c>
      <c r="BU10" s="8">
        <f t="shared" si="3"/>
        <v>4.0833838157041197E-2</v>
      </c>
      <c r="BX10">
        <v>8.8996489999999998E-2</v>
      </c>
      <c r="BY10">
        <v>0.64162162</v>
      </c>
      <c r="BZ10" s="8">
        <f t="shared" si="50"/>
        <v>-4.7269270000000016E-2</v>
      </c>
      <c r="CA10" s="8">
        <f t="shared" si="51"/>
        <v>3.0328985593617411E-2</v>
      </c>
      <c r="CC10">
        <v>8.8996489999999998E-2</v>
      </c>
      <c r="CD10">
        <v>0.73206576999999995</v>
      </c>
      <c r="CE10" s="8">
        <f t="shared" si="52"/>
        <v>-4.7269270000000016E-2</v>
      </c>
      <c r="CF10" s="8">
        <f t="shared" si="53"/>
        <v>3.4604214539887906E-2</v>
      </c>
      <c r="CG10" s="8"/>
      <c r="CI10">
        <v>0.11679768</v>
      </c>
      <c r="CJ10">
        <v>0.74620081999999999</v>
      </c>
      <c r="CK10" s="8">
        <f t="shared" si="4"/>
        <v>-6.1985959999999993E-2</v>
      </c>
      <c r="CL10" s="8">
        <f t="shared" si="5"/>
        <v>4.6253974180487191E-2</v>
      </c>
      <c r="CO10">
        <v>0.16975928000000001</v>
      </c>
      <c r="CP10">
        <v>0.72623541000000003</v>
      </c>
      <c r="CQ10" s="8">
        <f t="shared" si="54"/>
        <v>-8.997252E-2</v>
      </c>
      <c r="CR10" s="8">
        <f t="shared" si="55"/>
        <v>6.5341229950933208E-2</v>
      </c>
      <c r="CU10">
        <v>0.22896362000000001</v>
      </c>
      <c r="CV10">
        <v>0.69913592000000002</v>
      </c>
      <c r="CW10" s="8">
        <f t="shared" si="6"/>
        <v>-0.12124652999999999</v>
      </c>
      <c r="CX10" s="8">
        <f t="shared" si="7"/>
        <v>8.4767804298357591E-2</v>
      </c>
      <c r="DA10">
        <v>0.22896362000000001</v>
      </c>
      <c r="DB10">
        <v>1.0594610600000001</v>
      </c>
      <c r="DC10" s="8">
        <f t="shared" si="8"/>
        <v>-0.12124652999999999</v>
      </c>
      <c r="DD10" s="8">
        <f t="shared" si="9"/>
        <v>0.12845597719512181</v>
      </c>
      <c r="DG10">
        <v>0.16975928000000001</v>
      </c>
      <c r="DH10">
        <v>1.0602450800000001</v>
      </c>
      <c r="DI10" s="8">
        <f t="shared" si="56"/>
        <v>-8.997252E-2</v>
      </c>
      <c r="DJ10" s="8">
        <f t="shared" si="57"/>
        <v>9.5392921665201608E-2</v>
      </c>
      <c r="DM10">
        <v>0.11679768</v>
      </c>
      <c r="DN10">
        <v>1.01135822</v>
      </c>
      <c r="DO10" s="8">
        <f t="shared" si="10"/>
        <v>-6.1985959999999993E-2</v>
      </c>
      <c r="DP10" s="8">
        <f t="shared" si="11"/>
        <v>6.2690010170591184E-2</v>
      </c>
      <c r="DS10">
        <v>8.8996489999999998E-2</v>
      </c>
      <c r="DT10">
        <v>0.94447725000000005</v>
      </c>
      <c r="DU10" s="8">
        <f t="shared" si="58"/>
        <v>-4.7269270000000016E-2</v>
      </c>
      <c r="DV10" s="8">
        <f t="shared" si="59"/>
        <v>4.4644750139107514E-2</v>
      </c>
      <c r="DY10" s="1">
        <v>0.116797683</v>
      </c>
      <c r="DZ10" s="14">
        <f t="shared" si="60"/>
        <v>4.9433246699933216E-2</v>
      </c>
      <c r="EA10" s="14">
        <f t="shared" si="61"/>
        <v>4.9433246699933216E-2</v>
      </c>
      <c r="EB10" s="14">
        <f t="shared" si="68"/>
        <v>5.1140553199999994E-2</v>
      </c>
      <c r="EC10" s="14">
        <f t="shared" si="69"/>
        <v>9.6132302747258813E-3</v>
      </c>
      <c r="ED10" s="7">
        <f t="shared" si="70"/>
        <v>1.7566047065434491</v>
      </c>
      <c r="EE10">
        <f t="shared" si="71"/>
        <v>0.98278723083040553</v>
      </c>
      <c r="EG10" s="1">
        <v>0.11679768</v>
      </c>
      <c r="EH10" s="1">
        <v>0.31611649000000003</v>
      </c>
      <c r="EI10" s="8">
        <f t="shared" si="12"/>
        <v>-6.1985959999999993E-2</v>
      </c>
      <c r="EJ10" s="8">
        <f t="shared" si="62"/>
        <v>1.9486529376693911E-2</v>
      </c>
      <c r="EK10">
        <v>0</v>
      </c>
      <c r="EM10" s="1">
        <v>0.11679768</v>
      </c>
      <c r="EN10" s="1">
        <v>0.43499906999999999</v>
      </c>
      <c r="EO10" s="8">
        <f t="shared" si="13"/>
        <v>-6.1985959999999993E-2</v>
      </c>
      <c r="EP10" s="8">
        <f t="shared" si="63"/>
        <v>2.6810784612272744E-2</v>
      </c>
      <c r="EQ10">
        <v>1</v>
      </c>
      <c r="ES10" s="1">
        <v>0.11679768</v>
      </c>
      <c r="ET10" s="1">
        <v>0.54424079000000003</v>
      </c>
      <c r="EU10" s="8">
        <f t="shared" si="14"/>
        <v>-6.1985959999999993E-2</v>
      </c>
      <c r="EV10" s="8">
        <f t="shared" si="64"/>
        <v>3.3548911486174296E-2</v>
      </c>
      <c r="EX10" s="1">
        <v>0.11679768</v>
      </c>
      <c r="EY10" s="1">
        <v>0.65270329999999999</v>
      </c>
      <c r="EZ10" s="8">
        <f t="shared" si="15"/>
        <v>-6.1985959999999993E-2</v>
      </c>
      <c r="FA10" s="8">
        <f t="shared" si="65"/>
        <v>4.0234921087840304E-2</v>
      </c>
      <c r="FC10" s="1">
        <v>0.11679768</v>
      </c>
      <c r="FD10" s="1">
        <v>0.75867088000000005</v>
      </c>
      <c r="FE10" s="8">
        <f t="shared" si="16"/>
        <v>-6.1985959999999993E-2</v>
      </c>
      <c r="FF10" s="8">
        <f t="shared" si="66"/>
        <v>4.6767134452119913E-2</v>
      </c>
      <c r="FH10">
        <v>0.11679768</v>
      </c>
      <c r="FI10">
        <v>0.85980361000000005</v>
      </c>
      <c r="FJ10" s="8">
        <f t="shared" si="17"/>
        <v>-6.1985959999999993E-2</v>
      </c>
      <c r="FK10" s="8">
        <f t="shared" si="67"/>
        <v>5.3001310701800065E-2</v>
      </c>
      <c r="FM10" s="1">
        <v>0.116797683</v>
      </c>
      <c r="FN10" s="1">
        <v>0.93339044800000004</v>
      </c>
      <c r="FO10" s="8">
        <f t="shared" si="18"/>
        <v>-6.1985957999999994E-2</v>
      </c>
      <c r="FP10" s="8">
        <f t="shared" si="19"/>
        <v>5.7537459681453143E-2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 t="shared" si="20"/>
        <v>-6.1985959999999993E-2</v>
      </c>
      <c r="FZ10" s="8">
        <f t="shared" si="21"/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 t="shared" si="22"/>
        <v>-6.1985959999999993E-2</v>
      </c>
      <c r="GK10" s="8">
        <f t="shared" si="23"/>
        <v>7.1990243202612339E-2</v>
      </c>
      <c r="GL10" s="8"/>
      <c r="GM10" s="1">
        <v>0.11679768</v>
      </c>
      <c r="GN10" s="1">
        <v>1.03221337</v>
      </c>
      <c r="GO10" s="8">
        <f t="shared" si="24"/>
        <v>-6.1985959999999993E-2</v>
      </c>
      <c r="GP10" s="8">
        <f t="shared" si="25"/>
        <v>6.3629253119700344E-2</v>
      </c>
      <c r="GR10" s="1">
        <v>0.11679768</v>
      </c>
      <c r="GS10" s="1">
        <v>1.10245645</v>
      </c>
      <c r="GT10" s="8">
        <f t="shared" si="26"/>
        <v>-6.1985959999999993E-2</v>
      </c>
      <c r="GU10" s="8">
        <f t="shared" si="27"/>
        <v>6.7959282982835476E-2</v>
      </c>
      <c r="GW10">
        <v>0.11679768</v>
      </c>
      <c r="GX10">
        <v>1.1201706600000001</v>
      </c>
      <c r="GY10" s="8">
        <f t="shared" si="28"/>
        <v>-6.1985959999999993E-2</v>
      </c>
      <c r="GZ10" s="8">
        <f t="shared" si="29"/>
        <v>6.9051249028485057E-2</v>
      </c>
      <c r="HB10">
        <v>0.11679768</v>
      </c>
      <c r="HC10">
        <v>1.1201706600000001</v>
      </c>
      <c r="HD10" s="8">
        <f t="shared" si="30"/>
        <v>-6.1985959999999993E-2</v>
      </c>
      <c r="HE10" s="8">
        <f t="shared" si="31"/>
        <v>6.9051249028485057E-2</v>
      </c>
      <c r="HG10">
        <v>6.5657129999999994E-2</v>
      </c>
      <c r="HH10">
        <v>1.16940157</v>
      </c>
    </row>
    <row r="11" spans="2:216" x14ac:dyDescent="0.35">
      <c r="C11">
        <v>4</v>
      </c>
      <c r="D11" s="7">
        <v>0.44</v>
      </c>
      <c r="E11" s="7">
        <v>0.41199999999999998</v>
      </c>
      <c r="F11" s="9"/>
      <c r="G11" s="23">
        <v>0.55948766337495592</v>
      </c>
      <c r="J11" s="8">
        <v>0.35021015</v>
      </c>
      <c r="K11" s="8">
        <v>0.65732007000000003</v>
      </c>
      <c r="L11" s="8">
        <f t="shared" si="32"/>
        <v>-0.11002647999999998</v>
      </c>
      <c r="M11" s="8">
        <f t="shared" si="33"/>
        <v>7.2322613535453592E-2</v>
      </c>
      <c r="N11" s="1"/>
      <c r="P11" s="8">
        <v>0.25973180000000001</v>
      </c>
      <c r="Q11" s="8">
        <v>0.70910361</v>
      </c>
      <c r="R11" s="8">
        <f t="shared" si="34"/>
        <v>-8.131455999999998E-2</v>
      </c>
      <c r="S11" s="8">
        <f t="shared" si="35"/>
        <v>5.7660448041561584E-2</v>
      </c>
      <c r="V11">
        <v>0.17878363999999999</v>
      </c>
      <c r="W11">
        <v>0.74871350000000003</v>
      </c>
      <c r="X11" s="8">
        <f t="shared" si="36"/>
        <v>-5.5804640000000016E-2</v>
      </c>
      <c r="Y11" s="8">
        <f t="shared" si="37"/>
        <v>4.1781687330640013E-2</v>
      </c>
      <c r="AB11">
        <v>0.13626576000000001</v>
      </c>
      <c r="AC11">
        <v>0.78265868000000005</v>
      </c>
      <c r="AD11" s="8">
        <f t="shared" si="38"/>
        <v>-4.2471809999999999E-2</v>
      </c>
      <c r="AE11" s="8">
        <f t="shared" si="39"/>
        <v>3.3240930751810803E-2</v>
      </c>
      <c r="AH11">
        <v>0.13626576000000001</v>
      </c>
      <c r="AI11">
        <v>0.72432527999999996</v>
      </c>
      <c r="AJ11" s="8">
        <f t="shared" si="40"/>
        <v>-4.2471809999999999E-2</v>
      </c>
      <c r="AK11" s="8">
        <f t="shared" si="41"/>
        <v>3.0763405670356798E-2</v>
      </c>
      <c r="AN11">
        <v>0.17878363999999999</v>
      </c>
      <c r="AO11">
        <v>0.72073964000000001</v>
      </c>
      <c r="AP11" s="8">
        <f t="shared" si="42"/>
        <v>-5.5804640000000016E-2</v>
      </c>
      <c r="AQ11" s="8">
        <f t="shared" si="43"/>
        <v>4.0220616143929612E-2</v>
      </c>
      <c r="AT11">
        <v>0.25973180000000001</v>
      </c>
      <c r="AU11">
        <v>0.65419899999999997</v>
      </c>
      <c r="AV11" s="8">
        <f t="shared" si="44"/>
        <v>-8.131455999999998E-2</v>
      </c>
      <c r="AW11" s="8">
        <f t="shared" si="45"/>
        <v>5.3195903837439988E-2</v>
      </c>
      <c r="AZ11">
        <v>0.35021015</v>
      </c>
      <c r="BA11">
        <v>0.60121402999999995</v>
      </c>
      <c r="BB11" s="8">
        <f t="shared" si="46"/>
        <v>-0.11002647999999998</v>
      </c>
      <c r="BC11" s="8">
        <f t="shared" si="47"/>
        <v>6.6149463447514378E-2</v>
      </c>
      <c r="BF11">
        <v>0.35021015</v>
      </c>
      <c r="BG11">
        <v>0.60767976999999995</v>
      </c>
      <c r="BH11" s="8">
        <f t="shared" si="0"/>
        <v>-0.11002647999999998</v>
      </c>
      <c r="BI11" s="8">
        <f t="shared" si="1"/>
        <v>6.6860866060309582E-2</v>
      </c>
      <c r="BL11">
        <v>0.25973180000000001</v>
      </c>
      <c r="BM11">
        <v>0.64705809000000003</v>
      </c>
      <c r="BN11" s="8">
        <f t="shared" si="48"/>
        <v>-8.131455999999998E-2</v>
      </c>
      <c r="BO11" s="8">
        <f t="shared" si="49"/>
        <v>5.2615243882790388E-2</v>
      </c>
      <c r="BR11">
        <v>0.17878363999999999</v>
      </c>
      <c r="BS11">
        <v>0.67994613000000004</v>
      </c>
      <c r="BT11" s="8">
        <f t="shared" si="2"/>
        <v>-5.5804640000000016E-2</v>
      </c>
      <c r="BU11" s="8">
        <f t="shared" si="3"/>
        <v>3.7944149004043214E-2</v>
      </c>
      <c r="BX11">
        <v>0.13626576000000001</v>
      </c>
      <c r="BY11">
        <v>0.67553202999999995</v>
      </c>
      <c r="BZ11" s="8">
        <f t="shared" si="50"/>
        <v>-4.2471809999999999E-2</v>
      </c>
      <c r="CA11" s="8">
        <f t="shared" si="51"/>
        <v>2.8691068027074298E-2</v>
      </c>
      <c r="CC11">
        <v>0.13626576000000001</v>
      </c>
      <c r="CD11">
        <v>0.70505134000000003</v>
      </c>
      <c r="CE11" s="8">
        <f t="shared" si="52"/>
        <v>-4.2471809999999999E-2</v>
      </c>
      <c r="CF11" s="8">
        <f t="shared" si="53"/>
        <v>2.9944806552725401E-2</v>
      </c>
      <c r="CG11" s="8"/>
      <c r="CI11">
        <v>0.17878363999999999</v>
      </c>
      <c r="CJ11">
        <v>0.71181342999999997</v>
      </c>
      <c r="CK11" s="8">
        <f t="shared" si="4"/>
        <v>-5.5804640000000016E-2</v>
      </c>
      <c r="CL11" s="8">
        <f t="shared" si="5"/>
        <v>3.972249220831521E-2</v>
      </c>
      <c r="CO11">
        <v>0.25973180000000001</v>
      </c>
      <c r="CP11">
        <v>0.67249133000000005</v>
      </c>
      <c r="CQ11" s="8">
        <f t="shared" si="54"/>
        <v>-8.131455999999998E-2</v>
      </c>
      <c r="CR11" s="8">
        <f t="shared" si="55"/>
        <v>5.4683336602764789E-2</v>
      </c>
      <c r="CU11">
        <v>0.35021015</v>
      </c>
      <c r="CV11">
        <v>0.62041637999999999</v>
      </c>
      <c r="CW11" s="8">
        <f t="shared" si="6"/>
        <v>-0.11002647999999998</v>
      </c>
      <c r="CX11" s="8">
        <f t="shared" si="7"/>
        <v>6.8262230425742393E-2</v>
      </c>
      <c r="DA11">
        <v>0.35021015</v>
      </c>
      <c r="DB11">
        <v>1.0605016</v>
      </c>
      <c r="DC11" s="8">
        <f t="shared" si="8"/>
        <v>-0.11002647999999998</v>
      </c>
      <c r="DD11" s="8">
        <f t="shared" si="9"/>
        <v>0.11668325808236799</v>
      </c>
      <c r="DG11">
        <v>0.25973180000000001</v>
      </c>
      <c r="DH11">
        <v>1.0891685</v>
      </c>
      <c r="DI11" s="8">
        <f t="shared" si="56"/>
        <v>-8.131455999999998E-2</v>
      </c>
      <c r="DJ11" s="8">
        <f t="shared" si="57"/>
        <v>8.8565257343359974E-2</v>
      </c>
      <c r="DM11">
        <v>0.17878363999999999</v>
      </c>
      <c r="DN11">
        <v>1.0669450599999999</v>
      </c>
      <c r="DO11" s="8">
        <f t="shared" si="10"/>
        <v>-5.5804640000000016E-2</v>
      </c>
      <c r="DP11" s="8">
        <f t="shared" si="11"/>
        <v>5.9540484973078414E-2</v>
      </c>
      <c r="DS11">
        <v>0.13626576000000001</v>
      </c>
      <c r="DT11">
        <v>1.0163244899999999</v>
      </c>
      <c r="DU11" s="8">
        <f t="shared" si="58"/>
        <v>-4.2471809999999999E-2</v>
      </c>
      <c r="DV11" s="8">
        <f t="shared" si="59"/>
        <v>4.3165140637626893E-2</v>
      </c>
      <c r="DY11" s="1">
        <v>0.17878364099999999</v>
      </c>
      <c r="DZ11" s="14">
        <f t="shared" si="60"/>
        <v>5.5976094728309785E-2</v>
      </c>
      <c r="EA11" s="14">
        <f t="shared" si="61"/>
        <v>5.5976094728309785E-2</v>
      </c>
      <c r="EB11" s="14">
        <f t="shared" si="68"/>
        <v>6.1985957999999994E-2</v>
      </c>
      <c r="EC11" s="14">
        <f t="shared" si="69"/>
        <v>6.5428480283765689E-3</v>
      </c>
      <c r="ED11" s="7">
        <f t="shared" si="70"/>
        <v>1.6759606278858505</v>
      </c>
      <c r="EE11">
        <f t="shared" si="71"/>
        <v>0.99447532939330852</v>
      </c>
      <c r="EG11" s="1">
        <v>0.17878363999999999</v>
      </c>
      <c r="EH11" s="1">
        <v>0.33356352</v>
      </c>
      <c r="EI11" s="8">
        <f t="shared" si="12"/>
        <v>-5.5804640000000016E-2</v>
      </c>
      <c r="EJ11" s="8">
        <f t="shared" si="62"/>
        <v>1.8587940880026802E-2</v>
      </c>
      <c r="EK11">
        <v>0</v>
      </c>
      <c r="EM11" s="1">
        <v>0.17878363999999999</v>
      </c>
      <c r="EN11" s="1">
        <v>0.42854725999999999</v>
      </c>
      <c r="EO11" s="8">
        <f t="shared" si="13"/>
        <v>-5.5804640000000016E-2</v>
      </c>
      <c r="EP11" s="8">
        <f t="shared" si="63"/>
        <v>2.3877304992939934E-2</v>
      </c>
      <c r="EQ11">
        <v>1</v>
      </c>
      <c r="ES11" s="1">
        <v>0.17878363999999999</v>
      </c>
      <c r="ET11" s="1">
        <v>0.51709472000000001</v>
      </c>
      <c r="EU11" s="8">
        <f t="shared" si="14"/>
        <v>-5.5804640000000016E-2</v>
      </c>
      <c r="EV11" s="8">
        <f t="shared" si="64"/>
        <v>2.8815279574738908E-2</v>
      </c>
      <c r="EX11" s="1">
        <v>0.17878363999999999</v>
      </c>
      <c r="EY11" s="1">
        <v>0.60471699999999995</v>
      </c>
      <c r="EZ11" s="8">
        <f t="shared" si="15"/>
        <v>-5.5804640000000016E-2</v>
      </c>
      <c r="FA11" s="8">
        <f t="shared" si="65"/>
        <v>3.3698061002435657E-2</v>
      </c>
      <c r="FC11" s="1">
        <v>0.17878363999999999</v>
      </c>
      <c r="FD11" s="1">
        <v>0.69077562000000003</v>
      </c>
      <c r="FE11" s="8">
        <f t="shared" si="16"/>
        <v>-5.5804640000000016E-2</v>
      </c>
      <c r="FF11" s="8">
        <f t="shared" si="66"/>
        <v>3.8493706943504673E-2</v>
      </c>
      <c r="FH11">
        <v>0.17878363999999999</v>
      </c>
      <c r="FI11">
        <v>0.77919143000000002</v>
      </c>
      <c r="FJ11" s="8">
        <f t="shared" si="17"/>
        <v>-5.5804640000000016E-2</v>
      </c>
      <c r="FK11" s="8">
        <f t="shared" si="67"/>
        <v>4.3420708101004395E-2</v>
      </c>
      <c r="FM11" s="1">
        <v>0.17878364099999999</v>
      </c>
      <c r="FN11" s="1">
        <v>0.83487947799999995</v>
      </c>
      <c r="FO11" s="8">
        <f t="shared" si="18"/>
        <v>-5.5804642000000015E-2</v>
      </c>
      <c r="FP11" s="8">
        <f t="shared" si="19"/>
        <v>4.6523945229954553E-2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 t="shared" si="20"/>
        <v>-5.5804640000000016E-2</v>
      </c>
      <c r="FZ11" s="8">
        <f t="shared" si="21"/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 t="shared" si="22"/>
        <v>-5.5804640000000016E-2</v>
      </c>
      <c r="GK11" s="8">
        <f t="shared" si="23"/>
        <v>5.9544660526921332E-2</v>
      </c>
      <c r="GL11" s="8"/>
      <c r="GM11" s="1">
        <v>0.17878363999999999</v>
      </c>
      <c r="GN11" s="1">
        <v>1.00508116</v>
      </c>
      <c r="GO11" s="8">
        <f t="shared" si="24"/>
        <v>-5.5804640000000016E-2</v>
      </c>
      <c r="GP11" s="8">
        <f t="shared" si="25"/>
        <v>5.6008490322049485E-2</v>
      </c>
      <c r="GR11" s="1">
        <v>0.17878363999999999</v>
      </c>
      <c r="GS11" s="1">
        <v>1.1207602699999999</v>
      </c>
      <c r="GT11" s="8">
        <f t="shared" si="26"/>
        <v>-5.5804640000000016E-2</v>
      </c>
      <c r="GU11" s="8">
        <f t="shared" si="27"/>
        <v>6.245474816743412E-2</v>
      </c>
      <c r="GW11">
        <v>0.17878363999999999</v>
      </c>
      <c r="GX11">
        <v>1.1367643700000001</v>
      </c>
      <c r="GY11" s="8">
        <f t="shared" si="28"/>
        <v>-5.5804640000000016E-2</v>
      </c>
      <c r="GZ11" s="8">
        <f t="shared" si="29"/>
        <v>6.3346582096510173E-2</v>
      </c>
      <c r="HB11">
        <v>0.17878363999999999</v>
      </c>
      <c r="HC11">
        <v>1.1367643700000001</v>
      </c>
      <c r="HD11" s="8">
        <f t="shared" si="30"/>
        <v>-5.5804640000000016E-2</v>
      </c>
      <c r="HE11" s="8">
        <f t="shared" si="31"/>
        <v>6.3346582096510173E-2</v>
      </c>
      <c r="HG11">
        <v>0.11679768</v>
      </c>
      <c r="HH11">
        <v>1.14108674</v>
      </c>
    </row>
    <row r="12" spans="2:216" x14ac:dyDescent="0.35">
      <c r="C12">
        <v>5</v>
      </c>
      <c r="D12" s="7">
        <v>0.55000000000000004</v>
      </c>
      <c r="E12" s="7"/>
      <c r="F12" s="9"/>
      <c r="G12" s="9"/>
      <c r="J12" s="8">
        <v>0.46023662999999998</v>
      </c>
      <c r="K12" s="8">
        <v>0.54598091999999998</v>
      </c>
      <c r="L12" s="8">
        <f t="shared" si="32"/>
        <v>-8.7365670000000006E-2</v>
      </c>
      <c r="M12" s="8">
        <f t="shared" si="33"/>
        <v>4.7699988883016402E-2</v>
      </c>
      <c r="N12" s="1"/>
      <c r="P12" s="8">
        <v>0.34104635999999999</v>
      </c>
      <c r="Q12" s="8">
        <v>0.61351151999999998</v>
      </c>
      <c r="R12" s="8">
        <f t="shared" si="34"/>
        <v>-6.4737150000000021E-2</v>
      </c>
      <c r="S12" s="8">
        <f t="shared" si="35"/>
        <v>3.9716987296968015E-2</v>
      </c>
      <c r="V12">
        <v>0.23458828000000001</v>
      </c>
      <c r="W12">
        <v>0.66608696000000001</v>
      </c>
      <c r="X12" s="8">
        <f t="shared" si="36"/>
        <v>-4.4532539999999982E-2</v>
      </c>
      <c r="Y12" s="8">
        <f t="shared" si="37"/>
        <v>2.9662544189678387E-2</v>
      </c>
      <c r="AB12">
        <v>0.17873757000000001</v>
      </c>
      <c r="AC12">
        <v>0.70560787000000003</v>
      </c>
      <c r="AD12" s="8">
        <f t="shared" si="38"/>
        <v>-3.394701E-2</v>
      </c>
      <c r="AE12" s="8">
        <f t="shared" si="39"/>
        <v>2.3953277418968702E-2</v>
      </c>
      <c r="AH12">
        <v>0.17873757000000001</v>
      </c>
      <c r="AI12">
        <v>0.66605731000000001</v>
      </c>
      <c r="AJ12" s="8">
        <f t="shared" si="40"/>
        <v>-3.394701E-2</v>
      </c>
      <c r="AK12" s="8">
        <f t="shared" si="41"/>
        <v>2.2610654163143101E-2</v>
      </c>
      <c r="AN12">
        <v>0.23458828000000001</v>
      </c>
      <c r="AO12">
        <v>0.65807234999999997</v>
      </c>
      <c r="AP12" s="8">
        <f t="shared" si="42"/>
        <v>-4.4532539999999982E-2</v>
      </c>
      <c r="AQ12" s="8">
        <f t="shared" si="43"/>
        <v>2.9305633249268985E-2</v>
      </c>
      <c r="AT12">
        <v>0.34104635999999999</v>
      </c>
      <c r="AU12">
        <v>0.57876700999999997</v>
      </c>
      <c r="AV12" s="8">
        <f t="shared" si="44"/>
        <v>-6.4737150000000021E-2</v>
      </c>
      <c r="AW12" s="8">
        <f t="shared" si="45"/>
        <v>3.7467726741421507E-2</v>
      </c>
      <c r="AZ12">
        <v>0.46023662999999998</v>
      </c>
      <c r="BA12">
        <v>0.50657036</v>
      </c>
      <c r="BB12" s="8">
        <f t="shared" si="46"/>
        <v>-8.7365670000000006E-2</v>
      </c>
      <c r="BC12" s="8">
        <f t="shared" si="47"/>
        <v>4.4256858903541203E-2</v>
      </c>
      <c r="BF12">
        <v>0.46023662999999998</v>
      </c>
      <c r="BG12">
        <v>0.50010421000000005</v>
      </c>
      <c r="BH12" s="8">
        <f t="shared" si="0"/>
        <v>-8.7365670000000006E-2</v>
      </c>
      <c r="BI12" s="8">
        <f t="shared" si="1"/>
        <v>4.3691939376470708E-2</v>
      </c>
      <c r="BL12">
        <v>0.34104635999999999</v>
      </c>
      <c r="BM12">
        <v>0.55844901999999996</v>
      </c>
      <c r="BN12" s="8">
        <f t="shared" si="48"/>
        <v>-6.4737150000000021E-2</v>
      </c>
      <c r="BO12" s="8">
        <f t="shared" si="49"/>
        <v>3.6152397975093009E-2</v>
      </c>
      <c r="BR12">
        <v>0.23458828000000001</v>
      </c>
      <c r="BS12">
        <v>0.60947147999999995</v>
      </c>
      <c r="BT12" s="8">
        <f t="shared" si="2"/>
        <v>-4.4532539999999982E-2</v>
      </c>
      <c r="BU12" s="8">
        <f t="shared" si="3"/>
        <v>2.7141313061959188E-2</v>
      </c>
      <c r="BX12">
        <v>0.17873757000000001</v>
      </c>
      <c r="BY12">
        <v>0.63796467000000001</v>
      </c>
      <c r="BZ12" s="8">
        <f t="shared" si="50"/>
        <v>-3.394701E-2</v>
      </c>
      <c r="CA12" s="8">
        <f t="shared" si="51"/>
        <v>2.1656993032136699E-2</v>
      </c>
      <c r="CC12">
        <v>0.17873757000000001</v>
      </c>
      <c r="CD12">
        <v>0.64021033999999999</v>
      </c>
      <c r="CE12" s="8">
        <f t="shared" si="52"/>
        <v>-3.394701E-2</v>
      </c>
      <c r="CF12" s="8">
        <f t="shared" si="53"/>
        <v>2.1733226814083399E-2</v>
      </c>
      <c r="CG12" s="8"/>
      <c r="CI12">
        <v>0.23458828000000001</v>
      </c>
      <c r="CJ12">
        <v>0.64477041000000002</v>
      </c>
      <c r="CK12" s="8">
        <f t="shared" si="4"/>
        <v>-4.4532539999999982E-2</v>
      </c>
      <c r="CL12" s="8">
        <f t="shared" si="5"/>
        <v>2.871326407414139E-2</v>
      </c>
      <c r="CO12">
        <v>0.34104635999999999</v>
      </c>
      <c r="CP12">
        <v>0.59447581000000005</v>
      </c>
      <c r="CQ12" s="8">
        <f t="shared" si="54"/>
        <v>-6.4737150000000021E-2</v>
      </c>
      <c r="CR12" s="8">
        <f t="shared" si="55"/>
        <v>3.8484669683341514E-2</v>
      </c>
      <c r="CU12">
        <v>0.46023662999999998</v>
      </c>
      <c r="CV12">
        <v>0.52579578999999999</v>
      </c>
      <c r="CW12" s="8">
        <f t="shared" si="6"/>
        <v>-8.7365670000000006E-2</v>
      </c>
      <c r="CX12" s="8">
        <f t="shared" si="7"/>
        <v>4.59365014765293E-2</v>
      </c>
      <c r="DA12">
        <v>0.46023662999999998</v>
      </c>
      <c r="DB12">
        <v>1.04634245</v>
      </c>
      <c r="DC12" s="8">
        <f t="shared" si="8"/>
        <v>-8.7365670000000006E-2</v>
      </c>
      <c r="DD12" s="8">
        <f t="shared" si="9"/>
        <v>9.1414409193691509E-2</v>
      </c>
      <c r="DG12">
        <v>0.34104635999999999</v>
      </c>
      <c r="DH12">
        <v>1.1009171499999999</v>
      </c>
      <c r="DI12" s="8">
        <f t="shared" si="56"/>
        <v>-6.4737150000000021E-2</v>
      </c>
      <c r="DJ12" s="8">
        <f t="shared" si="57"/>
        <v>7.127023867712251E-2</v>
      </c>
      <c r="DM12">
        <v>0.23458828000000001</v>
      </c>
      <c r="DN12">
        <v>1.0997765799999999</v>
      </c>
      <c r="DO12" s="8">
        <f t="shared" si="10"/>
        <v>-4.4532539999999982E-2</v>
      </c>
      <c r="DP12" s="8">
        <f t="shared" si="11"/>
        <v>4.8975844539913174E-2</v>
      </c>
      <c r="DS12">
        <v>0.17873757000000001</v>
      </c>
      <c r="DT12">
        <v>1.06103758</v>
      </c>
      <c r="DU12" s="8">
        <f t="shared" si="58"/>
        <v>-3.394701E-2</v>
      </c>
      <c r="DV12" s="8">
        <f t="shared" si="59"/>
        <v>3.6019053338635802E-2</v>
      </c>
      <c r="DY12" s="1">
        <v>0.23458828300000001</v>
      </c>
      <c r="DZ12" s="14">
        <f t="shared" si="60"/>
        <v>5.8954250447668256E-2</v>
      </c>
      <c r="EA12" s="14">
        <f t="shared" si="61"/>
        <v>5.8954250447668256E-2</v>
      </c>
      <c r="EB12" s="14">
        <f t="shared" si="68"/>
        <v>5.5804642000000015E-2</v>
      </c>
      <c r="EC12" s="14">
        <f t="shared" si="69"/>
        <v>2.9781557193584718E-3</v>
      </c>
      <c r="ED12" s="7">
        <f t="shared" si="70"/>
        <v>1.6241132746282241</v>
      </c>
      <c r="EE12">
        <f t="shared" si="71"/>
        <v>0.99857898821020796</v>
      </c>
      <c r="EG12" s="1">
        <v>0.23458828000000001</v>
      </c>
      <c r="EH12" s="1">
        <v>0.33778143999999999</v>
      </c>
      <c r="EI12" s="8">
        <f t="shared" si="12"/>
        <v>-4.4532539999999982E-2</v>
      </c>
      <c r="EJ12" s="8">
        <f t="shared" si="62"/>
        <v>1.5038748641624524E-2</v>
      </c>
      <c r="EK12">
        <v>0</v>
      </c>
      <c r="EM12" s="1">
        <v>0.23458828000000001</v>
      </c>
      <c r="EN12" s="1">
        <v>0.40950839</v>
      </c>
      <c r="EO12" s="8">
        <f t="shared" si="13"/>
        <v>-4.4532539999999982E-2</v>
      </c>
      <c r="EP12" s="8">
        <f t="shared" si="63"/>
        <v>1.8229408268908513E-2</v>
      </c>
      <c r="EQ12">
        <v>1</v>
      </c>
      <c r="ES12" s="1">
        <v>0.23458828000000001</v>
      </c>
      <c r="ET12" s="1">
        <v>0.47834314999999999</v>
      </c>
      <c r="EU12" s="8">
        <f t="shared" si="14"/>
        <v>-4.4532539999999982E-2</v>
      </c>
      <c r="EV12" s="8">
        <f t="shared" si="64"/>
        <v>2.1296855141871907E-2</v>
      </c>
      <c r="EX12" s="1">
        <v>0.23458828000000001</v>
      </c>
      <c r="EY12" s="1">
        <v>0.54566493000000005</v>
      </c>
      <c r="EZ12" s="8">
        <f t="shared" si="15"/>
        <v>-4.4532539999999982E-2</v>
      </c>
      <c r="FA12" s="8">
        <f t="shared" si="65"/>
        <v>2.429416407491081E-2</v>
      </c>
      <c r="FC12" s="1">
        <v>0.23458828000000001</v>
      </c>
      <c r="FD12" s="1">
        <v>0.61094914</v>
      </c>
      <c r="FE12" s="8">
        <f t="shared" si="16"/>
        <v>-4.4532539999999982E-2</v>
      </c>
      <c r="FF12" s="8">
        <f t="shared" si="66"/>
        <v>2.720075605479292E-2</v>
      </c>
      <c r="FH12">
        <v>0.23458828000000001</v>
      </c>
      <c r="FI12">
        <v>0.68824262000000003</v>
      </c>
      <c r="FJ12" s="8">
        <f t="shared" si="17"/>
        <v>-4.4532539999999982E-2</v>
      </c>
      <c r="FK12" s="8">
        <f t="shared" si="67"/>
        <v>3.0642026295562907E-2</v>
      </c>
      <c r="FM12" s="1">
        <v>0.23458828300000001</v>
      </c>
      <c r="FN12" s="1">
        <v>0.71451220599999998</v>
      </c>
      <c r="FO12" s="8">
        <f t="shared" si="18"/>
        <v>-4.4532536999999983E-2</v>
      </c>
      <c r="FP12" s="8">
        <f t="shared" si="19"/>
        <v>3.1811602033341553E-2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 t="shared" si="20"/>
        <v>-4.4532539999999982E-2</v>
      </c>
      <c r="FZ12" s="8">
        <f t="shared" si="21"/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 t="shared" si="22"/>
        <v>-4.4532539999999982E-2</v>
      </c>
      <c r="GK12" s="8">
        <f t="shared" si="23"/>
        <v>4.0794008760760808E-2</v>
      </c>
      <c r="GL12" s="8"/>
      <c r="GM12" s="1">
        <v>0.23458828000000001</v>
      </c>
      <c r="GN12" s="1">
        <v>0.85413894000000001</v>
      </c>
      <c r="GO12" s="8">
        <f t="shared" si="24"/>
        <v>-4.4532539999999982E-2</v>
      </c>
      <c r="GP12" s="8">
        <f t="shared" si="25"/>
        <v>3.8028083555104779E-2</v>
      </c>
      <c r="GR12" s="1">
        <v>0.23458828000000001</v>
      </c>
      <c r="GS12" s="1">
        <v>0.96214480999999996</v>
      </c>
      <c r="GT12" s="8">
        <f t="shared" si="26"/>
        <v>-4.4532539999999982E-2</v>
      </c>
      <c r="GU12" s="8">
        <f t="shared" si="27"/>
        <v>4.2836734766817222E-2</v>
      </c>
      <c r="GW12">
        <v>0.23458828000000001</v>
      </c>
      <c r="GX12">
        <v>0.97327797999999999</v>
      </c>
      <c r="GY12" s="8">
        <f t="shared" si="28"/>
        <v>-4.4532539999999982E-2</v>
      </c>
      <c r="GZ12" s="8">
        <f t="shared" si="29"/>
        <v>4.3332407191016949E-2</v>
      </c>
      <c r="HB12">
        <v>0.23458828000000001</v>
      </c>
      <c r="HC12">
        <v>0.97327797999999999</v>
      </c>
      <c r="HD12" s="8">
        <f t="shared" si="30"/>
        <v>-4.4532539999999982E-2</v>
      </c>
      <c r="HE12" s="8">
        <f t="shared" si="31"/>
        <v>4.3332407191016949E-2</v>
      </c>
      <c r="HG12">
        <v>0.17878363999999999</v>
      </c>
      <c r="HH12">
        <v>1.16884638</v>
      </c>
    </row>
    <row r="13" spans="2:216" x14ac:dyDescent="0.35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32"/>
        <v>-9.3306349999999982E-2</v>
      </c>
      <c r="M13" s="8">
        <f t="shared" si="33"/>
        <v>4.618163549819549E-2</v>
      </c>
      <c r="N13" s="1"/>
      <c r="P13" s="8">
        <v>0.40578351000000001</v>
      </c>
      <c r="Q13" s="8">
        <v>0.59195717000000003</v>
      </c>
      <c r="R13" s="8">
        <f t="shared" si="34"/>
        <v>-6.4756549999999968E-2</v>
      </c>
      <c r="S13" s="8">
        <f t="shared" si="35"/>
        <v>3.8333104076963484E-2</v>
      </c>
      <c r="V13">
        <v>0.27912081999999999</v>
      </c>
      <c r="W13">
        <v>0.67768271999999996</v>
      </c>
      <c r="X13" s="8">
        <f t="shared" si="36"/>
        <v>-4.4599009999999994E-2</v>
      </c>
      <c r="Y13" s="8">
        <f t="shared" si="37"/>
        <v>3.0223978406107195E-2</v>
      </c>
      <c r="AB13">
        <v>0.21268458000000001</v>
      </c>
      <c r="AC13">
        <v>0.73796311999999997</v>
      </c>
      <c r="AD13" s="8">
        <f t="shared" si="38"/>
        <v>-3.3978309999999984E-2</v>
      </c>
      <c r="AE13" s="8">
        <f t="shared" si="39"/>
        <v>2.5074739659927188E-2</v>
      </c>
      <c r="AH13">
        <v>0.21268458000000001</v>
      </c>
      <c r="AI13">
        <v>0.65501162999999996</v>
      </c>
      <c r="AJ13" s="8">
        <f t="shared" si="40"/>
        <v>-3.3978309999999984E-2</v>
      </c>
      <c r="AK13" s="8">
        <f t="shared" si="41"/>
        <v>2.2256188217745287E-2</v>
      </c>
      <c r="AN13">
        <v>0.27912081999999999</v>
      </c>
      <c r="AO13">
        <v>0.63380928000000003</v>
      </c>
      <c r="AP13" s="8">
        <f t="shared" si="42"/>
        <v>-4.4599009999999994E-2</v>
      </c>
      <c r="AQ13" s="8">
        <f t="shared" si="43"/>
        <v>2.8267266416812799E-2</v>
      </c>
      <c r="AT13">
        <v>0.40578351000000001</v>
      </c>
      <c r="AU13">
        <v>0.53486723000000003</v>
      </c>
      <c r="AV13" s="8">
        <f t="shared" si="44"/>
        <v>-6.4756549999999968E-2</v>
      </c>
      <c r="AW13" s="8">
        <f t="shared" si="45"/>
        <v>3.4636156522856482E-2</v>
      </c>
      <c r="AZ13">
        <v>0.54760229999999999</v>
      </c>
      <c r="BA13">
        <v>0.44118796999999998</v>
      </c>
      <c r="BB13" s="8">
        <f t="shared" si="46"/>
        <v>-9.3306349999999982E-2</v>
      </c>
      <c r="BC13" s="8">
        <f t="shared" si="47"/>
        <v>4.1165639144609488E-2</v>
      </c>
      <c r="BF13">
        <v>0.54760229999999999</v>
      </c>
      <c r="BG13">
        <v>0.43768850999999998</v>
      </c>
      <c r="BH13" s="8">
        <f t="shared" si="0"/>
        <v>-9.3306349999999982E-2</v>
      </c>
      <c r="BI13" s="8">
        <f t="shared" si="1"/>
        <v>4.0839117305038489E-2</v>
      </c>
      <c r="BL13">
        <v>0.40578351000000001</v>
      </c>
      <c r="BM13">
        <v>0.52490292999999999</v>
      </c>
      <c r="BN13" s="8">
        <f t="shared" si="48"/>
        <v>-6.4756549999999968E-2</v>
      </c>
      <c r="BO13" s="8">
        <f t="shared" si="49"/>
        <v>3.3990902831691483E-2</v>
      </c>
      <c r="BR13">
        <v>0.27912081999999999</v>
      </c>
      <c r="BS13">
        <v>0.62455589</v>
      </c>
      <c r="BT13" s="8">
        <f t="shared" si="2"/>
        <v>-4.4599009999999994E-2</v>
      </c>
      <c r="BU13" s="8">
        <f t="shared" si="3"/>
        <v>2.7854574383668895E-2</v>
      </c>
      <c r="BX13">
        <v>0.21268458000000001</v>
      </c>
      <c r="BY13">
        <v>0.66135944000000002</v>
      </c>
      <c r="BZ13" s="8">
        <f t="shared" si="50"/>
        <v>-3.3978309999999984E-2</v>
      </c>
      <c r="CA13" s="8">
        <f t="shared" si="51"/>
        <v>2.2471876073746389E-2</v>
      </c>
      <c r="CC13">
        <v>0.21268458000000001</v>
      </c>
      <c r="CD13">
        <v>0.62200244999999998</v>
      </c>
      <c r="CE13" s="8">
        <f t="shared" si="52"/>
        <v>-3.3978309999999984E-2</v>
      </c>
      <c r="CF13" s="8">
        <f t="shared" si="53"/>
        <v>2.1134592066859491E-2</v>
      </c>
      <c r="CG13" s="8"/>
      <c r="CI13">
        <v>0.27912081999999999</v>
      </c>
      <c r="CJ13">
        <v>0.61669271999999997</v>
      </c>
      <c r="CK13" s="8">
        <f t="shared" si="4"/>
        <v>-4.4599009999999994E-2</v>
      </c>
      <c r="CL13" s="8">
        <f t="shared" si="5"/>
        <v>2.7503884786207196E-2</v>
      </c>
      <c r="CO13">
        <v>0.40578351000000001</v>
      </c>
      <c r="CP13">
        <v>0.54674033</v>
      </c>
      <c r="CQ13" s="8">
        <f t="shared" si="54"/>
        <v>-6.4756549999999968E-2</v>
      </c>
      <c r="CR13" s="8">
        <f t="shared" si="55"/>
        <v>3.5405017516661481E-2</v>
      </c>
      <c r="CU13">
        <v>0.54760229999999999</v>
      </c>
      <c r="CV13">
        <v>0.45680969999999999</v>
      </c>
      <c r="CW13" s="8">
        <f t="shared" si="6"/>
        <v>-9.3306349999999982E-2</v>
      </c>
      <c r="CX13" s="8">
        <f t="shared" si="7"/>
        <v>4.2623245751594992E-2</v>
      </c>
      <c r="DA13">
        <v>0.54760229999999999</v>
      </c>
      <c r="DB13">
        <v>1.0113235599999999</v>
      </c>
      <c r="DC13" s="8">
        <f t="shared" si="8"/>
        <v>-9.3306349999999982E-2</v>
      </c>
      <c r="DD13" s="8">
        <f t="shared" si="9"/>
        <v>9.4362910052605969E-2</v>
      </c>
      <c r="DG13">
        <v>0.40578351000000001</v>
      </c>
      <c r="DH13">
        <v>1.09343732</v>
      </c>
      <c r="DI13" s="8">
        <f t="shared" si="56"/>
        <v>-6.4756549999999968E-2</v>
      </c>
      <c r="DJ13" s="8">
        <f t="shared" si="57"/>
        <v>7.0807228484445969E-2</v>
      </c>
      <c r="DM13">
        <v>0.27912081999999999</v>
      </c>
      <c r="DN13">
        <v>1.1118925900000001</v>
      </c>
      <c r="DO13" s="8">
        <f t="shared" si="10"/>
        <v>-4.4599009999999994E-2</v>
      </c>
      <c r="DP13" s="8">
        <f t="shared" si="11"/>
        <v>4.9589308740335895E-2</v>
      </c>
      <c r="DS13">
        <v>0.21268458000000001</v>
      </c>
      <c r="DT13">
        <v>1.08374616</v>
      </c>
      <c r="DU13" s="8">
        <f t="shared" si="58"/>
        <v>-3.3978309999999984E-2</v>
      </c>
      <c r="DV13" s="8">
        <f t="shared" si="59"/>
        <v>3.6823862985789581E-2</v>
      </c>
      <c r="DY13" s="1">
        <v>0.27912081999999999</v>
      </c>
      <c r="DZ13" s="14">
        <f t="shared" si="60"/>
        <v>5.9917388798173321E-2</v>
      </c>
      <c r="EA13" s="14">
        <f t="shared" si="61"/>
        <v>5.9917388798173321E-2</v>
      </c>
      <c r="EB13" s="14">
        <f t="shared" si="68"/>
        <v>4.4532536999999983E-2</v>
      </c>
      <c r="EC13" s="14">
        <f t="shared" si="69"/>
        <v>9.6313835050506474E-4</v>
      </c>
      <c r="ED13" s="7">
        <f t="shared" si="70"/>
        <v>1.5924207004593651</v>
      </c>
      <c r="EE13">
        <f t="shared" si="71"/>
        <v>0.99976620234260183</v>
      </c>
      <c r="EG13" s="1">
        <v>0.27912081999999999</v>
      </c>
      <c r="EH13" s="1">
        <v>0.32530075000000003</v>
      </c>
      <c r="EI13" s="8">
        <f t="shared" si="12"/>
        <v>-4.4599009999999994E-2</v>
      </c>
      <c r="EJ13" s="8">
        <f t="shared" si="62"/>
        <v>1.4508089145388741E-2</v>
      </c>
      <c r="EK13">
        <v>0</v>
      </c>
      <c r="EM13" s="1">
        <v>0.27912081999999999</v>
      </c>
      <c r="EN13" s="1">
        <v>0.38867635</v>
      </c>
      <c r="EO13" s="8">
        <f t="shared" si="13"/>
        <v>-4.4599009999999994E-2</v>
      </c>
      <c r="EP13" s="8">
        <f t="shared" si="63"/>
        <v>1.7331937583708788E-2</v>
      </c>
      <c r="EQ13">
        <v>1</v>
      </c>
      <c r="ES13" s="1">
        <v>0.27912081999999999</v>
      </c>
      <c r="ET13" s="1">
        <v>0.45080745</v>
      </c>
      <c r="EU13" s="8">
        <f t="shared" si="14"/>
        <v>-4.4599009999999994E-2</v>
      </c>
      <c r="EV13" s="8">
        <f t="shared" si="64"/>
        <v>2.0105562843016428E-2</v>
      </c>
      <c r="EX13" s="1">
        <v>0.27912081999999999</v>
      </c>
      <c r="EY13" s="1">
        <v>0.51187603000000004</v>
      </c>
      <c r="EZ13" s="8">
        <f t="shared" si="15"/>
        <v>-4.4599009999999994E-2</v>
      </c>
      <c r="FA13" s="8">
        <f t="shared" si="65"/>
        <v>2.282916062944116E-2</v>
      </c>
      <c r="FC13" s="1">
        <v>0.27912081999999999</v>
      </c>
      <c r="FD13" s="1">
        <v>0.57174378999999997</v>
      </c>
      <c r="FE13" s="8">
        <f t="shared" si="16"/>
        <v>-4.4599009999999994E-2</v>
      </c>
      <c r="FF13" s="8">
        <f t="shared" si="66"/>
        <v>2.5499203041008722E-2</v>
      </c>
      <c r="FH13">
        <v>0.27912081999999999</v>
      </c>
      <c r="FI13">
        <v>0.64594364999999998</v>
      </c>
      <c r="FJ13" s="8">
        <f t="shared" si="17"/>
        <v>-4.4599009999999994E-2</v>
      </c>
      <c r="FK13" s="8">
        <f t="shared" si="67"/>
        <v>2.8808442824364167E-2</v>
      </c>
      <c r="FM13" s="1">
        <v>0.27912081999999999</v>
      </c>
      <c r="FN13" s="1">
        <v>0.67339983999999997</v>
      </c>
      <c r="FO13" s="8">
        <f t="shared" si="18"/>
        <v>-4.4599007000000024E-2</v>
      </c>
      <c r="FP13" s="8">
        <f t="shared" si="19"/>
        <v>3.0032959506051567E-2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 t="shared" si="20"/>
        <v>-4.4599009999999994E-2</v>
      </c>
      <c r="FZ13" s="8">
        <f t="shared" si="21"/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 t="shared" si="22"/>
        <v>-4.4599009999999994E-2</v>
      </c>
      <c r="GK13" s="8">
        <f t="shared" si="23"/>
        <v>4.0079374433116696E-2</v>
      </c>
      <c r="GL13" s="8"/>
      <c r="GM13" s="1">
        <v>0.27912081999999999</v>
      </c>
      <c r="GN13" s="1">
        <v>0.88034663999999996</v>
      </c>
      <c r="GO13" s="8">
        <f t="shared" si="24"/>
        <v>-4.4599009999999994E-2</v>
      </c>
      <c r="GP13" s="8">
        <f t="shared" si="25"/>
        <v>3.9262582493165013E-2</v>
      </c>
      <c r="GR13" s="1">
        <v>0.27912081999999999</v>
      </c>
      <c r="GS13" s="1">
        <v>0.99142803999999995</v>
      </c>
      <c r="GT13" s="8">
        <f t="shared" si="26"/>
        <v>-4.4599009999999994E-2</v>
      </c>
      <c r="GU13" s="8">
        <f t="shared" si="27"/>
        <v>4.4216702191919421E-2</v>
      </c>
      <c r="GW13">
        <v>0.27912081999999999</v>
      </c>
      <c r="GX13">
        <v>0.99398969999999998</v>
      </c>
      <c r="GY13" s="8">
        <f t="shared" si="28"/>
        <v>-4.4599009999999994E-2</v>
      </c>
      <c r="GZ13" s="8">
        <f t="shared" si="29"/>
        <v>4.433094967410376E-2</v>
      </c>
      <c r="HB13">
        <v>0.27912081999999999</v>
      </c>
      <c r="HC13">
        <v>0.99398969999999998</v>
      </c>
      <c r="HD13" s="8">
        <f t="shared" si="30"/>
        <v>-4.4599009999999994E-2</v>
      </c>
      <c r="HE13" s="8">
        <f t="shared" si="31"/>
        <v>4.433094967410376E-2</v>
      </c>
      <c r="HG13">
        <v>0.23458828000000001</v>
      </c>
      <c r="HH13">
        <v>1.0046204000000001</v>
      </c>
    </row>
    <row r="14" spans="2:216" x14ac:dyDescent="0.35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32"/>
        <v>-0.10072543</v>
      </c>
      <c r="M14" s="8">
        <f t="shared" si="33"/>
        <v>4.2294189039211207E-2</v>
      </c>
      <c r="N14" s="1"/>
      <c r="P14" s="8">
        <v>0.47054005999999998</v>
      </c>
      <c r="Q14" s="8">
        <v>0.54069354000000003</v>
      </c>
      <c r="R14" s="8">
        <f t="shared" si="34"/>
        <v>-6.4766339999999978E-2</v>
      </c>
      <c r="S14" s="8">
        <f t="shared" si="35"/>
        <v>3.5018741647443591E-2</v>
      </c>
      <c r="V14">
        <v>0.32371982999999999</v>
      </c>
      <c r="W14">
        <v>0.65045545000000005</v>
      </c>
      <c r="X14" s="8">
        <f t="shared" si="36"/>
        <v>-4.4542300000000035E-2</v>
      </c>
      <c r="Y14" s="8">
        <f t="shared" si="37"/>
        <v>2.8972781790535026E-2</v>
      </c>
      <c r="AB14">
        <v>0.24666289</v>
      </c>
      <c r="AC14">
        <v>0.72795105999999998</v>
      </c>
      <c r="AD14" s="8">
        <f t="shared" si="38"/>
        <v>-3.3991440000000012E-2</v>
      </c>
      <c r="AE14" s="8">
        <f t="shared" si="39"/>
        <v>2.4744104778926409E-2</v>
      </c>
      <c r="AH14">
        <v>0.24666289</v>
      </c>
      <c r="AI14">
        <v>0.64537217999999996</v>
      </c>
      <c r="AJ14" s="8">
        <f t="shared" si="40"/>
        <v>-3.3991440000000012E-2</v>
      </c>
      <c r="AK14" s="8">
        <f t="shared" si="41"/>
        <v>2.1937129734139207E-2</v>
      </c>
      <c r="AN14">
        <v>0.32371982999999999</v>
      </c>
      <c r="AO14">
        <v>0.60896724000000002</v>
      </c>
      <c r="AP14" s="8">
        <f t="shared" si="42"/>
        <v>-4.4542300000000035E-2</v>
      </c>
      <c r="AQ14" s="8">
        <f t="shared" si="43"/>
        <v>2.7124801494252022E-2</v>
      </c>
      <c r="AT14">
        <v>0.47054005999999998</v>
      </c>
      <c r="AU14">
        <v>0.49014841999999997</v>
      </c>
      <c r="AV14" s="8">
        <f t="shared" si="44"/>
        <v>-6.4766339999999978E-2</v>
      </c>
      <c r="AW14" s="8">
        <f t="shared" si="45"/>
        <v>3.1745119220182791E-2</v>
      </c>
      <c r="AZ14">
        <v>0.64090864999999997</v>
      </c>
      <c r="BA14">
        <v>0.37440243000000001</v>
      </c>
      <c r="BB14" s="8">
        <f t="shared" si="46"/>
        <v>-0.10072543</v>
      </c>
      <c r="BC14" s="8">
        <f t="shared" si="47"/>
        <v>3.7711845754794901E-2</v>
      </c>
      <c r="BF14">
        <v>0.64090864999999997</v>
      </c>
      <c r="BG14">
        <v>0.36935687</v>
      </c>
      <c r="BH14" s="8">
        <f t="shared" si="0"/>
        <v>-0.10072543</v>
      </c>
      <c r="BI14" s="8">
        <f t="shared" si="1"/>
        <v>3.7203629554204101E-2</v>
      </c>
      <c r="BL14">
        <v>0.47054005999999998</v>
      </c>
      <c r="BM14">
        <v>0.48303349000000001</v>
      </c>
      <c r="BN14" s="8">
        <f t="shared" si="48"/>
        <v>-6.4766339999999978E-2</v>
      </c>
      <c r="BO14" s="8">
        <f t="shared" si="49"/>
        <v>3.1284311244726588E-2</v>
      </c>
      <c r="BR14">
        <v>0.32371982999999999</v>
      </c>
      <c r="BS14">
        <v>0.60766016</v>
      </c>
      <c r="BT14" s="8">
        <f t="shared" si="2"/>
        <v>-4.4542300000000035E-2</v>
      </c>
      <c r="BU14" s="8">
        <f t="shared" si="3"/>
        <v>2.706658114476802E-2</v>
      </c>
      <c r="BX14">
        <v>0.24666289</v>
      </c>
      <c r="BY14">
        <v>0.62691901999999999</v>
      </c>
      <c r="BZ14" s="8">
        <f t="shared" si="50"/>
        <v>-3.3991440000000012E-2</v>
      </c>
      <c r="CA14" s="8">
        <f t="shared" si="51"/>
        <v>2.1309880253188807E-2</v>
      </c>
      <c r="CC14">
        <v>0.24666289</v>
      </c>
      <c r="CD14">
        <v>0.60840295</v>
      </c>
      <c r="CE14" s="8">
        <f t="shared" si="52"/>
        <v>-3.3991440000000012E-2</v>
      </c>
      <c r="CF14" s="8">
        <f t="shared" si="53"/>
        <v>2.0680492370748007E-2</v>
      </c>
      <c r="CG14" s="8"/>
      <c r="CI14">
        <v>0.32371982999999999</v>
      </c>
      <c r="CJ14">
        <v>0.59092429000000002</v>
      </c>
      <c r="CK14" s="8">
        <f t="shared" si="4"/>
        <v>-4.4542300000000035E-2</v>
      </c>
      <c r="CL14" s="8">
        <f t="shared" si="5"/>
        <v>2.6321127002467023E-2</v>
      </c>
      <c r="CO14">
        <v>0.47054005999999998</v>
      </c>
      <c r="CP14">
        <v>0.50029973999999999</v>
      </c>
      <c r="CQ14" s="8">
        <f t="shared" si="54"/>
        <v>-6.4766339999999978E-2</v>
      </c>
      <c r="CR14" s="8">
        <f t="shared" si="55"/>
        <v>3.2402583062751587E-2</v>
      </c>
      <c r="CU14">
        <v>0.64090864999999997</v>
      </c>
      <c r="CV14">
        <v>0.38700422000000001</v>
      </c>
      <c r="CW14" s="8">
        <f t="shared" si="6"/>
        <v>-0.10072543</v>
      </c>
      <c r="CX14" s="8">
        <f t="shared" si="7"/>
        <v>3.8981166471314603E-2</v>
      </c>
      <c r="DA14">
        <v>0.64090864999999997</v>
      </c>
      <c r="DB14">
        <v>0.96112147999999997</v>
      </c>
      <c r="DC14" s="8">
        <f t="shared" si="8"/>
        <v>-0.10072543</v>
      </c>
      <c r="DD14" s="8">
        <f t="shared" si="9"/>
        <v>9.6809374355236399E-2</v>
      </c>
      <c r="DG14">
        <v>0.47054005999999998</v>
      </c>
      <c r="DH14">
        <v>1.0793934700000001</v>
      </c>
      <c r="DI14" s="8">
        <f t="shared" si="56"/>
        <v>-6.4766339999999978E-2</v>
      </c>
      <c r="DJ14" s="8">
        <f t="shared" si="57"/>
        <v>6.990836447179978E-2</v>
      </c>
      <c r="DM14">
        <v>0.32371982999999999</v>
      </c>
      <c r="DN14">
        <v>1.11789443</v>
      </c>
      <c r="DO14" s="8">
        <f t="shared" si="10"/>
        <v>-4.4542300000000035E-2</v>
      </c>
      <c r="DP14" s="8">
        <f t="shared" si="11"/>
        <v>4.9793589069389035E-2</v>
      </c>
      <c r="DS14">
        <v>0.24666289</v>
      </c>
      <c r="DT14">
        <v>1.10012909</v>
      </c>
      <c r="DU14" s="8">
        <f t="shared" si="58"/>
        <v>-3.3991440000000012E-2</v>
      </c>
      <c r="DV14" s="8">
        <f t="shared" si="59"/>
        <v>3.7394971954989614E-2</v>
      </c>
      <c r="DY14" s="1">
        <v>0.32371982700000002</v>
      </c>
      <c r="DZ14" s="14">
        <f t="shared" si="60"/>
        <v>5.9892512357095425E-2</v>
      </c>
      <c r="EA14" s="14">
        <f t="shared" si="61"/>
        <v>5.9892512357095425E-2</v>
      </c>
      <c r="EB14" s="14">
        <f t="shared" si="68"/>
        <v>4.4599007000000024E-2</v>
      </c>
      <c r="EC14" s="14">
        <f t="shared" si="69"/>
        <v>-2.4876441077896494E-5</v>
      </c>
      <c r="ED14" s="7">
        <f t="shared" si="70"/>
        <v>1.5702385466968316</v>
      </c>
      <c r="EE14">
        <f t="shared" si="71"/>
        <v>0.99999984444068513</v>
      </c>
      <c r="EG14" s="1">
        <v>0.32371982999999999</v>
      </c>
      <c r="EH14" s="1">
        <v>0.31325114999999998</v>
      </c>
      <c r="EI14" s="8">
        <f t="shared" si="12"/>
        <v>-4.4542300000000035E-2</v>
      </c>
      <c r="EJ14" s="8">
        <f t="shared" si="62"/>
        <v>1.3950445072677424E-2</v>
      </c>
      <c r="EK14">
        <v>0</v>
      </c>
      <c r="EM14" s="1">
        <v>0.32371982999999999</v>
      </c>
      <c r="EN14" s="1">
        <v>0.36829968000000002</v>
      </c>
      <c r="EO14" s="8">
        <f t="shared" si="13"/>
        <v>-4.4542300000000035E-2</v>
      </c>
      <c r="EP14" s="8">
        <f t="shared" si="63"/>
        <v>1.6399499003588051E-2</v>
      </c>
      <c r="EQ14">
        <v>1</v>
      </c>
      <c r="ES14" s="1">
        <v>0.32371982999999999</v>
      </c>
      <c r="ET14" s="1">
        <v>0.42383095999999998</v>
      </c>
      <c r="EU14" s="8">
        <f t="shared" si="14"/>
        <v>-4.4542300000000035E-2</v>
      </c>
      <c r="EV14" s="8">
        <f t="shared" si="64"/>
        <v>1.8875048112609139E-2</v>
      </c>
      <c r="EX14" s="1">
        <v>0.32371982999999999</v>
      </c>
      <c r="EY14" s="1">
        <v>0.47846541999999997</v>
      </c>
      <c r="EZ14" s="8">
        <f t="shared" si="15"/>
        <v>-4.4542300000000035E-2</v>
      </c>
      <c r="FA14" s="8">
        <f t="shared" si="65"/>
        <v>2.1308159797292153E-2</v>
      </c>
      <c r="FC14" s="1">
        <v>0.32371982999999999</v>
      </c>
      <c r="FD14" s="1">
        <v>0.53211361000000001</v>
      </c>
      <c r="FE14" s="8">
        <f t="shared" si="16"/>
        <v>-4.4542300000000035E-2</v>
      </c>
      <c r="FF14" s="8">
        <f t="shared" si="66"/>
        <v>2.3697348561143659E-2</v>
      </c>
      <c r="FH14">
        <v>0.32371982999999999</v>
      </c>
      <c r="FI14">
        <v>0.60279221999999999</v>
      </c>
      <c r="FJ14" s="8">
        <f t="shared" si="17"/>
        <v>-4.4542300000000035E-2</v>
      </c>
      <c r="FK14" s="8">
        <f t="shared" si="67"/>
        <v>2.6844976484036168E-2</v>
      </c>
      <c r="FM14" s="1">
        <v>0.32371982700000002</v>
      </c>
      <c r="FN14" s="1">
        <v>0.62566188599999994</v>
      </c>
      <c r="FO14" s="8">
        <f t="shared" si="18"/>
        <v>-4.4542307000000003E-2</v>
      </c>
      <c r="FP14" s="8">
        <f t="shared" si="19"/>
        <v>2.7863467209591691E-2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 t="shared" si="20"/>
        <v>-4.4542300000000035E-2</v>
      </c>
      <c r="FZ14" s="8">
        <f t="shared" si="21"/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 t="shared" si="22"/>
        <v>-4.4542300000000035E-2</v>
      </c>
      <c r="GK14" s="8">
        <f t="shared" si="23"/>
        <v>3.8050626231159505E-2</v>
      </c>
      <c r="GL14" s="8"/>
      <c r="GM14" s="1">
        <v>0.32371982999999999</v>
      </c>
      <c r="GN14" s="1">
        <v>0.83986488000000004</v>
      </c>
      <c r="GO14" s="8">
        <f t="shared" si="24"/>
        <v>-4.4542300000000035E-2</v>
      </c>
      <c r="GP14" s="8">
        <f t="shared" si="25"/>
        <v>3.7402859899830589E-2</v>
      </c>
      <c r="GR14" s="1">
        <v>0.32371982999999999</v>
      </c>
      <c r="GS14" s="1">
        <v>0.94609085999999998</v>
      </c>
      <c r="GT14" s="8">
        <f t="shared" si="26"/>
        <v>-4.4542300000000035E-2</v>
      </c>
      <c r="GU14" s="8">
        <f t="shared" si="27"/>
        <v>4.213356782949447E-2</v>
      </c>
      <c r="GW14">
        <v>0.32371982999999999</v>
      </c>
      <c r="GX14">
        <v>0.93532778999999999</v>
      </c>
      <c r="GY14" s="8">
        <f t="shared" si="28"/>
        <v>-4.4542300000000035E-2</v>
      </c>
      <c r="GZ14" s="8">
        <f t="shared" si="29"/>
        <v>4.1654241203404253E-2</v>
      </c>
      <c r="HB14">
        <v>0.32371982999999999</v>
      </c>
      <c r="HC14">
        <v>0.93532778999999999</v>
      </c>
      <c r="HD14" s="8">
        <f t="shared" si="30"/>
        <v>-4.4542300000000035E-2</v>
      </c>
      <c r="HE14" s="8">
        <f t="shared" si="31"/>
        <v>4.1654241203404253E-2</v>
      </c>
      <c r="HG14">
        <v>0.27912081999999999</v>
      </c>
      <c r="HH14">
        <v>1.03632667</v>
      </c>
    </row>
    <row r="15" spans="2:216" x14ac:dyDescent="0.35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32"/>
        <v>-9.8536280000000032E-2</v>
      </c>
      <c r="M15" s="8">
        <f t="shared" si="33"/>
        <v>3.342326968892801E-2</v>
      </c>
      <c r="N15" s="1"/>
      <c r="P15" s="8">
        <v>0.53530639999999996</v>
      </c>
      <c r="Q15" s="8">
        <v>0.49378821000000001</v>
      </c>
      <c r="R15" s="8">
        <f t="shared" si="34"/>
        <v>-6.4773760000000014E-2</v>
      </c>
      <c r="S15" s="8">
        <f t="shared" si="35"/>
        <v>3.198451900536961E-2</v>
      </c>
      <c r="V15">
        <v>0.36826213000000002</v>
      </c>
      <c r="W15">
        <v>0.62831161999999996</v>
      </c>
      <c r="X15" s="8">
        <f t="shared" si="36"/>
        <v>-4.4585439999999976E-2</v>
      </c>
      <c r="Y15" s="8">
        <f t="shared" si="37"/>
        <v>2.8013550034812783E-2</v>
      </c>
      <c r="AB15">
        <v>0.28065433000000001</v>
      </c>
      <c r="AC15">
        <v>0.72347885000000001</v>
      </c>
      <c r="AD15" s="8">
        <f t="shared" si="38"/>
        <v>-3.3964349999999977E-2</v>
      </c>
      <c r="AE15" s="8">
        <f t="shared" si="39"/>
        <v>2.4572488878997482E-2</v>
      </c>
      <c r="AH15">
        <v>0.28065433000000001</v>
      </c>
      <c r="AI15">
        <v>0.6344803</v>
      </c>
      <c r="AJ15" s="8">
        <f t="shared" si="40"/>
        <v>-3.3964349999999977E-2</v>
      </c>
      <c r="AK15" s="8">
        <f t="shared" si="41"/>
        <v>2.1549710977304987E-2</v>
      </c>
      <c r="AN15">
        <v>0.36826213000000002</v>
      </c>
      <c r="AO15">
        <v>0.58202611000000004</v>
      </c>
      <c r="AP15" s="8">
        <f t="shared" si="42"/>
        <v>-4.4585439999999976E-2</v>
      </c>
      <c r="AQ15" s="8">
        <f t="shared" si="43"/>
        <v>2.5949890205838388E-2</v>
      </c>
      <c r="AT15">
        <v>0.53530639999999996</v>
      </c>
      <c r="AU15">
        <v>0.44389890999999998</v>
      </c>
      <c r="AV15" s="8">
        <f t="shared" si="44"/>
        <v>-6.4773760000000014E-2</v>
      </c>
      <c r="AW15" s="8">
        <f t="shared" si="45"/>
        <v>2.8753001460601606E-2</v>
      </c>
      <c r="AZ15">
        <v>0.74163407999999997</v>
      </c>
      <c r="BA15">
        <v>0.29991051000000002</v>
      </c>
      <c r="BB15" s="8">
        <f t="shared" si="46"/>
        <v>-9.8536280000000032E-2</v>
      </c>
      <c r="BC15" s="8">
        <f t="shared" si="47"/>
        <v>2.955206598830281E-2</v>
      </c>
      <c r="BF15">
        <v>0.74163407999999997</v>
      </c>
      <c r="BG15">
        <v>0.29460386999999999</v>
      </c>
      <c r="BH15" s="8">
        <f t="shared" si="0"/>
        <v>-9.8536280000000032E-2</v>
      </c>
      <c r="BI15" s="8">
        <f t="shared" si="1"/>
        <v>2.9029169423403608E-2</v>
      </c>
      <c r="BL15">
        <v>0.53530639999999996</v>
      </c>
      <c r="BM15">
        <v>0.43879828999999998</v>
      </c>
      <c r="BN15" s="8">
        <f t="shared" si="48"/>
        <v>-6.4773760000000014E-2</v>
      </c>
      <c r="BO15" s="8">
        <f t="shared" si="49"/>
        <v>2.8422615124870404E-2</v>
      </c>
      <c r="BR15">
        <v>0.36826213000000002</v>
      </c>
      <c r="BS15">
        <v>0.56574073999999996</v>
      </c>
      <c r="BT15" s="8">
        <f t="shared" si="2"/>
        <v>-4.4585439999999976E-2</v>
      </c>
      <c r="BU15" s="8">
        <f t="shared" si="3"/>
        <v>2.5223799818825585E-2</v>
      </c>
      <c r="BX15">
        <v>0.28065433000000001</v>
      </c>
      <c r="BY15">
        <v>0.60129396999999996</v>
      </c>
      <c r="BZ15" s="8">
        <f t="shared" si="50"/>
        <v>-3.3964349999999977E-2</v>
      </c>
      <c r="CA15" s="8">
        <f t="shared" si="51"/>
        <v>2.0422558849969484E-2</v>
      </c>
      <c r="CC15">
        <v>0.28065433000000001</v>
      </c>
      <c r="CD15">
        <v>0.59599632000000002</v>
      </c>
      <c r="CE15" s="8">
        <f t="shared" si="52"/>
        <v>-3.3964349999999977E-2</v>
      </c>
      <c r="CF15" s="8">
        <f t="shared" si="53"/>
        <v>2.0242627611191989E-2</v>
      </c>
      <c r="CG15" s="8"/>
      <c r="CI15">
        <v>0.36826213000000002</v>
      </c>
      <c r="CJ15">
        <v>0.56437625000000002</v>
      </c>
      <c r="CK15" s="8">
        <f t="shared" si="4"/>
        <v>-4.4585439999999976E-2</v>
      </c>
      <c r="CL15" s="8">
        <f t="shared" si="5"/>
        <v>2.5162963431799988E-2</v>
      </c>
      <c r="CO15">
        <v>0.53530639999999996</v>
      </c>
      <c r="CP15">
        <v>0.45281916</v>
      </c>
      <c r="CQ15" s="8">
        <f t="shared" si="54"/>
        <v>-6.4773760000000014E-2</v>
      </c>
      <c r="CR15" s="8">
        <f t="shared" si="55"/>
        <v>2.9330799593241606E-2</v>
      </c>
      <c r="CU15">
        <v>0.74163407999999997</v>
      </c>
      <c r="CV15">
        <v>0.31053503999999998</v>
      </c>
      <c r="CW15" s="8">
        <f t="shared" si="6"/>
        <v>-9.8536280000000032E-2</v>
      </c>
      <c r="CX15" s="8">
        <f t="shared" si="7"/>
        <v>3.0598967651251207E-2</v>
      </c>
      <c r="DA15">
        <v>0.74163407999999997</v>
      </c>
      <c r="DB15">
        <v>0.89615871000000002</v>
      </c>
      <c r="DC15" s="8">
        <f t="shared" si="8"/>
        <v>-9.8536280000000032E-2</v>
      </c>
      <c r="DD15" s="8">
        <f t="shared" si="9"/>
        <v>8.8304145572998829E-2</v>
      </c>
      <c r="DG15">
        <v>0.53530639999999996</v>
      </c>
      <c r="DH15">
        <v>1.0603339199999999</v>
      </c>
      <c r="DI15" s="8">
        <f t="shared" si="56"/>
        <v>-6.4773760000000014E-2</v>
      </c>
      <c r="DJ15" s="8">
        <f t="shared" si="57"/>
        <v>6.8681814853939205E-2</v>
      </c>
      <c r="DM15">
        <v>0.36826213000000002</v>
      </c>
      <c r="DN15">
        <v>1.12018383</v>
      </c>
      <c r="DO15" s="8">
        <f t="shared" si="10"/>
        <v>-4.4585439999999976E-2</v>
      </c>
      <c r="DP15" s="8">
        <f t="shared" si="11"/>
        <v>4.9943888941435172E-2</v>
      </c>
      <c r="DS15">
        <v>0.28065433000000001</v>
      </c>
      <c r="DT15">
        <v>1.11260859</v>
      </c>
      <c r="DU15" s="8">
        <f t="shared" si="58"/>
        <v>-3.3964349999999977E-2</v>
      </c>
      <c r="DV15" s="8">
        <f t="shared" si="59"/>
        <v>3.7789027563766474E-2</v>
      </c>
      <c r="DY15" s="1">
        <v>0.36826213400000002</v>
      </c>
      <c r="DZ15" s="14">
        <f t="shared" si="60"/>
        <v>5.9052315314374174E-2</v>
      </c>
      <c r="EA15" s="14">
        <f t="shared" si="61"/>
        <v>5.9052315314374174E-2</v>
      </c>
      <c r="EB15" s="14">
        <f t="shared" si="68"/>
        <v>4.4542307000000003E-2</v>
      </c>
      <c r="EC15" s="14">
        <f t="shared" si="69"/>
        <v>-8.4019704272125101E-4</v>
      </c>
      <c r="ED15" s="7">
        <f t="shared" si="70"/>
        <v>1.5519356644113727</v>
      </c>
      <c r="EE15">
        <f t="shared" si="71"/>
        <v>0.9998221429796641</v>
      </c>
      <c r="EG15" s="1">
        <v>0.36826213000000002</v>
      </c>
      <c r="EH15" s="1">
        <v>0.29856522000000002</v>
      </c>
      <c r="EI15" s="8">
        <f t="shared" si="12"/>
        <v>-4.4585439999999976E-2</v>
      </c>
      <c r="EJ15" s="8">
        <f t="shared" si="62"/>
        <v>1.3303875838419911E-2</v>
      </c>
      <c r="EK15">
        <v>0</v>
      </c>
      <c r="EM15" s="1">
        <v>0.36826213000000002</v>
      </c>
      <c r="EN15" s="1">
        <v>0.34667428</v>
      </c>
      <c r="EO15" s="8">
        <f t="shared" si="13"/>
        <v>-4.4585439999999976E-2</v>
      </c>
      <c r="EP15" s="8">
        <f t="shared" si="63"/>
        <v>1.5445232135749443E-2</v>
      </c>
      <c r="EQ15">
        <v>1</v>
      </c>
      <c r="ES15" s="1">
        <v>0.36826213000000002</v>
      </c>
      <c r="ET15" s="1">
        <v>0.39680851</v>
      </c>
      <c r="EU15" s="8">
        <f t="shared" si="14"/>
        <v>-4.4585439999999976E-2</v>
      </c>
      <c r="EV15" s="8">
        <f t="shared" si="64"/>
        <v>1.7681534201031204E-2</v>
      </c>
      <c r="EX15" s="1">
        <v>0.36826213000000002</v>
      </c>
      <c r="EY15" s="1">
        <v>0.44625091</v>
      </c>
      <c r="EZ15" s="8">
        <f t="shared" si="15"/>
        <v>-4.4585439999999976E-2</v>
      </c>
      <c r="FA15" s="8">
        <f t="shared" si="65"/>
        <v>1.9884656020623896E-2</v>
      </c>
      <c r="FC15" s="1">
        <v>0.36826213000000002</v>
      </c>
      <c r="FD15" s="1">
        <v>0.49499863999999999</v>
      </c>
      <c r="FE15" s="8">
        <f t="shared" si="16"/>
        <v>-4.4585439999999976E-2</v>
      </c>
      <c r="FF15" s="8">
        <f t="shared" si="66"/>
        <v>2.2056823787937239E-2</v>
      </c>
      <c r="FH15">
        <v>0.36826213000000002</v>
      </c>
      <c r="FI15">
        <v>0.56276223999999997</v>
      </c>
      <c r="FJ15" s="8">
        <f t="shared" si="17"/>
        <v>-4.4585439999999976E-2</v>
      </c>
      <c r="FK15" s="8">
        <f t="shared" si="67"/>
        <v>2.507632659795761E-2</v>
      </c>
      <c r="FM15" s="1">
        <v>0.36826213400000002</v>
      </c>
      <c r="FN15" s="1">
        <v>0.58386345900000003</v>
      </c>
      <c r="FO15" s="8">
        <f t="shared" si="18"/>
        <v>-4.4585435000000007E-2</v>
      </c>
      <c r="FP15" s="8">
        <f t="shared" si="19"/>
        <v>2.601658054487915E-2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 t="shared" si="20"/>
        <v>-4.4585439999999976E-2</v>
      </c>
      <c r="FZ15" s="8">
        <f t="shared" si="21"/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 t="shared" si="22"/>
        <v>-4.4585439999999976E-2</v>
      </c>
      <c r="GK15" s="8">
        <f t="shared" si="23"/>
        <v>3.6580167728222847E-2</v>
      </c>
      <c r="GL15" s="8"/>
      <c r="GM15" s="1">
        <v>0.36826213000000002</v>
      </c>
      <c r="GN15" s="1">
        <v>0.81955842999999995</v>
      </c>
      <c r="GO15" s="8">
        <f t="shared" si="24"/>
        <v>-4.4585439999999976E-2</v>
      </c>
      <c r="GP15" s="8">
        <f t="shared" si="25"/>
        <v>3.6519001091454499E-2</v>
      </c>
      <c r="GR15" s="1">
        <v>0.36826213000000002</v>
      </c>
      <c r="GS15" s="1">
        <v>0.92674115000000001</v>
      </c>
      <c r="GT15" s="8">
        <f t="shared" si="26"/>
        <v>-4.4585439999999976E-2</v>
      </c>
      <c r="GU15" s="8">
        <f t="shared" si="27"/>
        <v>4.1294994755097333E-2</v>
      </c>
      <c r="GW15">
        <v>0.36826213000000002</v>
      </c>
      <c r="GX15">
        <v>0.90889626999999995</v>
      </c>
      <c r="GY15" s="8">
        <f t="shared" si="28"/>
        <v>-4.4585439999999976E-2</v>
      </c>
      <c r="GZ15" s="8">
        <f t="shared" si="29"/>
        <v>4.0499838280168662E-2</v>
      </c>
      <c r="HB15">
        <v>0.36826213000000002</v>
      </c>
      <c r="HC15">
        <v>0.90889626999999995</v>
      </c>
      <c r="HD15" s="8">
        <f t="shared" si="30"/>
        <v>-4.4585439999999976E-2</v>
      </c>
      <c r="HE15" s="8">
        <f t="shared" si="31"/>
        <v>4.0499838280168662E-2</v>
      </c>
      <c r="HG15">
        <v>0.32371982999999999</v>
      </c>
      <c r="HH15">
        <v>0.98623554999999996</v>
      </c>
    </row>
    <row r="16" spans="2:216" x14ac:dyDescent="0.35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32"/>
        <v>-8.8333850000000047E-2</v>
      </c>
      <c r="M16" s="8">
        <f t="shared" si="33"/>
        <v>2.2630337365350011E-2</v>
      </c>
      <c r="N16" s="1"/>
      <c r="P16" s="8">
        <v>0.60008015999999997</v>
      </c>
      <c r="Q16" s="8">
        <v>0.44021402999999998</v>
      </c>
      <c r="R16" s="8">
        <f t="shared" si="34"/>
        <v>-6.4741280000000012E-2</v>
      </c>
      <c r="S16" s="8">
        <f t="shared" si="35"/>
        <v>2.8500019776158403E-2</v>
      </c>
      <c r="V16">
        <v>0.41284757</v>
      </c>
      <c r="W16">
        <v>0.59767853999999998</v>
      </c>
      <c r="X16" s="8">
        <f t="shared" si="36"/>
        <v>-4.4571050000000001E-2</v>
      </c>
      <c r="Y16" s="8">
        <f t="shared" si="37"/>
        <v>2.6639160090267001E-2</v>
      </c>
      <c r="AB16">
        <v>0.31461867999999998</v>
      </c>
      <c r="AC16">
        <v>0.70933471999999997</v>
      </c>
      <c r="AD16" s="8">
        <f t="shared" si="38"/>
        <v>-3.4004150000000011E-2</v>
      </c>
      <c r="AE16" s="8">
        <f t="shared" si="39"/>
        <v>2.4120324219088007E-2</v>
      </c>
      <c r="AH16">
        <v>0.31461867999999998</v>
      </c>
      <c r="AI16">
        <v>0.62138753000000002</v>
      </c>
      <c r="AJ16" s="8">
        <f t="shared" si="40"/>
        <v>-3.4004150000000011E-2</v>
      </c>
      <c r="AK16" s="8">
        <f t="shared" si="41"/>
        <v>2.1129754778249507E-2</v>
      </c>
      <c r="AN16">
        <v>0.41284757</v>
      </c>
      <c r="AO16">
        <v>0.55280768999999996</v>
      </c>
      <c r="AP16" s="8">
        <f t="shared" si="42"/>
        <v>-4.4571050000000001E-2</v>
      </c>
      <c r="AQ16" s="8">
        <f t="shared" si="43"/>
        <v>2.46392191913745E-2</v>
      </c>
      <c r="AT16">
        <v>0.60008015999999997</v>
      </c>
      <c r="AU16">
        <v>0.39653871000000002</v>
      </c>
      <c r="AV16" s="8">
        <f t="shared" si="44"/>
        <v>-6.4741280000000012E-2</v>
      </c>
      <c r="AW16" s="8">
        <f t="shared" si="45"/>
        <v>2.5672423654948807E-2</v>
      </c>
      <c r="AZ16">
        <v>0.84017036</v>
      </c>
      <c r="BA16">
        <v>0.22383533999999999</v>
      </c>
      <c r="BB16" s="8">
        <f t="shared" si="46"/>
        <v>-8.8333850000000047E-2</v>
      </c>
      <c r="BC16" s="8">
        <f t="shared" si="47"/>
        <v>1.977223734825901E-2</v>
      </c>
      <c r="BF16">
        <v>0.84017036</v>
      </c>
      <c r="BG16">
        <v>0.21144843999999999</v>
      </c>
      <c r="BH16" s="8">
        <f t="shared" si="0"/>
        <v>-8.8333850000000047E-2</v>
      </c>
      <c r="BI16" s="8">
        <f t="shared" si="1"/>
        <v>1.8678054781694008E-2</v>
      </c>
      <c r="BL16">
        <v>0.60008015999999997</v>
      </c>
      <c r="BM16">
        <v>0.39056360000000001</v>
      </c>
      <c r="BN16" s="8">
        <f t="shared" si="48"/>
        <v>-6.4741280000000012E-2</v>
      </c>
      <c r="BO16" s="8">
        <f t="shared" si="49"/>
        <v>2.5285587385408006E-2</v>
      </c>
      <c r="BR16">
        <v>0.41284757</v>
      </c>
      <c r="BS16">
        <v>0.52842392000000005</v>
      </c>
      <c r="BT16" s="8">
        <f t="shared" si="2"/>
        <v>-4.4571050000000001E-2</v>
      </c>
      <c r="BU16" s="8">
        <f t="shared" si="3"/>
        <v>2.3552408959516002E-2</v>
      </c>
      <c r="BX16">
        <v>0.31461867999999998</v>
      </c>
      <c r="BY16">
        <v>0.57929902</v>
      </c>
      <c r="BZ16" s="8">
        <f t="shared" si="50"/>
        <v>-3.4004150000000011E-2</v>
      </c>
      <c r="CA16" s="8">
        <f t="shared" si="51"/>
        <v>1.9698570770933007E-2</v>
      </c>
      <c r="CC16">
        <v>0.31461867999999998</v>
      </c>
      <c r="CD16">
        <v>0.58298123000000002</v>
      </c>
      <c r="CE16" s="8">
        <f t="shared" si="52"/>
        <v>-3.4004150000000011E-2</v>
      </c>
      <c r="CF16" s="8">
        <f t="shared" si="53"/>
        <v>1.9823781192104508E-2</v>
      </c>
      <c r="CG16" s="8"/>
      <c r="CI16">
        <v>0.41284757</v>
      </c>
      <c r="CJ16">
        <v>0.5360781</v>
      </c>
      <c r="CK16" s="8">
        <f t="shared" si="4"/>
        <v>-4.4571050000000001E-2</v>
      </c>
      <c r="CL16" s="8">
        <f t="shared" si="5"/>
        <v>2.3893563799005001E-2</v>
      </c>
      <c r="CO16">
        <v>0.60008015999999997</v>
      </c>
      <c r="CP16">
        <v>0.40370422</v>
      </c>
      <c r="CQ16" s="8">
        <f t="shared" si="54"/>
        <v>-6.4741280000000012E-2</v>
      </c>
      <c r="CR16" s="8">
        <f t="shared" si="55"/>
        <v>2.6136327944201607E-2</v>
      </c>
      <c r="CU16">
        <v>0.84017036</v>
      </c>
      <c r="CV16">
        <v>0.23268655999999999</v>
      </c>
      <c r="CW16" s="8">
        <f t="shared" si="6"/>
        <v>-8.8333850000000047E-2</v>
      </c>
      <c r="CX16" s="8">
        <f t="shared" si="7"/>
        <v>2.0554099688056011E-2</v>
      </c>
      <c r="DA16">
        <v>0.84017036</v>
      </c>
      <c r="DB16">
        <v>0.80893386</v>
      </c>
      <c r="DC16" s="8">
        <f t="shared" si="8"/>
        <v>-8.8333850000000047E-2</v>
      </c>
      <c r="DD16" s="8">
        <f t="shared" si="9"/>
        <v>7.1456242249161042E-2</v>
      </c>
      <c r="DG16">
        <v>0.60008015999999997</v>
      </c>
      <c r="DH16">
        <v>1.0358482</v>
      </c>
      <c r="DI16" s="8">
        <f t="shared" si="56"/>
        <v>-6.4741280000000012E-2</v>
      </c>
      <c r="DJ16" s="8">
        <f t="shared" si="57"/>
        <v>6.706213835369601E-2</v>
      </c>
      <c r="DM16">
        <v>0.41284757</v>
      </c>
      <c r="DN16">
        <v>1.1195078199999999</v>
      </c>
      <c r="DO16" s="8">
        <f t="shared" si="10"/>
        <v>-4.4571050000000001E-2</v>
      </c>
      <c r="DP16" s="8">
        <f t="shared" si="11"/>
        <v>4.9897639020611E-2</v>
      </c>
      <c r="DS16">
        <v>0.31461867999999998</v>
      </c>
      <c r="DT16">
        <v>1.1219676300000001</v>
      </c>
      <c r="DU16" s="8">
        <f t="shared" si="58"/>
        <v>-3.4004150000000011E-2</v>
      </c>
      <c r="DV16" s="8">
        <f t="shared" si="59"/>
        <v>3.8151555585664514E-2</v>
      </c>
      <c r="DY16" s="1">
        <v>0.41284756900000003</v>
      </c>
      <c r="DZ16" s="14">
        <f t="shared" si="60"/>
        <v>5.7526732273967394E-2</v>
      </c>
      <c r="EA16" s="14">
        <f t="shared" si="61"/>
        <v>5.7526732273967394E-2</v>
      </c>
      <c r="EB16" s="14">
        <f t="shared" si="68"/>
        <v>4.4585435000000007E-2</v>
      </c>
      <c r="EC16" s="14">
        <f t="shared" si="69"/>
        <v>-1.5255830404067791E-3</v>
      </c>
      <c r="ED16" s="7">
        <f t="shared" si="70"/>
        <v>1.5365925992766278</v>
      </c>
      <c r="EE16">
        <f t="shared" si="71"/>
        <v>0.99941510953696477</v>
      </c>
      <c r="EG16" s="1">
        <v>0.41284757</v>
      </c>
      <c r="EH16" s="1">
        <v>0.28201506999999998</v>
      </c>
      <c r="EI16" s="8">
        <f t="shared" si="12"/>
        <v>-4.4571050000000001E-2</v>
      </c>
      <c r="EJ16" s="8">
        <f t="shared" si="62"/>
        <v>1.2555691270365149E-2</v>
      </c>
      <c r="EK16">
        <v>0</v>
      </c>
      <c r="EM16" s="1">
        <v>0.41284757</v>
      </c>
      <c r="EN16" s="1">
        <v>0.3239958</v>
      </c>
      <c r="EO16" s="8">
        <f t="shared" si="13"/>
        <v>-4.4571050000000001E-2</v>
      </c>
      <c r="EP16" s="8">
        <f t="shared" si="63"/>
        <v>1.4422533033166327E-2</v>
      </c>
      <c r="EQ16">
        <v>1</v>
      </c>
      <c r="ES16" s="1">
        <v>0.41284757</v>
      </c>
      <c r="ET16" s="1">
        <v>0.36943416000000001</v>
      </c>
      <c r="EU16" s="8">
        <f t="shared" si="14"/>
        <v>-4.4571050000000001E-2</v>
      </c>
      <c r="EV16" s="8">
        <f t="shared" si="64"/>
        <v>1.6447707059366306E-2</v>
      </c>
      <c r="EX16" s="1">
        <v>0.41284757</v>
      </c>
      <c r="EY16" s="1">
        <v>0.41432197999999998</v>
      </c>
      <c r="EZ16" s="8">
        <f t="shared" si="15"/>
        <v>-4.4571050000000001E-2</v>
      </c>
      <c r="FA16" s="8">
        <f t="shared" si="65"/>
        <v>1.8446173346007372E-2</v>
      </c>
      <c r="FC16" s="1">
        <v>0.41284757</v>
      </c>
      <c r="FD16" s="1">
        <v>0.45874390999999998</v>
      </c>
      <c r="FE16" s="8">
        <f t="shared" si="16"/>
        <v>-4.4571050000000001E-2</v>
      </c>
      <c r="FF16" s="8">
        <f t="shared" si="66"/>
        <v>2.0423897581502207E-2</v>
      </c>
      <c r="FH16">
        <v>0.41284757</v>
      </c>
      <c r="FI16">
        <v>0.52369485999999998</v>
      </c>
      <c r="FJ16" s="8">
        <f t="shared" si="17"/>
        <v>-4.4571050000000001E-2</v>
      </c>
      <c r="FK16" s="8">
        <f t="shared" si="67"/>
        <v>2.3315601474903802E-2</v>
      </c>
      <c r="FM16" s="1">
        <v>0.41284756900000003</v>
      </c>
      <c r="FN16" s="1">
        <v>0.54326200000000002</v>
      </c>
      <c r="FO16" s="8">
        <f t="shared" si="18"/>
        <v>-4.4571052999999972E-2</v>
      </c>
      <c r="FP16" s="8">
        <f t="shared" si="19"/>
        <v>2.4186758565890799E-2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 t="shared" si="20"/>
        <v>-4.4571050000000001E-2</v>
      </c>
      <c r="FZ16" s="8">
        <f t="shared" si="21"/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 t="shared" si="22"/>
        <v>-4.4571050000000001E-2</v>
      </c>
      <c r="GK16" s="8">
        <f t="shared" si="23"/>
        <v>3.4846593835705021E-2</v>
      </c>
      <c r="GL16" s="8"/>
      <c r="GM16" s="1">
        <v>0.41284757</v>
      </c>
      <c r="GN16" s="1">
        <v>0.78741806999999997</v>
      </c>
      <c r="GO16" s="8">
        <f t="shared" si="24"/>
        <v>-4.4571050000000001E-2</v>
      </c>
      <c r="GP16" s="8">
        <f t="shared" si="25"/>
        <v>3.505691446782179E-2</v>
      </c>
      <c r="GR16" s="1">
        <v>0.41284757</v>
      </c>
      <c r="GS16" s="1">
        <v>0.89414461000000001</v>
      </c>
      <c r="GT16" s="8">
        <f t="shared" si="26"/>
        <v>-4.4571050000000001E-2</v>
      </c>
      <c r="GU16" s="8">
        <f t="shared" si="27"/>
        <v>3.9808523970797205E-2</v>
      </c>
      <c r="GW16">
        <v>0.41284757</v>
      </c>
      <c r="GX16">
        <v>0.86809798000000005</v>
      </c>
      <c r="GY16" s="8">
        <f t="shared" si="28"/>
        <v>-4.4571050000000001E-2</v>
      </c>
      <c r="GZ16" s="8">
        <f t="shared" si="29"/>
        <v>3.8648892874085135E-2</v>
      </c>
      <c r="HB16">
        <v>0.41284757</v>
      </c>
      <c r="HC16">
        <v>0.86809798000000005</v>
      </c>
      <c r="HD16" s="8">
        <f t="shared" si="30"/>
        <v>-4.4571050000000001E-2</v>
      </c>
      <c r="HE16" s="8">
        <f t="shared" si="31"/>
        <v>3.8648892874085135E-2</v>
      </c>
      <c r="HG16">
        <v>0.36826213000000002</v>
      </c>
      <c r="HH16">
        <v>0.96799077</v>
      </c>
    </row>
    <row r="17" spans="3:216" x14ac:dyDescent="0.35">
      <c r="C17">
        <v>10</v>
      </c>
      <c r="D17" s="7">
        <v>1.1000000000000001</v>
      </c>
      <c r="E17" s="7">
        <v>0.86580509427676011</v>
      </c>
      <c r="F17" s="19">
        <v>0.86399999999999999</v>
      </c>
      <c r="G17" s="7"/>
      <c r="J17" s="8">
        <v>0.92850421000000005</v>
      </c>
      <c r="K17" s="8">
        <v>0.19126493999999999</v>
      </c>
      <c r="L17" s="8">
        <f t="shared" si="32"/>
        <v>-7.1495789999999948E-2</v>
      </c>
      <c r="M17" s="8">
        <f t="shared" si="33"/>
        <v>1.367463798460259E-2</v>
      </c>
      <c r="N17" s="1"/>
      <c r="P17" s="8">
        <v>0.66482143999999999</v>
      </c>
      <c r="Q17" s="8">
        <v>0.38646556999999998</v>
      </c>
      <c r="R17" s="8">
        <f t="shared" si="34"/>
        <v>-6.9142319999999979E-2</v>
      </c>
      <c r="S17" s="8">
        <f t="shared" si="35"/>
        <v>2.6721126109922392E-2</v>
      </c>
      <c r="V17">
        <v>0.45741862</v>
      </c>
      <c r="W17">
        <v>0.56378057000000004</v>
      </c>
      <c r="X17" s="8">
        <f t="shared" si="36"/>
        <v>-4.4585399999999997E-2</v>
      </c>
      <c r="Y17" s="8">
        <f t="shared" si="37"/>
        <v>2.5136382225677999E-2</v>
      </c>
      <c r="AB17">
        <v>0.34862282999999999</v>
      </c>
      <c r="AC17">
        <v>0.69104403000000003</v>
      </c>
      <c r="AD17" s="8">
        <f t="shared" si="38"/>
        <v>-3.3963730000000025E-2</v>
      </c>
      <c r="AE17" s="8">
        <f t="shared" si="39"/>
        <v>2.3470432853031919E-2</v>
      </c>
      <c r="AH17">
        <v>0.34862282999999999</v>
      </c>
      <c r="AI17">
        <v>0.60585301000000003</v>
      </c>
      <c r="AJ17" s="8">
        <f t="shared" si="40"/>
        <v>-3.3963730000000025E-2</v>
      </c>
      <c r="AK17" s="8">
        <f t="shared" si="41"/>
        <v>2.0577028051327315E-2</v>
      </c>
      <c r="AN17">
        <v>0.45741862</v>
      </c>
      <c r="AO17">
        <v>0.52140816999999995</v>
      </c>
      <c r="AP17" s="8">
        <f t="shared" si="42"/>
        <v>-4.4585399999999997E-2</v>
      </c>
      <c r="AQ17" s="8">
        <f t="shared" si="43"/>
        <v>2.3247191822717995E-2</v>
      </c>
      <c r="AT17">
        <v>0.66482143999999999</v>
      </c>
      <c r="AU17">
        <v>0.34835361999999997</v>
      </c>
      <c r="AV17" s="8">
        <f t="shared" si="44"/>
        <v>-6.9142319999999979E-2</v>
      </c>
      <c r="AW17" s="8">
        <f t="shared" si="45"/>
        <v>2.4085977467198393E-2</v>
      </c>
      <c r="AZ17">
        <v>0.92850421000000005</v>
      </c>
      <c r="BA17">
        <v>0.15070633999999999</v>
      </c>
      <c r="BB17" s="8">
        <f t="shared" si="46"/>
        <v>-7.1495789999999948E-2</v>
      </c>
      <c r="BC17" s="8">
        <f t="shared" si="47"/>
        <v>1.0774868836308592E-2</v>
      </c>
      <c r="BF17">
        <v>0.92850421000000005</v>
      </c>
      <c r="BG17">
        <v>0.14492110999999999</v>
      </c>
      <c r="BH17" s="8">
        <f t="shared" si="0"/>
        <v>-7.1495789999999948E-2</v>
      </c>
      <c r="BI17" s="8">
        <f t="shared" si="1"/>
        <v>1.0361249247126891E-2</v>
      </c>
      <c r="BL17">
        <v>0.66482143999999999</v>
      </c>
      <c r="BM17">
        <v>0.34219815999999997</v>
      </c>
      <c r="BN17" s="8">
        <f t="shared" si="48"/>
        <v>-6.9142319999999979E-2</v>
      </c>
      <c r="BO17" s="8">
        <f t="shared" si="49"/>
        <v>2.366037468213119E-2</v>
      </c>
      <c r="BR17">
        <v>0.45741862</v>
      </c>
      <c r="BS17">
        <v>0.49287553000000001</v>
      </c>
      <c r="BT17" s="8">
        <f t="shared" si="2"/>
        <v>-4.4585399999999997E-2</v>
      </c>
      <c r="BU17" s="8">
        <f t="shared" si="3"/>
        <v>2.1975052655261999E-2</v>
      </c>
      <c r="BX17">
        <v>0.34862282999999999</v>
      </c>
      <c r="BY17">
        <v>0.55862292999999996</v>
      </c>
      <c r="BZ17" s="8">
        <f t="shared" si="50"/>
        <v>-3.3963730000000025E-2</v>
      </c>
      <c r="CA17" s="8">
        <f t="shared" si="51"/>
        <v>1.8972918366328913E-2</v>
      </c>
      <c r="CC17">
        <v>0.34862282999999999</v>
      </c>
      <c r="CD17">
        <v>0.56794571000000005</v>
      </c>
      <c r="CE17" s="8">
        <f t="shared" si="52"/>
        <v>-3.3963730000000025E-2</v>
      </c>
      <c r="CF17" s="8">
        <f t="shared" si="53"/>
        <v>1.9289554749098315E-2</v>
      </c>
      <c r="CG17" s="8"/>
      <c r="CI17">
        <v>0.45741862</v>
      </c>
      <c r="CJ17">
        <v>0.50575130000000001</v>
      </c>
      <c r="CK17" s="8">
        <f t="shared" si="4"/>
        <v>-4.4585399999999997E-2</v>
      </c>
      <c r="CL17" s="8">
        <f t="shared" si="5"/>
        <v>2.2549124011019998E-2</v>
      </c>
      <c r="CO17">
        <v>0.66482143999999999</v>
      </c>
      <c r="CP17">
        <v>0.35318662000000001</v>
      </c>
      <c r="CQ17" s="8">
        <f t="shared" si="54"/>
        <v>-6.9142319999999979E-2</v>
      </c>
      <c r="CR17" s="8">
        <f t="shared" si="55"/>
        <v>2.4420142299758394E-2</v>
      </c>
      <c r="CU17">
        <v>0.92850421000000005</v>
      </c>
      <c r="CV17">
        <v>0.15843678999999999</v>
      </c>
      <c r="CW17" s="8">
        <f t="shared" si="6"/>
        <v>-7.1495789999999948E-2</v>
      </c>
      <c r="CX17" s="8">
        <f t="shared" si="7"/>
        <v>1.1327563466114091E-2</v>
      </c>
      <c r="DA17">
        <v>0.92850421000000005</v>
      </c>
      <c r="DB17">
        <v>0.68791912</v>
      </c>
      <c r="DC17" s="8">
        <f t="shared" si="8"/>
        <v>-7.1495789999999948E-2</v>
      </c>
      <c r="DD17" s="8">
        <f t="shared" si="9"/>
        <v>4.9183320940504767E-2</v>
      </c>
      <c r="DG17">
        <v>0.66482143999999999</v>
      </c>
      <c r="DH17">
        <v>1.00456283</v>
      </c>
      <c r="DI17" s="8">
        <f t="shared" si="56"/>
        <v>-6.9142319999999979E-2</v>
      </c>
      <c r="DJ17" s="8">
        <f t="shared" si="57"/>
        <v>6.9457804651965577E-2</v>
      </c>
      <c r="DM17">
        <v>0.45741862</v>
      </c>
      <c r="DN17">
        <v>1.11621229</v>
      </c>
      <c r="DO17" s="8">
        <f t="shared" si="10"/>
        <v>-4.4585399999999997E-2</v>
      </c>
      <c r="DP17" s="8">
        <f t="shared" si="11"/>
        <v>4.9766771434565996E-2</v>
      </c>
      <c r="DS17">
        <v>0.34862282999999999</v>
      </c>
      <c r="DT17">
        <v>1.12870234</v>
      </c>
      <c r="DU17" s="8">
        <f t="shared" si="58"/>
        <v>-3.3963730000000025E-2</v>
      </c>
      <c r="DV17" s="8">
        <f t="shared" si="59"/>
        <v>3.8334941526128229E-2</v>
      </c>
      <c r="DY17" s="1">
        <v>0.457418622</v>
      </c>
      <c r="DZ17" s="14">
        <f t="shared" si="60"/>
        <v>5.5420099779394875E-2</v>
      </c>
      <c r="EA17" s="14">
        <f t="shared" si="61"/>
        <v>5.5420099779394875E-2</v>
      </c>
      <c r="EB17" s="14">
        <f t="shared" si="68"/>
        <v>4.4571052999999972E-2</v>
      </c>
      <c r="EC17" s="14">
        <f t="shared" si="69"/>
        <v>-2.106632494572519E-3</v>
      </c>
      <c r="ED17" s="7">
        <f t="shared" si="70"/>
        <v>1.5235668862871452</v>
      </c>
      <c r="EE17">
        <f t="shared" si="71"/>
        <v>0.9988848972786567</v>
      </c>
      <c r="EG17" s="1">
        <v>0.45741862</v>
      </c>
      <c r="EH17" s="1">
        <v>0.26393876999999999</v>
      </c>
      <c r="EI17" s="8">
        <f t="shared" si="12"/>
        <v>-4.4585399999999997E-2</v>
      </c>
      <c r="EJ17" s="8">
        <f t="shared" si="62"/>
        <v>1.1747753755093945E-2</v>
      </c>
      <c r="EK17">
        <v>0</v>
      </c>
      <c r="EM17" s="1">
        <v>0.45741862</v>
      </c>
      <c r="EN17" s="1">
        <v>0.30037786999999999</v>
      </c>
      <c r="EO17" s="8">
        <f t="shared" si="13"/>
        <v>-4.4585399999999997E-2</v>
      </c>
      <c r="EP17" s="8">
        <f t="shared" si="63"/>
        <v>1.336759962244293E-2</v>
      </c>
      <c r="EQ17">
        <v>1</v>
      </c>
      <c r="ES17" s="1">
        <v>0.45741862</v>
      </c>
      <c r="ET17" s="1">
        <v>0.34170840000000002</v>
      </c>
      <c r="EU17" s="8">
        <f t="shared" si="14"/>
        <v>-4.4585399999999997E-2</v>
      </c>
      <c r="EV17" s="8">
        <f t="shared" si="64"/>
        <v>1.5209232577870786E-2</v>
      </c>
      <c r="EX17" s="1">
        <v>0.45741862</v>
      </c>
      <c r="EY17" s="1">
        <v>0.38255566000000002</v>
      </c>
      <c r="EZ17" s="8">
        <f t="shared" si="15"/>
        <v>-4.4585399999999997E-2</v>
      </c>
      <c r="FA17" s="8">
        <f t="shared" si="65"/>
        <v>1.7027319219898779E-2</v>
      </c>
      <c r="FC17" s="1">
        <v>0.45741862</v>
      </c>
      <c r="FD17" s="1">
        <v>0.42311227000000001</v>
      </c>
      <c r="FE17" s="8">
        <f t="shared" si="16"/>
        <v>-4.4585399999999997E-2</v>
      </c>
      <c r="FF17" s="8">
        <f t="shared" si="66"/>
        <v>1.8832469207607595E-2</v>
      </c>
      <c r="FH17">
        <v>0.45741862</v>
      </c>
      <c r="FI17">
        <v>0.48529328999999999</v>
      </c>
      <c r="FJ17" s="8">
        <f t="shared" si="17"/>
        <v>-4.4585399999999997E-2</v>
      </c>
      <c r="FK17" s="8">
        <f t="shared" si="67"/>
        <v>2.1600108502132502E-2</v>
      </c>
      <c r="FM17" s="1">
        <v>0.457418622</v>
      </c>
      <c r="FN17" s="1">
        <v>0.50382283699999997</v>
      </c>
      <c r="FO17" s="8">
        <f t="shared" si="18"/>
        <v>-4.4585397000000027E-2</v>
      </c>
      <c r="FP17" s="8">
        <f t="shared" si="19"/>
        <v>2.2424845834561582E-2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 t="shared" si="20"/>
        <v>-4.4585399999999997E-2</v>
      </c>
      <c r="FZ17" s="8">
        <f t="shared" si="21"/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 t="shared" si="22"/>
        <v>-4.4585399999999997E-2</v>
      </c>
      <c r="GK17" s="8">
        <f t="shared" si="23"/>
        <v>3.3043179011477797E-2</v>
      </c>
      <c r="GL17" s="8"/>
      <c r="GM17" s="1">
        <v>0.45741862</v>
      </c>
      <c r="GN17" s="1">
        <v>0.75686781000000003</v>
      </c>
      <c r="GO17" s="8">
        <f t="shared" si="24"/>
        <v>-4.4585399999999997E-2</v>
      </c>
      <c r="GP17" s="8">
        <f t="shared" si="25"/>
        <v>3.3687724834957862E-2</v>
      </c>
      <c r="GR17" s="1">
        <v>0.45741862</v>
      </c>
      <c r="GS17" s="1">
        <v>0.86493633000000003</v>
      </c>
      <c r="GT17" s="8">
        <f t="shared" si="26"/>
        <v>-4.4585399999999997E-2</v>
      </c>
      <c r="GU17" s="8">
        <f t="shared" si="27"/>
        <v>3.8497788781370307E-2</v>
      </c>
      <c r="GW17">
        <v>0.45741862</v>
      </c>
      <c r="GX17">
        <v>0.83375593000000003</v>
      </c>
      <c r="GY17" s="8">
        <f t="shared" si="28"/>
        <v>-4.4585399999999997E-2</v>
      </c>
      <c r="GZ17" s="8">
        <f t="shared" si="29"/>
        <v>3.710996818500497E-2</v>
      </c>
      <c r="HB17">
        <v>0.45741862</v>
      </c>
      <c r="HC17">
        <v>0.83375593000000003</v>
      </c>
      <c r="HD17" s="8">
        <f t="shared" si="30"/>
        <v>-4.4585399999999997E-2</v>
      </c>
      <c r="HE17" s="8">
        <f t="shared" si="31"/>
        <v>3.710996818500497E-2</v>
      </c>
      <c r="HG17">
        <v>0.41284757</v>
      </c>
      <c r="HH17">
        <v>0.93581148000000003</v>
      </c>
    </row>
    <row r="18" spans="3:216" x14ac:dyDescent="0.35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33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47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 t="shared" si="1"/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 t="shared" si="2"/>
        <v>-4.4568410000000003E-2</v>
      </c>
      <c r="BU18" s="8">
        <f t="shared" si="3"/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 t="shared" si="4"/>
        <v>-4.4568410000000003E-2</v>
      </c>
      <c r="CL18" s="8">
        <f t="shared" si="5"/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 t="shared" si="7"/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 t="shared" si="9"/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 t="shared" si="10"/>
        <v>-4.4568410000000003E-2</v>
      </c>
      <c r="DP18" s="8">
        <f t="shared" si="11"/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4">
        <f t="shared" si="60"/>
        <v>5.2813337809880657E-2</v>
      </c>
      <c r="EA18" s="14">
        <f t="shared" si="61"/>
        <v>5.2813337809880657E-2</v>
      </c>
      <c r="EB18" s="14">
        <f t="shared" si="68"/>
        <v>4.4585397000000027E-2</v>
      </c>
      <c r="EC18" s="14">
        <f t="shared" si="69"/>
        <v>-2.606761969514218E-3</v>
      </c>
      <c r="ED18" s="7">
        <f t="shared" si="70"/>
        <v>1.5123960894851083</v>
      </c>
      <c r="EE18">
        <f t="shared" si="71"/>
        <v>0.99829519075717399</v>
      </c>
      <c r="EG18" s="1">
        <v>0.50200402</v>
      </c>
      <c r="EH18" s="1">
        <v>0.244676</v>
      </c>
      <c r="EI18" s="8">
        <f t="shared" si="12"/>
        <v>-4.4568410000000003E-2</v>
      </c>
      <c r="EJ18" s="8">
        <f t="shared" si="62"/>
        <v>1.0879557343536241E-2</v>
      </c>
      <c r="EK18">
        <v>0</v>
      </c>
      <c r="EM18" s="1">
        <v>0.50200402</v>
      </c>
      <c r="EN18" s="1">
        <v>0.27595402000000002</v>
      </c>
      <c r="EO18" s="8">
        <f t="shared" si="13"/>
        <v>-4.4568410000000003E-2</v>
      </c>
      <c r="EP18" s="8">
        <f t="shared" si="63"/>
        <v>1.2268470656694673E-2</v>
      </c>
      <c r="EQ18">
        <v>1</v>
      </c>
      <c r="ES18" s="1">
        <v>0.50200402</v>
      </c>
      <c r="ET18" s="1">
        <v>0.31358279</v>
      </c>
      <c r="EU18" s="8">
        <f t="shared" si="14"/>
        <v>-4.4568410000000003E-2</v>
      </c>
      <c r="EV18" s="8">
        <f t="shared" si="64"/>
        <v>1.3943508745243027E-2</v>
      </c>
      <c r="EX18" s="1">
        <v>0.50200402</v>
      </c>
      <c r="EY18" s="1">
        <v>0.35082376999999998</v>
      </c>
      <c r="EZ18" s="8">
        <f t="shared" si="15"/>
        <v>-4.4568410000000003E-2</v>
      </c>
      <c r="FA18" s="8">
        <f t="shared" si="65"/>
        <v>1.5599434857487328E-2</v>
      </c>
      <c r="FC18" s="1">
        <v>0.50200402</v>
      </c>
      <c r="FD18" s="1">
        <v>0.38784807999999998</v>
      </c>
      <c r="FE18" s="8">
        <f t="shared" si="16"/>
        <v>-4.4568410000000003E-2</v>
      </c>
      <c r="FF18" s="8">
        <f t="shared" si="66"/>
        <v>1.7245726703642494E-2</v>
      </c>
      <c r="FH18">
        <v>0.50200402</v>
      </c>
      <c r="FI18">
        <v>0.44709926</v>
      </c>
      <c r="FJ18" s="8">
        <f t="shared" si="17"/>
        <v>-4.4568410000000003E-2</v>
      </c>
      <c r="FK18" s="8">
        <f t="shared" si="67"/>
        <v>1.9880339867508947E-2</v>
      </c>
      <c r="FM18" s="1">
        <v>0.50200401900000002</v>
      </c>
      <c r="FN18" s="1">
        <v>0.46488983299999997</v>
      </c>
      <c r="FO18" s="8">
        <f t="shared" si="18"/>
        <v>-4.4568407999999948E-2</v>
      </c>
      <c r="FP18" s="8">
        <f t="shared" si="19"/>
        <v>2.0671399604304235E-2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 t="shared" si="20"/>
        <v>-4.4568410000000003E-2</v>
      </c>
      <c r="FZ18" s="8">
        <f t="shared" si="21"/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 t="shared" si="22"/>
        <v>-4.4568410000000003E-2</v>
      </c>
      <c r="GK18" s="8">
        <f t="shared" si="23"/>
        <v>3.1040708476911916E-2</v>
      </c>
      <c r="GL18" s="8"/>
      <c r="GM18" s="1">
        <v>0.50200402</v>
      </c>
      <c r="GN18" s="1">
        <v>0.72335667000000003</v>
      </c>
      <c r="GO18" s="8">
        <f t="shared" si="24"/>
        <v>-4.4568410000000003E-2</v>
      </c>
      <c r="GP18" s="8">
        <f t="shared" si="25"/>
        <v>3.2164169641053571E-2</v>
      </c>
      <c r="GR18" s="1">
        <v>0.50200402</v>
      </c>
      <c r="GS18" s="1">
        <v>0.83167665999999996</v>
      </c>
      <c r="GT18" s="8">
        <f t="shared" si="26"/>
        <v>-4.4568410000000003E-2</v>
      </c>
      <c r="GU18" s="8">
        <f t="shared" si="27"/>
        <v>3.6980635263575888E-2</v>
      </c>
      <c r="GW18">
        <v>0.50200402</v>
      </c>
      <c r="GX18">
        <v>0.79642131999999999</v>
      </c>
      <c r="GY18" s="8">
        <f t="shared" si="28"/>
        <v>-4.4568410000000003E-2</v>
      </c>
      <c r="GZ18" s="8">
        <f t="shared" si="29"/>
        <v>3.5413000950460308E-2</v>
      </c>
      <c r="HB18">
        <v>0.50200402</v>
      </c>
      <c r="HC18">
        <v>0.79642131999999999</v>
      </c>
      <c r="HD18" s="8">
        <f t="shared" si="30"/>
        <v>-4.4568410000000003E-2</v>
      </c>
      <c r="HE18" s="8">
        <f t="shared" si="31"/>
        <v>3.5413000950460308E-2</v>
      </c>
      <c r="HG18">
        <v>0.45741862</v>
      </c>
      <c r="HH18">
        <v>0.90854826</v>
      </c>
    </row>
    <row r="19" spans="3:216" x14ac:dyDescent="0.35">
      <c r="C19">
        <v>12</v>
      </c>
      <c r="D19" s="7">
        <v>1.2906</v>
      </c>
      <c r="E19" s="7">
        <v>0.96785257335114006</v>
      </c>
      <c r="G19" s="21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72">P19-P20</f>
        <v>-7.3024890000000009E-2</v>
      </c>
      <c r="S19" s="8">
        <f t="shared" ref="S19:S21" si="73">-R19*Q19</f>
        <v>1.9578487834474502E-2</v>
      </c>
      <c r="V19">
        <v>0.54657243</v>
      </c>
      <c r="W19">
        <v>0.48747564999999998</v>
      </c>
      <c r="X19" s="8">
        <f t="shared" ref="X19:X21" si="74">V19-V20</f>
        <v>-4.4593719999999948E-2</v>
      </c>
      <c r="Y19" s="8">
        <f t="shared" ref="Y19:Y21" si="75">-X19*W19</f>
        <v>2.1738352642917975E-2</v>
      </c>
      <c r="AB19">
        <v>0.41655752000000001</v>
      </c>
      <c r="AC19">
        <v>0.63939502000000004</v>
      </c>
      <c r="AD19" s="8">
        <f t="shared" ref="AD19:AD21" si="76">AB19-AB20</f>
        <v>-3.3983619999999992E-2</v>
      </c>
      <c r="AE19" s="8">
        <f t="shared" ref="AE19:AE21" si="77">-AD19*AC19</f>
        <v>2.1728957389572395E-2</v>
      </c>
      <c r="AH19">
        <v>0.41655752000000001</v>
      </c>
      <c r="AI19">
        <v>0.56738235999999997</v>
      </c>
      <c r="AJ19" s="8">
        <f t="shared" ref="AJ19:AJ21" si="78">AH19-AH20</f>
        <v>-3.3983619999999992E-2</v>
      </c>
      <c r="AK19" s="8">
        <f t="shared" ref="AK19:AK21" si="79">-AJ19*AI19</f>
        <v>1.9281706516943196E-2</v>
      </c>
      <c r="AN19">
        <v>0.54657243</v>
      </c>
      <c r="AO19">
        <v>0.45306713999999998</v>
      </c>
      <c r="AP19" s="8">
        <f t="shared" ref="AP19:AP21" si="80">AN19-AN20</f>
        <v>-4.4593719999999948E-2</v>
      </c>
      <c r="AQ19" s="8">
        <f t="shared" ref="AQ19:AQ21" si="81">-AP19*AO19</f>
        <v>2.0203949182360775E-2</v>
      </c>
      <c r="AT19">
        <v>0.80861236000000003</v>
      </c>
      <c r="AU19">
        <v>0.24041546</v>
      </c>
      <c r="AV19" s="8">
        <f t="shared" ref="AV19:AV21" si="82">AT19-AT20</f>
        <v>-7.3024890000000009E-2</v>
      </c>
      <c r="AW19" s="8">
        <f t="shared" ref="AW19:AW21" si="83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84">BL19-BL20</f>
        <v>-7.3024890000000009E-2</v>
      </c>
      <c r="BO19" s="8">
        <f t="shared" ref="BO19:BO21" si="85">-BN19*BM19</f>
        <v>1.7263942038457502E-2</v>
      </c>
      <c r="BR19">
        <v>0.54657243</v>
      </c>
      <c r="BS19">
        <v>0.42293037999999999</v>
      </c>
      <c r="BT19" s="8">
        <f t="shared" si="2"/>
        <v>-4.4593719999999948E-2</v>
      </c>
      <c r="BU19" s="8">
        <f t="shared" si="3"/>
        <v>1.8860038945213577E-2</v>
      </c>
      <c r="BX19">
        <v>0.41655752000000001</v>
      </c>
      <c r="BY19">
        <v>0.51946623000000003</v>
      </c>
      <c r="BZ19" s="8">
        <f t="shared" ref="BZ19:BZ21" si="86">BX19-BX20</f>
        <v>-3.3983619999999992E-2</v>
      </c>
      <c r="CA19" s="8">
        <f t="shared" ref="CA19:CA21" si="87">-BZ19*BY19</f>
        <v>1.7653342963152598E-2</v>
      </c>
      <c r="CC19">
        <v>0.41655752000000001</v>
      </c>
      <c r="CD19">
        <v>0.53079631999999999</v>
      </c>
      <c r="CE19" s="8">
        <f t="shared" ref="CE19:CE21" si="88">CC19-CC20</f>
        <v>-3.3983619999999992E-2</v>
      </c>
      <c r="CF19" s="8">
        <f t="shared" ref="CF19:CF21" si="89">-CE19*CD19</f>
        <v>1.8038380436278395E-2</v>
      </c>
      <c r="CG19" s="8"/>
      <c r="CI19">
        <v>0.54657243</v>
      </c>
      <c r="CJ19">
        <v>0.43879468999999999</v>
      </c>
      <c r="CK19" s="8">
        <f t="shared" si="4"/>
        <v>-4.4593719999999948E-2</v>
      </c>
      <c r="CL19" s="8">
        <f t="shared" si="5"/>
        <v>1.9567487543346775E-2</v>
      </c>
      <c r="CO19">
        <v>0.80861236000000003</v>
      </c>
      <c r="CP19">
        <v>0.24058821999999999</v>
      </c>
      <c r="CQ19" s="8">
        <f t="shared" ref="CQ19:CQ21" si="90">CO19-CO20</f>
        <v>-7.3024890000000009E-2</v>
      </c>
      <c r="CR19" s="8">
        <f t="shared" ref="CR19:CR21" si="91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92">DG19-DG20</f>
        <v>-7.3024890000000009E-2</v>
      </c>
      <c r="DJ19" s="8">
        <f t="shared" ref="DJ19:DJ21" si="93">-DI19*DH19</f>
        <v>6.5930953513599913E-2</v>
      </c>
      <c r="DM19">
        <v>0.54657243</v>
      </c>
      <c r="DN19">
        <v>1.1023140600000001</v>
      </c>
      <c r="DO19" s="8">
        <f t="shared" si="10"/>
        <v>-4.4593719999999948E-2</v>
      </c>
      <c r="DP19" s="8">
        <f t="shared" si="11"/>
        <v>4.9156284543703146E-2</v>
      </c>
      <c r="DS19">
        <v>0.41655752000000001</v>
      </c>
      <c r="DT19">
        <v>1.1356551800000001</v>
      </c>
      <c r="DU19" s="8">
        <f t="shared" ref="DU19:DU21" si="94">DS19-DS20</f>
        <v>-3.3983619999999992E-2</v>
      </c>
      <c r="DV19" s="8">
        <f t="shared" ref="DV19:DV21" si="95">-DU19*DT19</f>
        <v>3.8593674088151592E-2</v>
      </c>
      <c r="DY19" s="1">
        <v>0.54657242699999997</v>
      </c>
      <c r="DZ19" s="14">
        <f t="shared" si="60"/>
        <v>4.9774339676722755E-2</v>
      </c>
      <c r="EA19" s="14">
        <f t="shared" si="61"/>
        <v>4.9774339676722755E-2</v>
      </c>
      <c r="EB19" s="14">
        <f t="shared" si="68"/>
        <v>4.4568407999999948E-2</v>
      </c>
      <c r="EC19" s="14">
        <f t="shared" si="69"/>
        <v>-3.0389981331579025E-3</v>
      </c>
      <c r="ED19" s="7">
        <f t="shared" si="70"/>
        <v>1.5027144405318809</v>
      </c>
      <c r="EE19">
        <f t="shared" si="71"/>
        <v>0.9976833234328365</v>
      </c>
      <c r="EG19" s="1">
        <v>0.54657243</v>
      </c>
      <c r="EH19" s="1">
        <v>0.22441183000000001</v>
      </c>
      <c r="EI19" s="8">
        <f t="shared" si="12"/>
        <v>-4.4593719999999948E-2</v>
      </c>
      <c r="EJ19" s="8">
        <f t="shared" si="62"/>
        <v>9.9780323054410487E-3</v>
      </c>
      <c r="EK19">
        <v>0</v>
      </c>
      <c r="EM19" s="1">
        <v>0.54657243</v>
      </c>
      <c r="EN19" s="1">
        <v>0.2508457</v>
      </c>
      <c r="EO19" s="8">
        <f t="shared" si="13"/>
        <v>-4.4593719999999948E-2</v>
      </c>
      <c r="EP19" s="8">
        <f t="shared" si="63"/>
        <v>1.1151663828979032E-2</v>
      </c>
      <c r="EQ19">
        <v>1</v>
      </c>
      <c r="ES19" s="1">
        <v>0.54657243</v>
      </c>
      <c r="ET19" s="1">
        <v>0.28504056</v>
      </c>
      <c r="EU19" s="8">
        <f t="shared" si="14"/>
        <v>-4.4593719999999948E-2</v>
      </c>
      <c r="EV19" s="8">
        <f t="shared" si="64"/>
        <v>1.2673769988155292E-2</v>
      </c>
      <c r="EX19" s="1">
        <v>0.54657243</v>
      </c>
      <c r="EY19" s="1">
        <v>0.31897077000000001</v>
      </c>
      <c r="EZ19" s="8">
        <f t="shared" si="15"/>
        <v>-4.4593719999999948E-2</v>
      </c>
      <c r="FA19" s="8">
        <f t="shared" si="65"/>
        <v>1.4182410292502879E-2</v>
      </c>
      <c r="FC19" s="1">
        <v>0.54657243</v>
      </c>
      <c r="FD19" s="1">
        <v>0.35280051000000001</v>
      </c>
      <c r="FE19" s="8">
        <f t="shared" si="16"/>
        <v>-4.4593719999999948E-2</v>
      </c>
      <c r="FF19" s="8">
        <f t="shared" si="66"/>
        <v>1.5686583395162716E-2</v>
      </c>
      <c r="FH19">
        <v>0.54657243</v>
      </c>
      <c r="FI19">
        <v>0.40876255</v>
      </c>
      <c r="FJ19" s="8">
        <f t="shared" si="17"/>
        <v>-4.4593719999999948E-2</v>
      </c>
      <c r="FK19" s="8">
        <f t="shared" si="67"/>
        <v>1.8174825851001091E-2</v>
      </c>
      <c r="FM19" s="1">
        <v>0.54657242699999997</v>
      </c>
      <c r="FN19" s="1">
        <v>0.42620462100000001</v>
      </c>
      <c r="FO19" s="8">
        <f t="shared" si="18"/>
        <v>-4.4593721000000031E-2</v>
      </c>
      <c r="FP19" s="8">
        <f t="shared" si="19"/>
        <v>1.895035378674708E-2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 t="shared" si="20"/>
        <v>-4.4593719999999948E-2</v>
      </c>
      <c r="FZ19" s="8">
        <f t="shared" si="21"/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 t="shared" si="22"/>
        <v>-4.4593719999999948E-2</v>
      </c>
      <c r="GK19" s="8">
        <f t="shared" si="23"/>
        <v>2.8915092062894766E-2</v>
      </c>
      <c r="GL19" s="8"/>
      <c r="GM19" s="1">
        <v>0.54657243</v>
      </c>
      <c r="GN19" s="1">
        <v>0.68886771000000002</v>
      </c>
      <c r="GO19" s="8">
        <f t="shared" si="24"/>
        <v>-4.4593719999999948E-2</v>
      </c>
      <c r="GP19" s="8">
        <f t="shared" si="25"/>
        <v>3.0629152948644447E-2</v>
      </c>
      <c r="GR19" s="1">
        <v>0.54657243</v>
      </c>
      <c r="GS19" s="1">
        <v>0.79783104999999999</v>
      </c>
      <c r="GT19" s="8">
        <f t="shared" si="26"/>
        <v>-4.4593719999999948E-2</v>
      </c>
      <c r="GU19" s="8">
        <f t="shared" si="27"/>
        <v>3.5473994357534323E-2</v>
      </c>
      <c r="GW19">
        <v>0.54657243</v>
      </c>
      <c r="GX19">
        <v>0.76119250000000005</v>
      </c>
      <c r="GY19" s="8">
        <f t="shared" si="28"/>
        <v>-4.4593719999999948E-2</v>
      </c>
      <c r="GZ19" s="8">
        <f t="shared" si="29"/>
        <v>3.3844933021843972E-2</v>
      </c>
      <c r="HB19">
        <v>0.54657243</v>
      </c>
      <c r="HC19">
        <v>0.76119250000000005</v>
      </c>
      <c r="HD19" s="8">
        <f t="shared" si="30"/>
        <v>-4.4593719999999948E-2</v>
      </c>
      <c r="HE19" s="8">
        <f t="shared" si="31"/>
        <v>3.3844933021843972E-2</v>
      </c>
      <c r="HG19">
        <v>0.50200402</v>
      </c>
      <c r="HH19">
        <v>0.87764390000000003</v>
      </c>
    </row>
    <row r="20" spans="3:216" x14ac:dyDescent="0.35">
      <c r="C20">
        <v>13</v>
      </c>
      <c r="D20" s="7">
        <v>1.3687</v>
      </c>
      <c r="E20" s="7"/>
      <c r="G20" s="22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72"/>
        <v>-6.5463439999999928E-2</v>
      </c>
      <c r="S20" s="8">
        <f t="shared" si="73"/>
        <v>1.3387526168878386E-2</v>
      </c>
      <c r="V20">
        <v>0.59116614999999995</v>
      </c>
      <c r="W20">
        <v>0.44777694000000001</v>
      </c>
      <c r="X20" s="8">
        <f t="shared" si="74"/>
        <v>-4.4550840000000091E-2</v>
      </c>
      <c r="Y20" s="8">
        <f t="shared" si="75"/>
        <v>1.9948838809629641E-2</v>
      </c>
      <c r="AB20">
        <v>0.45054114000000001</v>
      </c>
      <c r="AC20">
        <v>0.60909636</v>
      </c>
      <c r="AD20" s="8">
        <f t="shared" si="76"/>
        <v>-3.3981019999999973E-2</v>
      </c>
      <c r="AE20" s="8">
        <f t="shared" si="77"/>
        <v>2.0697715591087185E-2</v>
      </c>
      <c r="AH20">
        <v>0.45054114000000001</v>
      </c>
      <c r="AI20">
        <v>0.54459310000000005</v>
      </c>
      <c r="AJ20" s="8">
        <f t="shared" si="78"/>
        <v>-3.3981019999999973E-2</v>
      </c>
      <c r="AK20" s="8">
        <f t="shared" si="79"/>
        <v>1.8505829022961988E-2</v>
      </c>
      <c r="AN20">
        <v>0.59116614999999995</v>
      </c>
      <c r="AO20">
        <v>0.41660559000000003</v>
      </c>
      <c r="AP20" s="8">
        <f t="shared" si="80"/>
        <v>-4.4550840000000091E-2</v>
      </c>
      <c r="AQ20" s="8">
        <f t="shared" si="81"/>
        <v>1.8560128983195638E-2</v>
      </c>
      <c r="AT20">
        <v>0.88163725000000004</v>
      </c>
      <c r="AU20">
        <v>0.18194658</v>
      </c>
      <c r="AV20" s="8">
        <f t="shared" si="82"/>
        <v>-6.5463439999999928E-2</v>
      </c>
      <c r="AW20" s="8">
        <f t="shared" si="83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 t="shared" ref="BH20:BH30" si="96">BF20-BF21</f>
        <v>-5.1295830000000001E-2</v>
      </c>
      <c r="BI20" s="8">
        <f t="shared" ref="BI20:BI31" si="97">-BH20*BG20</f>
        <v>-4.51367668786899E-2</v>
      </c>
      <c r="BL20">
        <v>0.88163725000000004</v>
      </c>
      <c r="BM20">
        <v>0.17403278999999999</v>
      </c>
      <c r="BN20" s="8">
        <f t="shared" si="84"/>
        <v>-6.5463439999999928E-2</v>
      </c>
      <c r="BO20" s="8">
        <f t="shared" si="85"/>
        <v>1.1392785106197586E-2</v>
      </c>
      <c r="BR20">
        <v>0.59116614999999995</v>
      </c>
      <c r="BS20">
        <v>0.38815931999999997</v>
      </c>
      <c r="BT20" s="8">
        <f t="shared" si="2"/>
        <v>-4.4550840000000091E-2</v>
      </c>
      <c r="BU20" s="8">
        <f t="shared" si="3"/>
        <v>1.7292823759828834E-2</v>
      </c>
      <c r="BX20">
        <v>0.45054114000000001</v>
      </c>
      <c r="BY20">
        <v>0.49458807999999999</v>
      </c>
      <c r="BZ20" s="8">
        <f t="shared" si="86"/>
        <v>-3.3981019999999973E-2</v>
      </c>
      <c r="CA20" s="8">
        <f t="shared" si="87"/>
        <v>1.6806607438241587E-2</v>
      </c>
      <c r="CC20">
        <v>0.45054114000000001</v>
      </c>
      <c r="CD20">
        <v>0.50898202999999997</v>
      </c>
      <c r="CE20" s="8">
        <f t="shared" si="88"/>
        <v>-3.3981019999999973E-2</v>
      </c>
      <c r="CF20" s="8">
        <f t="shared" si="89"/>
        <v>1.7295728541070584E-2</v>
      </c>
      <c r="CG20" s="8"/>
      <c r="CI20">
        <v>0.59116614999999995</v>
      </c>
      <c r="CJ20">
        <v>0.40273700000000001</v>
      </c>
      <c r="CK20" s="8">
        <f t="shared" si="4"/>
        <v>-4.4550840000000091E-2</v>
      </c>
      <c r="CL20" s="8">
        <f t="shared" si="5"/>
        <v>1.7942271649080039E-2</v>
      </c>
      <c r="CO20">
        <v>0.88163725000000004</v>
      </c>
      <c r="CP20">
        <v>0.18085017</v>
      </c>
      <c r="CQ20" s="8">
        <f t="shared" si="90"/>
        <v>-6.5463439999999928E-2</v>
      </c>
      <c r="CR20" s="8">
        <f t="shared" si="91"/>
        <v>1.1839074252784788E-2</v>
      </c>
      <c r="CU20">
        <v>0</v>
      </c>
      <c r="CV20">
        <v>-0.63775444000000003</v>
      </c>
      <c r="CW20" s="8">
        <f t="shared" ref="CW20:CW30" si="98">CU20-CU21</f>
        <v>-5.1295830000000001E-2</v>
      </c>
      <c r="CX20" s="8">
        <f t="shared" ref="CX20:CX31" si="99">-CW20*CV20</f>
        <v>-3.2714143335985199E-2</v>
      </c>
      <c r="DA20">
        <v>0</v>
      </c>
      <c r="DB20">
        <v>-1.4132514300000001</v>
      </c>
      <c r="DC20" s="8">
        <f t="shared" ref="DC20:DC30" si="100">DA20-DA21</f>
        <v>-5.1295830000000001E-2</v>
      </c>
      <c r="DD20" s="8">
        <f t="shared" ref="DD20:DD31" si="101">-DC20*DB20</f>
        <v>-7.249390510053691E-2</v>
      </c>
      <c r="DG20">
        <v>0.88163725000000004</v>
      </c>
      <c r="DH20">
        <v>0.82009955999999995</v>
      </c>
      <c r="DI20" s="8">
        <f t="shared" si="92"/>
        <v>-6.5463439999999928E-2</v>
      </c>
      <c r="DJ20" s="8">
        <f t="shared" si="93"/>
        <v>5.368653834008634E-2</v>
      </c>
      <c r="DM20">
        <v>0.59116614999999995</v>
      </c>
      <c r="DN20">
        <v>1.0915809000000001</v>
      </c>
      <c r="DO20" s="8">
        <f t="shared" si="10"/>
        <v>-4.4550840000000091E-2</v>
      </c>
      <c r="DP20" s="8">
        <f t="shared" si="11"/>
        <v>4.8630846022956101E-2</v>
      </c>
      <c r="DS20">
        <v>0.45054114000000001</v>
      </c>
      <c r="DT20">
        <v>1.1364136300000001</v>
      </c>
      <c r="DU20" s="8">
        <f t="shared" si="94"/>
        <v>-3.3981019999999973E-2</v>
      </c>
      <c r="DV20" s="8">
        <f t="shared" si="95"/>
        <v>3.8616494289302569E-2</v>
      </c>
      <c r="DY20" s="1">
        <v>0.591166148</v>
      </c>
      <c r="DZ20" s="14">
        <f t="shared" si="60"/>
        <v>4.6352878718469832E-2</v>
      </c>
      <c r="EA20" s="14">
        <f t="shared" si="61"/>
        <v>4.6352878718469832E-2</v>
      </c>
      <c r="EB20" s="14">
        <f t="shared" si="68"/>
        <v>4.4593721000000031E-2</v>
      </c>
      <c r="EC20" s="14">
        <f t="shared" si="69"/>
        <v>-3.4214609582529226E-3</v>
      </c>
      <c r="ED20" s="7">
        <f t="shared" si="70"/>
        <v>1.4942211782865467</v>
      </c>
      <c r="EE20">
        <f t="shared" si="71"/>
        <v>0.99706955568561673</v>
      </c>
      <c r="EG20" s="1">
        <v>0.59116614999999995</v>
      </c>
      <c r="EH20" s="1">
        <v>0.20319366</v>
      </c>
      <c r="EI20" s="8">
        <f t="shared" si="12"/>
        <v>-4.4550840000000091E-2</v>
      </c>
      <c r="EJ20" s="8">
        <f t="shared" si="62"/>
        <v>9.0204285623828196E-3</v>
      </c>
      <c r="EK20">
        <v>0</v>
      </c>
      <c r="EM20" s="1">
        <v>0.59116614999999995</v>
      </c>
      <c r="EN20" s="1">
        <v>0.22510202000000001</v>
      </c>
      <c r="EO20" s="8">
        <f t="shared" si="13"/>
        <v>-4.4550840000000091E-2</v>
      </c>
      <c r="EP20" s="8">
        <f t="shared" si="63"/>
        <v>9.991490055009853E-3</v>
      </c>
      <c r="EQ20">
        <v>1</v>
      </c>
      <c r="ES20" s="1">
        <v>0.59116614999999995</v>
      </c>
      <c r="ET20" s="1">
        <v>0.25605909999999998</v>
      </c>
      <c r="EU20" s="8">
        <f t="shared" si="14"/>
        <v>-4.4550840000000091E-2</v>
      </c>
      <c r="EV20" s="8">
        <f t="shared" si="64"/>
        <v>1.1367297676994639E-2</v>
      </c>
      <c r="EX20" s="1">
        <v>0.59116614999999995</v>
      </c>
      <c r="EY20" s="1">
        <v>0.28685216000000002</v>
      </c>
      <c r="EZ20" s="8">
        <f t="shared" si="15"/>
        <v>-4.4550840000000091E-2</v>
      </c>
      <c r="FA20" s="8">
        <f t="shared" si="65"/>
        <v>1.2734301932674507E-2</v>
      </c>
      <c r="FC20" s="1">
        <v>0.59116614999999995</v>
      </c>
      <c r="FD20" s="1">
        <v>0.31772927000000001</v>
      </c>
      <c r="FE20" s="8">
        <f t="shared" si="16"/>
        <v>-4.4550840000000091E-2</v>
      </c>
      <c r="FF20" s="8">
        <f t="shared" si="66"/>
        <v>1.4105037441685151E-2</v>
      </c>
      <c r="FH20">
        <v>0.59116614999999995</v>
      </c>
      <c r="FI20">
        <v>0.37021662</v>
      </c>
      <c r="FJ20" s="8">
        <f t="shared" si="17"/>
        <v>-4.4550840000000091E-2</v>
      </c>
      <c r="FK20" s="8">
        <f t="shared" si="67"/>
        <v>1.6435121909398286E-2</v>
      </c>
      <c r="FM20" s="1">
        <v>0.591166148</v>
      </c>
      <c r="FN20" s="1">
        <v>0.38756713999999998</v>
      </c>
      <c r="FO20" s="8">
        <f t="shared" si="18"/>
        <v>-4.4550843000000007E-2</v>
      </c>
      <c r="FP20" s="8">
        <f t="shared" si="19"/>
        <v>1.7205369177930609E-2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 t="shared" si="20"/>
        <v>-4.4550840000000091E-2</v>
      </c>
      <c r="FZ20" s="8">
        <f t="shared" si="21"/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 t="shared" si="22"/>
        <v>-4.4550840000000091E-2</v>
      </c>
      <c r="GK20" s="8">
        <f t="shared" si="23"/>
        <v>2.6642243963439234E-2</v>
      </c>
      <c r="GL20" s="8"/>
      <c r="GM20" s="1">
        <v>0.59116614999999995</v>
      </c>
      <c r="GN20" s="1">
        <v>0.65268645000000003</v>
      </c>
      <c r="GO20" s="8">
        <f t="shared" si="24"/>
        <v>-4.4550840000000091E-2</v>
      </c>
      <c r="GP20" s="8">
        <f t="shared" si="25"/>
        <v>2.8974877935956496E-2</v>
      </c>
      <c r="GR20" s="1">
        <v>0.59116614999999995</v>
      </c>
      <c r="GS20" s="1">
        <v>0.76240047</v>
      </c>
      <c r="GT20" s="8">
        <f t="shared" si="26"/>
        <v>-4.4550840000000091E-2</v>
      </c>
      <c r="GU20" s="8">
        <f t="shared" si="27"/>
        <v>3.3845440726654984E-2</v>
      </c>
      <c r="GW20">
        <v>0.59116614999999995</v>
      </c>
      <c r="GX20">
        <v>0.72540762999999997</v>
      </c>
      <c r="GY20" s="8">
        <f t="shared" si="28"/>
        <v>-4.4550840000000091E-2</v>
      </c>
      <c r="GZ20" s="8">
        <f t="shared" si="29"/>
        <v>3.2203208038195819E-2</v>
      </c>
      <c r="HB20">
        <v>0.59116614999999995</v>
      </c>
      <c r="HC20">
        <v>0.72540762999999997</v>
      </c>
      <c r="HD20" s="8">
        <f t="shared" si="30"/>
        <v>-4.4550840000000091E-2</v>
      </c>
      <c r="HE20" s="8">
        <f t="shared" si="31"/>
        <v>3.2203208038195819E-2</v>
      </c>
      <c r="HG20">
        <v>0.54657243</v>
      </c>
      <c r="HH20">
        <v>0.84746352000000003</v>
      </c>
    </row>
    <row r="21" spans="3:216" x14ac:dyDescent="0.35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102">J21-J22</f>
        <v>-7.7573920000000005E-2</v>
      </c>
      <c r="M21" s="8">
        <f t="shared" ref="M21:M30" si="103">L21*K21</f>
        <v>4.7041135383679997E-3</v>
      </c>
      <c r="N21" s="1"/>
      <c r="P21" s="8">
        <v>0.94710068999999997</v>
      </c>
      <c r="Q21" s="8">
        <v>0.15881133</v>
      </c>
      <c r="R21" s="8">
        <f t="shared" si="72"/>
        <v>-5.2899310000000033E-2</v>
      </c>
      <c r="S21" s="8">
        <f t="shared" si="73"/>
        <v>8.4010097771823056E-3</v>
      </c>
      <c r="V21">
        <v>0.63571699000000004</v>
      </c>
      <c r="W21">
        <v>0.40744996</v>
      </c>
      <c r="X21" s="8">
        <f t="shared" si="74"/>
        <v>-4.4591559999999975E-2</v>
      </c>
      <c r="Y21" s="8">
        <f t="shared" si="75"/>
        <v>1.8168829338337588E-2</v>
      </c>
      <c r="AB21">
        <v>0.48452215999999998</v>
      </c>
      <c r="AC21">
        <v>0.57679975999999999</v>
      </c>
      <c r="AD21" s="8">
        <f t="shared" si="76"/>
        <v>-3.3997810000000073E-2</v>
      </c>
      <c r="AE21" s="8">
        <f t="shared" si="77"/>
        <v>1.9609928648525642E-2</v>
      </c>
      <c r="AH21">
        <v>0.48452215999999998</v>
      </c>
      <c r="AI21">
        <v>0.51959319000000004</v>
      </c>
      <c r="AJ21" s="8">
        <f t="shared" si="78"/>
        <v>-3.3997810000000073E-2</v>
      </c>
      <c r="AK21" s="8">
        <f t="shared" si="79"/>
        <v>1.7665030550913938E-2</v>
      </c>
      <c r="AN21">
        <v>0.63571699000000004</v>
      </c>
      <c r="AO21">
        <v>0.37910658000000003</v>
      </c>
      <c r="AP21" s="8">
        <f t="shared" si="80"/>
        <v>-4.4591559999999975E-2</v>
      </c>
      <c r="AQ21" s="8">
        <f t="shared" si="81"/>
        <v>1.6904953808464792E-2</v>
      </c>
      <c r="AT21">
        <v>0.94710068999999997</v>
      </c>
      <c r="AU21">
        <v>0.12597932000000001</v>
      </c>
      <c r="AV21" s="8">
        <f t="shared" si="82"/>
        <v>-5.2899310000000033E-2</v>
      </c>
      <c r="AW21" s="8">
        <f t="shared" si="83"/>
        <v>6.6642191022692043E-3</v>
      </c>
      <c r="AZ21">
        <v>5.1295830000000001E-2</v>
      </c>
      <c r="BA21">
        <v>-0.15443372</v>
      </c>
      <c r="BB21" s="8">
        <f t="shared" ref="BB21:BB30" si="104">AZ21-AZ22</f>
        <v>-7.7573920000000005E-2</v>
      </c>
      <c r="BC21" s="8">
        <f t="shared" ref="BC21:BC29" si="105">BB21*BA21</f>
        <v>1.19800290405824E-2</v>
      </c>
      <c r="BF21">
        <v>5.1295830000000001E-2</v>
      </c>
      <c r="BG21">
        <v>-0.15448633000000001</v>
      </c>
      <c r="BH21" s="8">
        <f t="shared" si="96"/>
        <v>-7.7573920000000005E-2</v>
      </c>
      <c r="BI21" s="8">
        <f t="shared" si="97"/>
        <v>-1.1984110204513601E-2</v>
      </c>
      <c r="BL21">
        <v>0.94710068999999997</v>
      </c>
      <c r="BM21">
        <v>0.12394713</v>
      </c>
      <c r="BN21" s="8">
        <f t="shared" si="84"/>
        <v>-5.2899310000000033E-2</v>
      </c>
      <c r="BO21" s="8">
        <f t="shared" si="85"/>
        <v>6.5567176534803038E-3</v>
      </c>
      <c r="BR21">
        <v>0.63571699000000004</v>
      </c>
      <c r="BS21">
        <v>0.35397536000000002</v>
      </c>
      <c r="BT21" s="8">
        <f t="shared" si="2"/>
        <v>-4.4591559999999975E-2</v>
      </c>
      <c r="BU21" s="8">
        <f t="shared" si="3"/>
        <v>1.5784313503961592E-2</v>
      </c>
      <c r="BX21">
        <v>0.48452215999999998</v>
      </c>
      <c r="BY21">
        <v>0.46634634000000003</v>
      </c>
      <c r="BZ21" s="8">
        <f t="shared" si="86"/>
        <v>-3.3997810000000073E-2</v>
      </c>
      <c r="CA21" s="8">
        <f t="shared" si="87"/>
        <v>1.5854754261515436E-2</v>
      </c>
      <c r="CC21">
        <v>0.48452215999999998</v>
      </c>
      <c r="CD21">
        <v>0.48521948999999998</v>
      </c>
      <c r="CE21" s="8">
        <f t="shared" si="88"/>
        <v>-3.3997810000000073E-2</v>
      </c>
      <c r="CF21" s="8">
        <f t="shared" si="89"/>
        <v>1.6496400029316936E-2</v>
      </c>
      <c r="CG21" s="8"/>
      <c r="CI21">
        <v>0.63571699000000004</v>
      </c>
      <c r="CJ21">
        <v>0.36566251</v>
      </c>
      <c r="CK21" s="8">
        <f t="shared" si="4"/>
        <v>-4.4591559999999975E-2</v>
      </c>
      <c r="CL21" s="8">
        <f t="shared" si="5"/>
        <v>1.6305461754415589E-2</v>
      </c>
      <c r="CO21">
        <v>0.94710068999999997</v>
      </c>
      <c r="CP21">
        <v>0.12402982</v>
      </c>
      <c r="CQ21" s="8">
        <f t="shared" si="90"/>
        <v>-5.2899310000000033E-2</v>
      </c>
      <c r="CR21" s="8">
        <f t="shared" si="91"/>
        <v>6.5610918974242042E-3</v>
      </c>
      <c r="CU21">
        <v>5.1295830000000001E-2</v>
      </c>
      <c r="CV21">
        <v>-0.20412290999999999</v>
      </c>
      <c r="CW21" s="8">
        <f t="shared" si="98"/>
        <v>-7.7573920000000005E-2</v>
      </c>
      <c r="CX21" s="8">
        <f t="shared" si="99"/>
        <v>-1.5834614290507198E-2</v>
      </c>
      <c r="DA21">
        <v>5.1295830000000001E-2</v>
      </c>
      <c r="DB21">
        <v>-0.78548958000000002</v>
      </c>
      <c r="DC21" s="8">
        <f t="shared" si="100"/>
        <v>-7.7573920000000005E-2</v>
      </c>
      <c r="DD21" s="8">
        <f t="shared" si="101"/>
        <v>-6.0933505839753606E-2</v>
      </c>
      <c r="DG21">
        <v>0.94710068999999997</v>
      </c>
      <c r="DH21">
        <v>0.70198627000000002</v>
      </c>
      <c r="DI21" s="8">
        <f t="shared" si="92"/>
        <v>-5.2899310000000033E-2</v>
      </c>
      <c r="DJ21" s="8">
        <f t="shared" si="93"/>
        <v>3.7134589312473723E-2</v>
      </c>
      <c r="DM21">
        <v>0.63571699000000004</v>
      </c>
      <c r="DN21">
        <v>1.07785099</v>
      </c>
      <c r="DO21" s="8">
        <f t="shared" si="10"/>
        <v>-4.4591559999999975E-2</v>
      </c>
      <c r="DP21" s="8">
        <f t="shared" si="11"/>
        <v>4.8063057091644372E-2</v>
      </c>
      <c r="DS21">
        <v>0.48452215999999998</v>
      </c>
      <c r="DT21">
        <v>1.1356679599999999</v>
      </c>
      <c r="DU21" s="8">
        <f t="shared" si="94"/>
        <v>-3.3997810000000073E-2</v>
      </c>
      <c r="DV21" s="8">
        <f t="shared" si="95"/>
        <v>3.8610223527167677E-2</v>
      </c>
      <c r="DY21" s="1">
        <v>0.63571699100000001</v>
      </c>
      <c r="DZ21" s="14">
        <f t="shared" si="60"/>
        <v>4.2595795220475678E-2</v>
      </c>
      <c r="EA21" s="14">
        <f t="shared" si="61"/>
        <v>4.2595795220475678E-2</v>
      </c>
      <c r="EB21" s="14">
        <f t="shared" si="68"/>
        <v>4.4550843000000007E-2</v>
      </c>
      <c r="EC21" s="14">
        <f t="shared" si="69"/>
        <v>-3.7570834979941542E-3</v>
      </c>
      <c r="ED21" s="7">
        <f t="shared" si="70"/>
        <v>1.4866629118738566</v>
      </c>
      <c r="EE21">
        <f t="shared" si="71"/>
        <v>0.99646287142903345</v>
      </c>
      <c r="EG21" s="1">
        <v>0.63571699000000004</v>
      </c>
      <c r="EH21" s="1">
        <v>0.18093284000000001</v>
      </c>
      <c r="EI21" s="8">
        <f t="shared" si="12"/>
        <v>-4.4591559999999975E-2</v>
      </c>
      <c r="EJ21" s="8">
        <f t="shared" si="62"/>
        <v>8.0347074533560891E-3</v>
      </c>
      <c r="EK21">
        <v>0</v>
      </c>
      <c r="EM21" s="1">
        <v>0.63571699000000004</v>
      </c>
      <c r="EN21" s="1">
        <v>0.19868943999999999</v>
      </c>
      <c r="EO21" s="8">
        <f t="shared" si="13"/>
        <v>-4.4591559999999975E-2</v>
      </c>
      <c r="EP21" s="8">
        <f t="shared" si="63"/>
        <v>8.8218832096129025E-3</v>
      </c>
      <c r="EQ21">
        <v>1</v>
      </c>
      <c r="ES21" s="1">
        <v>0.63571699000000004</v>
      </c>
      <c r="ET21" s="1">
        <v>0.22656198999999999</v>
      </c>
      <c r="EU21" s="8">
        <f t="shared" si="14"/>
        <v>-4.4591559999999975E-2</v>
      </c>
      <c r="EV21" s="8">
        <f t="shared" si="64"/>
        <v>1.0060966874229065E-2</v>
      </c>
      <c r="EX21" s="1">
        <v>0.63571699000000004</v>
      </c>
      <c r="EY21" s="1">
        <v>0.25434733999999998</v>
      </c>
      <c r="EZ21" s="8">
        <f t="shared" si="15"/>
        <v>-4.4591559999999975E-2</v>
      </c>
      <c r="FA21" s="8">
        <f t="shared" si="65"/>
        <v>1.1294834417230698E-2</v>
      </c>
      <c r="FC21" s="1">
        <v>0.63571699000000004</v>
      </c>
      <c r="FD21" s="1">
        <v>0.28237223</v>
      </c>
      <c r="FE21" s="8">
        <f t="shared" si="16"/>
        <v>-4.4591559999999975E-2</v>
      </c>
      <c r="FF21" s="8">
        <f t="shared" si="66"/>
        <v>1.2539339243234008E-2</v>
      </c>
      <c r="FH21">
        <v>0.63571699000000004</v>
      </c>
      <c r="FI21">
        <v>0.33131716</v>
      </c>
      <c r="FJ21" s="8">
        <f t="shared" si="17"/>
        <v>-4.4591559999999975E-2</v>
      </c>
      <c r="FK21" s="8">
        <f t="shared" si="67"/>
        <v>1.4712842924903912E-2</v>
      </c>
      <c r="FM21" s="1">
        <v>0.63571699100000001</v>
      </c>
      <c r="FN21" s="1">
        <v>0.34878603800000002</v>
      </c>
      <c r="FO21" s="8">
        <f t="shared" si="18"/>
        <v>-4.4591559000000003E-2</v>
      </c>
      <c r="FP21" s="8">
        <f t="shared" si="19"/>
        <v>1.5488585246875623E-2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 t="shared" si="20"/>
        <v>-4.4591559999999975E-2</v>
      </c>
      <c r="FZ21" s="8">
        <f t="shared" si="21"/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 t="shared" si="22"/>
        <v>-4.4591559999999975E-2</v>
      </c>
      <c r="GK21" s="8">
        <f t="shared" si="23"/>
        <v>2.4368811923720046E-2</v>
      </c>
      <c r="GL21" s="8"/>
      <c r="GM21" s="1">
        <v>0.63571699000000004</v>
      </c>
      <c r="GN21" s="1">
        <v>0.61528764999999996</v>
      </c>
      <c r="GO21" s="8">
        <f t="shared" si="24"/>
        <v>-4.4591559999999975E-2</v>
      </c>
      <c r="GP21" s="8">
        <f t="shared" si="25"/>
        <v>2.7323156301603136E-2</v>
      </c>
      <c r="GR21" s="1">
        <v>0.63571699000000004</v>
      </c>
      <c r="GS21" s="1">
        <v>0.72562852</v>
      </c>
      <c r="GT21" s="8">
        <f t="shared" si="26"/>
        <v>-4.4591559999999975E-2</v>
      </c>
      <c r="GU21" s="8">
        <f t="shared" si="27"/>
        <v>3.2223077236900426E-2</v>
      </c>
      <c r="GW21">
        <v>0.63571699000000004</v>
      </c>
      <c r="GX21">
        <v>0.69106825999999999</v>
      </c>
      <c r="GY21" s="8">
        <f t="shared" si="28"/>
        <v>-4.4591559999999975E-2</v>
      </c>
      <c r="GZ21" s="8">
        <f t="shared" si="29"/>
        <v>3.0688355410769117E-2</v>
      </c>
      <c r="HB21">
        <v>0.63571699000000004</v>
      </c>
      <c r="HC21">
        <v>0.69106825999999999</v>
      </c>
      <c r="HD21" s="8">
        <f t="shared" si="30"/>
        <v>-4.4591559999999975E-2</v>
      </c>
      <c r="HE21" s="8">
        <f t="shared" si="31"/>
        <v>3.0688355410769117E-2</v>
      </c>
      <c r="HG21">
        <v>0.59116614999999995</v>
      </c>
      <c r="HH21">
        <v>0.81535670999999998</v>
      </c>
    </row>
    <row r="22" spans="3:216" x14ac:dyDescent="0.35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102"/>
        <v>-0.10009387</v>
      </c>
      <c r="M22" s="8">
        <f t="shared" si="103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104"/>
        <v>-0.10009387</v>
      </c>
      <c r="BC22" s="8">
        <f t="shared" si="105"/>
        <v>2.9969586067276001E-3</v>
      </c>
      <c r="BF22">
        <v>0.12886975000000001</v>
      </c>
      <c r="BG22">
        <v>-1.72602E-2</v>
      </c>
      <c r="BH22" s="8">
        <f t="shared" si="96"/>
        <v>-0.10009387</v>
      </c>
      <c r="BI22" s="8">
        <f t="shared" si="97"/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 t="shared" si="2"/>
        <v>-4.4546120000000022E-2</v>
      </c>
      <c r="BU22" s="8">
        <f t="shared" si="3"/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 t="shared" si="4"/>
        <v>-4.4546120000000022E-2</v>
      </c>
      <c r="CL22" s="8">
        <f t="shared" si="5"/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 t="shared" si="98"/>
        <v>-0.10009387</v>
      </c>
      <c r="CX22" s="8">
        <f t="shared" si="99"/>
        <v>-4.8121058875491007E-3</v>
      </c>
      <c r="DA22">
        <v>0.12886975000000001</v>
      </c>
      <c r="DB22">
        <v>-0.55097346999999997</v>
      </c>
      <c r="DC22" s="8">
        <f t="shared" si="100"/>
        <v>-0.10009387</v>
      </c>
      <c r="DD22" s="8">
        <f t="shared" si="101"/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 t="shared" si="10"/>
        <v>-4.4546120000000022E-2</v>
      </c>
      <c r="DP22" s="8">
        <f t="shared" si="11"/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4">
        <f t="shared" si="60"/>
        <v>3.8527503531741378E-2</v>
      </c>
      <c r="EA22" s="14">
        <f t="shared" si="61"/>
        <v>3.8527503531741378E-2</v>
      </c>
      <c r="EB22" s="14">
        <f t="shared" si="68"/>
        <v>4.4591559000000003E-2</v>
      </c>
      <c r="EC22" s="14">
        <f t="shared" si="69"/>
        <v>-4.0682916887343004E-3</v>
      </c>
      <c r="ED22" s="7">
        <f t="shared" si="70"/>
        <v>1.4798136383440332</v>
      </c>
      <c r="EE22">
        <f t="shared" si="71"/>
        <v>0.9958639295298507</v>
      </c>
      <c r="EG22" s="1">
        <v>0.68030855000000001</v>
      </c>
      <c r="EH22" s="1">
        <v>0.15741611999999999</v>
      </c>
      <c r="EI22" s="8">
        <f t="shared" si="12"/>
        <v>-4.4546120000000022E-2</v>
      </c>
      <c r="EJ22" s="8">
        <f t="shared" si="62"/>
        <v>6.9790925120987723E-3</v>
      </c>
      <c r="EK22">
        <v>0</v>
      </c>
      <c r="EM22" s="1">
        <v>0.68030855000000001</v>
      </c>
      <c r="EN22" s="1">
        <v>0.17148568</v>
      </c>
      <c r="EO22" s="8">
        <f t="shared" si="13"/>
        <v>-4.4546120000000022E-2</v>
      </c>
      <c r="EP22" s="8">
        <f t="shared" si="63"/>
        <v>7.6017128651519579E-3</v>
      </c>
      <c r="EQ22">
        <v>1</v>
      </c>
      <c r="ES22" s="1">
        <v>0.68030855000000001</v>
      </c>
      <c r="ET22" s="1">
        <v>0.19639727000000001</v>
      </c>
      <c r="EU22" s="8">
        <f t="shared" si="14"/>
        <v>-4.4546120000000022E-2</v>
      </c>
      <c r="EV22" s="8">
        <f t="shared" si="64"/>
        <v>8.7073338896527294E-3</v>
      </c>
      <c r="EX22" s="1">
        <v>0.68030855000000001</v>
      </c>
      <c r="EY22" s="1">
        <v>0.2212925</v>
      </c>
      <c r="EZ22" s="8">
        <f t="shared" si="15"/>
        <v>-4.4546120000000022E-2</v>
      </c>
      <c r="FA22" s="8">
        <f t="shared" si="65"/>
        <v>9.8110716344273867E-3</v>
      </c>
      <c r="FC22" s="1">
        <v>0.68030855000000001</v>
      </c>
      <c r="FD22" s="1">
        <v>0.24660070000000001</v>
      </c>
      <c r="FE22" s="8">
        <f t="shared" si="16"/>
        <v>-4.4546120000000022E-2</v>
      </c>
      <c r="FF22" s="8">
        <f t="shared" si="66"/>
        <v>1.0933118532259058E-2</v>
      </c>
      <c r="FH22">
        <v>0.68030855000000001</v>
      </c>
      <c r="FI22">
        <v>0.29194962000000002</v>
      </c>
      <c r="FJ22" s="8">
        <f t="shared" si="17"/>
        <v>-4.4546120000000022E-2</v>
      </c>
      <c r="FK22" s="8">
        <f t="shared" si="67"/>
        <v>1.2943676968102644E-2</v>
      </c>
      <c r="FM22" s="1">
        <v>0.68030855000000001</v>
      </c>
      <c r="FN22" s="1">
        <v>0.309556043</v>
      </c>
      <c r="FO22" s="8">
        <f t="shared" si="18"/>
        <v>-4.4546121999999966E-2</v>
      </c>
      <c r="FP22" s="8">
        <f t="shared" si="19"/>
        <v>1.3724263809660882E-2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 t="shared" si="20"/>
        <v>-4.4546120000000022E-2</v>
      </c>
      <c r="FZ22" s="8">
        <f t="shared" si="21"/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 t="shared" si="22"/>
        <v>-4.4546120000000022E-2</v>
      </c>
      <c r="GK22" s="8">
        <f t="shared" si="23"/>
        <v>2.2008483360498907E-2</v>
      </c>
      <c r="GL22" s="8"/>
      <c r="GM22" s="1">
        <v>0.68030855000000001</v>
      </c>
      <c r="GN22" s="1">
        <v>0.57662413999999995</v>
      </c>
      <c r="GO22" s="8">
        <f t="shared" si="24"/>
        <v>-4.4546120000000022E-2</v>
      </c>
      <c r="GP22" s="8">
        <f t="shared" si="25"/>
        <v>2.5564810120903718E-2</v>
      </c>
      <c r="GR22" s="1">
        <v>0.68030855000000001</v>
      </c>
      <c r="GS22" s="1">
        <v>0.68726960999999998</v>
      </c>
      <c r="GT22" s="8">
        <f t="shared" si="26"/>
        <v>-4.4546120000000022E-2</v>
      </c>
      <c r="GU22" s="8">
        <f t="shared" si="27"/>
        <v>3.047031135657545E-2</v>
      </c>
      <c r="GW22">
        <v>0.68030855000000001</v>
      </c>
      <c r="GX22">
        <v>0.65570691000000003</v>
      </c>
      <c r="GY22" s="8">
        <f t="shared" si="28"/>
        <v>-4.4546120000000022E-2</v>
      </c>
      <c r="GZ22" s="8">
        <f t="shared" si="29"/>
        <v>2.9070969261041527E-2</v>
      </c>
      <c r="HB22">
        <v>0.68030855000000001</v>
      </c>
      <c r="HC22">
        <v>0.65570691000000003</v>
      </c>
      <c r="HD22" s="8">
        <f t="shared" si="30"/>
        <v>-4.4546120000000022E-2</v>
      </c>
      <c r="HE22" s="8">
        <f t="shared" si="31"/>
        <v>2.9070969261041527E-2</v>
      </c>
      <c r="HG22">
        <v>0.63571699000000004</v>
      </c>
      <c r="HH22">
        <v>0.78265985000000005</v>
      </c>
    </row>
    <row r="23" spans="3:216" x14ac:dyDescent="0.35">
      <c r="C23">
        <v>16</v>
      </c>
      <c r="D23" s="7">
        <v>1.2941</v>
      </c>
      <c r="E23" s="7">
        <v>1.143</v>
      </c>
      <c r="F23" s="19">
        <v>1.204</v>
      </c>
      <c r="G23" s="7"/>
      <c r="J23" s="8">
        <v>0.22896362000000001</v>
      </c>
      <c r="K23" s="8">
        <v>2.222294E-2</v>
      </c>
      <c r="L23" s="8">
        <f t="shared" si="102"/>
        <v>-0.12124652999999999</v>
      </c>
      <c r="M23" s="8">
        <f t="shared" si="103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106">V23-V24</f>
        <v>-4.4573109999999971E-2</v>
      </c>
      <c r="Y23" s="8">
        <f t="shared" ref="Y23:Y28" si="107">-X23*W23</f>
        <v>1.4541383869405891E-2</v>
      </c>
      <c r="AB23">
        <v>0.55249393000000002</v>
      </c>
      <c r="AC23">
        <v>0.50759273000000005</v>
      </c>
      <c r="AD23" s="8">
        <f t="shared" ref="AD23:AD28" si="108">AB23-AB24</f>
        <v>-3.4017340000000007E-2</v>
      </c>
      <c r="AE23" s="8">
        <f t="shared" ref="AE23:AE28" si="109">-AD23*AC23</f>
        <v>1.7266954477938204E-2</v>
      </c>
      <c r="AH23">
        <v>0.55249393000000002</v>
      </c>
      <c r="AI23">
        <v>0.46435325999999999</v>
      </c>
      <c r="AJ23" s="8">
        <f t="shared" ref="AJ23:AJ35" si="110">AH23-AH24</f>
        <v>-3.4017340000000007E-2</v>
      </c>
      <c r="AK23" s="8">
        <f t="shared" ref="AK23:AK35" si="111">-AJ23*AI23</f>
        <v>1.5796062725528404E-2</v>
      </c>
      <c r="AN23">
        <v>0.72485467000000003</v>
      </c>
      <c r="AO23">
        <v>0.3022145</v>
      </c>
      <c r="AP23" s="8">
        <f t="shared" ref="AP23:AP28" si="112">AN23-AN24</f>
        <v>-4.4573109999999971E-2</v>
      </c>
      <c r="AQ23" s="8">
        <f t="shared" ref="AQ23:AQ28" si="113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104"/>
        <v>-0.12124652999999999</v>
      </c>
      <c r="BC23" s="8">
        <f t="shared" si="105"/>
        <v>-3.2647131659471998E-3</v>
      </c>
      <c r="BF23">
        <v>0.22896362000000001</v>
      </c>
      <c r="BG23">
        <v>5.6790199999999999E-2</v>
      </c>
      <c r="BH23" s="8">
        <f t="shared" si="96"/>
        <v>-0.12124652999999999</v>
      </c>
      <c r="BI23" s="8">
        <f t="shared" si="97"/>
        <v>6.8856146880059994E-3</v>
      </c>
      <c r="BN23" s="8"/>
      <c r="BO23" s="8"/>
      <c r="BR23">
        <v>0.72485467000000003</v>
      </c>
      <c r="BS23">
        <v>0.29602391</v>
      </c>
      <c r="BT23" s="8">
        <f t="shared" si="2"/>
        <v>-4.4573109999999971E-2</v>
      </c>
      <c r="BU23" s="8">
        <f t="shared" si="3"/>
        <v>1.3194706303060091E-2</v>
      </c>
      <c r="BX23">
        <v>0.55249393000000002</v>
      </c>
      <c r="BY23">
        <v>0.41327028999999998</v>
      </c>
      <c r="BZ23" s="8">
        <f t="shared" ref="BZ23:BZ35" si="114">BX23-BX24</f>
        <v>-3.4017340000000007E-2</v>
      </c>
      <c r="CA23" s="8">
        <f t="shared" ref="CA23:CA35" si="115">-BZ23*BY23</f>
        <v>1.4058355966828603E-2</v>
      </c>
      <c r="CC23">
        <v>0.55249393000000002</v>
      </c>
      <c r="CD23">
        <v>0.43297151</v>
      </c>
      <c r="CE23" s="8">
        <f t="shared" ref="CE23:CE35" si="116">CC23-CC24</f>
        <v>-3.4017340000000007E-2</v>
      </c>
      <c r="CF23" s="8">
        <f t="shared" ref="CF23:CF35" si="117">-CE23*CD23</f>
        <v>1.4728539065983403E-2</v>
      </c>
      <c r="CG23" s="8"/>
      <c r="CI23">
        <v>0.72485467000000003</v>
      </c>
      <c r="CJ23">
        <v>0.28982838</v>
      </c>
      <c r="CK23" s="8">
        <f t="shared" si="4"/>
        <v>-4.4573109999999971E-2</v>
      </c>
      <c r="CL23" s="8">
        <f t="shared" si="5"/>
        <v>1.2918552262861791E-2</v>
      </c>
      <c r="CQ23" s="8"/>
      <c r="CR23" s="8"/>
      <c r="CU23">
        <v>0.22896362000000001</v>
      </c>
      <c r="CV23">
        <v>1.2912750000000001E-2</v>
      </c>
      <c r="CW23" s="8">
        <f t="shared" si="98"/>
        <v>-0.12124652999999999</v>
      </c>
      <c r="CX23" s="8">
        <f t="shared" si="99"/>
        <v>1.5656261302575E-3</v>
      </c>
      <c r="DA23">
        <v>0.22896362000000001</v>
      </c>
      <c r="DB23">
        <v>-0.45200117000000001</v>
      </c>
      <c r="DC23" s="8">
        <f t="shared" si="100"/>
        <v>-0.12124652999999999</v>
      </c>
      <c r="DD23" s="8">
        <f t="shared" si="101"/>
        <v>-5.4803573418440096E-2</v>
      </c>
      <c r="DI23" s="8"/>
      <c r="DJ23" s="8"/>
      <c r="DM23">
        <v>0.72485467000000003</v>
      </c>
      <c r="DN23">
        <v>1.0376639299999999</v>
      </c>
      <c r="DO23" s="8">
        <f t="shared" si="10"/>
        <v>-4.4573109999999971E-2</v>
      </c>
      <c r="DP23" s="8">
        <f t="shared" si="11"/>
        <v>4.6251908494922264E-2</v>
      </c>
      <c r="DS23">
        <v>0.55249393000000002</v>
      </c>
      <c r="DT23">
        <v>1.13035496</v>
      </c>
      <c r="DU23" s="8">
        <f t="shared" ref="DU23:DU35" si="118">DS23-DS24</f>
        <v>-3.4017340000000007E-2</v>
      </c>
      <c r="DV23" s="8">
        <f t="shared" ref="DV23:DV35" si="119">-DU23*DT23</f>
        <v>3.8451668995006412E-2</v>
      </c>
      <c r="DY23" s="1">
        <v>0.72485467199999998</v>
      </c>
      <c r="DZ23" s="14">
        <f t="shared" si="60"/>
        <v>3.4178286734964779E-2</v>
      </c>
      <c r="EA23" s="14">
        <f t="shared" si="61"/>
        <v>3.4178286734964779E-2</v>
      </c>
      <c r="EB23" s="14">
        <f t="shared" si="68"/>
        <v>4.4546121999999966E-2</v>
      </c>
      <c r="EC23" s="14">
        <f t="shared" si="69"/>
        <v>-4.3492167967765991E-3</v>
      </c>
      <c r="ED23" s="7">
        <f t="shared" si="70"/>
        <v>1.4734707771249071</v>
      </c>
      <c r="EE23">
        <f t="shared" si="71"/>
        <v>0.99526760600048136</v>
      </c>
      <c r="EG23" s="1">
        <v>0.72485467000000003</v>
      </c>
      <c r="EH23" s="1">
        <v>0.13228897000000001</v>
      </c>
      <c r="EI23" s="8">
        <f t="shared" si="12"/>
        <v>-4.4573109999999971E-2</v>
      </c>
      <c r="EJ23" s="8">
        <f t="shared" si="62"/>
        <v>5.8650693915746318E-3</v>
      </c>
      <c r="EK23">
        <v>0</v>
      </c>
      <c r="EM23" s="1">
        <v>0.72485467000000003</v>
      </c>
      <c r="EN23" s="1">
        <v>0.14324049</v>
      </c>
      <c r="EO23" s="8">
        <f t="shared" si="13"/>
        <v>-4.4573109999999971E-2</v>
      </c>
      <c r="EP23" s="8">
        <f t="shared" si="63"/>
        <v>6.3496409404841586E-3</v>
      </c>
      <c r="EQ23">
        <v>1</v>
      </c>
      <c r="ES23" s="1">
        <v>0.72485467000000003</v>
      </c>
      <c r="ET23" s="1">
        <v>0.16530202999999999</v>
      </c>
      <c r="EU23" s="8">
        <f t="shared" si="14"/>
        <v>-4.4573109999999971E-2</v>
      </c>
      <c r="EV23" s="8">
        <f t="shared" si="64"/>
        <v>7.3287128663723925E-3</v>
      </c>
      <c r="EX23" s="1">
        <v>0.72485467000000003</v>
      </c>
      <c r="EY23" s="1">
        <v>0.18743035999999999</v>
      </c>
      <c r="EZ23" s="8">
        <f t="shared" si="15"/>
        <v>-4.4573109999999971E-2</v>
      </c>
      <c r="FA23" s="8">
        <f t="shared" si="65"/>
        <v>8.3097787176649278E-3</v>
      </c>
      <c r="FC23" s="1">
        <v>0.72485467000000003</v>
      </c>
      <c r="FD23" s="1">
        <v>0.2101643</v>
      </c>
      <c r="FE23" s="8">
        <f t="shared" si="16"/>
        <v>-4.4573109999999971E-2</v>
      </c>
      <c r="FF23" s="8">
        <f t="shared" si="66"/>
        <v>9.3176944618414397E-3</v>
      </c>
      <c r="FH23">
        <v>0.72485467000000003</v>
      </c>
      <c r="FI23">
        <v>0.25188110000000002</v>
      </c>
      <c r="FJ23" s="8">
        <f t="shared" si="17"/>
        <v>-4.4573109999999971E-2</v>
      </c>
      <c r="FK23" s="8">
        <f t="shared" si="67"/>
        <v>1.1167220743544598E-2</v>
      </c>
      <c r="FM23" s="1">
        <v>0.72485467199999998</v>
      </c>
      <c r="FN23" s="1">
        <v>0.26976065399999999</v>
      </c>
      <c r="FO23" s="8">
        <f t="shared" si="18"/>
        <v>-4.4573103000000058E-2</v>
      </c>
      <c r="FP23" s="8">
        <f t="shared" si="19"/>
        <v>1.1959914015166166E-2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 t="shared" si="20"/>
        <v>-4.4573109999999971E-2</v>
      </c>
      <c r="FZ23" s="8">
        <f t="shared" si="21"/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 t="shared" si="22"/>
        <v>-4.4573109999999971E-2</v>
      </c>
      <c r="GK23" s="8">
        <f t="shared" si="23"/>
        <v>1.9664077966369632E-2</v>
      </c>
      <c r="GL23" s="8"/>
      <c r="GM23" s="1">
        <v>0.72485467000000003</v>
      </c>
      <c r="GN23" s="1">
        <v>0.53777008000000004</v>
      </c>
      <c r="GO23" s="8">
        <f t="shared" si="24"/>
        <v>-4.4573109999999971E-2</v>
      </c>
      <c r="GP23" s="8">
        <f t="shared" si="25"/>
        <v>2.3842190591646766E-2</v>
      </c>
      <c r="GR23" s="1">
        <v>0.72485467000000003</v>
      </c>
      <c r="GS23" s="1">
        <v>0.64858136</v>
      </c>
      <c r="GT23" s="8">
        <f t="shared" si="26"/>
        <v>-4.4573109999999971E-2</v>
      </c>
      <c r="GU23" s="8">
        <f t="shared" si="27"/>
        <v>2.8755040442765917E-2</v>
      </c>
      <c r="GW23">
        <v>0.72485467000000003</v>
      </c>
      <c r="GX23">
        <v>0.62247613000000002</v>
      </c>
      <c r="GY23" s="8">
        <f t="shared" si="28"/>
        <v>-4.4573109999999971E-2</v>
      </c>
      <c r="GZ23" s="8">
        <f t="shared" si="29"/>
        <v>2.7597657590416127E-2</v>
      </c>
      <c r="HB23">
        <v>0.72485467000000003</v>
      </c>
      <c r="HC23">
        <v>0.62247613000000002</v>
      </c>
      <c r="HD23" s="8">
        <f t="shared" si="30"/>
        <v>-4.4573109999999971E-2</v>
      </c>
      <c r="HE23" s="8">
        <f t="shared" si="31"/>
        <v>2.7597657590416127E-2</v>
      </c>
      <c r="HG23">
        <v>0.68030855000000001</v>
      </c>
      <c r="HH23">
        <v>0.74863396000000004</v>
      </c>
    </row>
    <row r="24" spans="3:216" x14ac:dyDescent="0.35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102"/>
        <v>-0.11002647999999998</v>
      </c>
      <c r="M24" s="8">
        <f t="shared" si="103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106"/>
        <v>-4.7559169999999984E-2</v>
      </c>
      <c r="Y24" s="8">
        <f t="shared" si="107"/>
        <v>1.3591500503486197E-2</v>
      </c>
      <c r="AB24">
        <v>0.58651127000000003</v>
      </c>
      <c r="AC24">
        <v>0.47180976000000002</v>
      </c>
      <c r="AD24" s="8">
        <f t="shared" si="108"/>
        <v>-3.3933729999999995E-2</v>
      </c>
      <c r="AE24" s="8">
        <f t="shared" si="109"/>
        <v>1.6010265007204798E-2</v>
      </c>
      <c r="AH24">
        <v>0.58651127000000003</v>
      </c>
      <c r="AI24">
        <v>0.43487278000000001</v>
      </c>
      <c r="AJ24" s="8">
        <f t="shared" si="110"/>
        <v>-3.3933729999999995E-2</v>
      </c>
      <c r="AK24" s="8">
        <f t="shared" si="111"/>
        <v>1.4756855500869399E-2</v>
      </c>
      <c r="AN24">
        <v>0.76942778000000001</v>
      </c>
      <c r="AO24">
        <v>0.26316241000000001</v>
      </c>
      <c r="AP24" s="8">
        <f t="shared" si="112"/>
        <v>-4.7559169999999984E-2</v>
      </c>
      <c r="AQ24" s="8">
        <f t="shared" si="113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104"/>
        <v>-0.11002647999999998</v>
      </c>
      <c r="BC24" s="8">
        <f t="shared" si="105"/>
        <v>-4.6926018653799997E-3</v>
      </c>
      <c r="BF24">
        <v>0.35021015</v>
      </c>
      <c r="BG24">
        <v>7.6550010000000002E-2</v>
      </c>
      <c r="BH24" s="8">
        <f t="shared" si="96"/>
        <v>-0.11002647999999998</v>
      </c>
      <c r="BI24" s="8">
        <f t="shared" si="97"/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 t="shared" si="2"/>
        <v>-4.7559169999999984E-2</v>
      </c>
      <c r="BU24" s="8">
        <f t="shared" si="3"/>
        <v>1.2661163238880595E-2</v>
      </c>
      <c r="BX24">
        <v>0.58651127000000003</v>
      </c>
      <c r="BY24">
        <v>0.38742832999999999</v>
      </c>
      <c r="BZ24" s="8">
        <f t="shared" si="114"/>
        <v>-3.3933729999999995E-2</v>
      </c>
      <c r="CA24" s="8">
        <f t="shared" si="115"/>
        <v>1.3146888344570899E-2</v>
      </c>
      <c r="CC24">
        <v>0.58651127000000003</v>
      </c>
      <c r="CD24">
        <v>0.40516933999999999</v>
      </c>
      <c r="CE24" s="8">
        <f t="shared" si="116"/>
        <v>-3.3933729999999995E-2</v>
      </c>
      <c r="CF24" s="8">
        <f t="shared" si="117"/>
        <v>1.3748906987838198E-2</v>
      </c>
      <c r="CG24" s="8"/>
      <c r="CI24">
        <v>0.76942778000000001</v>
      </c>
      <c r="CJ24">
        <v>0.25147233000000002</v>
      </c>
      <c r="CK24" s="8">
        <f t="shared" si="4"/>
        <v>-4.7559169999999984E-2</v>
      </c>
      <c r="CL24" s="8">
        <f t="shared" si="5"/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 t="shared" si="98"/>
        <v>-0.11002647999999998</v>
      </c>
      <c r="CX24" s="8">
        <f t="shared" si="99"/>
        <v>3.6369539032847999E-3</v>
      </c>
      <c r="DA24">
        <v>0.35021015</v>
      </c>
      <c r="DB24">
        <v>-0.40718362000000002</v>
      </c>
      <c r="DC24" s="8">
        <f t="shared" si="100"/>
        <v>-0.11002647999999998</v>
      </c>
      <c r="DD24" s="8">
        <f t="shared" si="101"/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 t="shared" si="10"/>
        <v>-4.7559169999999984E-2</v>
      </c>
      <c r="DP24" s="8">
        <f t="shared" si="11"/>
        <v>4.7931505034829583E-2</v>
      </c>
      <c r="DS24">
        <v>0.58651127000000003</v>
      </c>
      <c r="DT24">
        <v>1.1259911899999999</v>
      </c>
      <c r="DU24" s="8">
        <f t="shared" si="118"/>
        <v>-3.3933729999999995E-2</v>
      </c>
      <c r="DV24" s="8">
        <f t="shared" si="119"/>
        <v>3.8209081023838694E-2</v>
      </c>
      <c r="DY24" s="1">
        <v>0.76942777500000004</v>
      </c>
      <c r="DZ24" s="14">
        <f t="shared" si="60"/>
        <v>2.9555306027599593E-2</v>
      </c>
      <c r="EA24" s="14">
        <f t="shared" si="61"/>
        <v>2.9555306027599593E-2</v>
      </c>
      <c r="EB24" s="14">
        <f t="shared" si="68"/>
        <v>4.4573103000000058E-2</v>
      </c>
      <c r="EC24" s="14">
        <f t="shared" si="69"/>
        <v>-4.622980707365186E-3</v>
      </c>
      <c r="ED24" s="7">
        <f t="shared" si="70"/>
        <v>1.4674490202645945</v>
      </c>
      <c r="EE24">
        <f t="shared" si="71"/>
        <v>0.99466441861709776</v>
      </c>
      <c r="EG24" s="1">
        <v>0.76942778000000001</v>
      </c>
      <c r="EH24" s="1">
        <v>0.10539129999999999</v>
      </c>
      <c r="EI24" s="8">
        <f t="shared" si="12"/>
        <v>-4.7559169999999984E-2</v>
      </c>
      <c r="EJ24" s="8">
        <f t="shared" si="62"/>
        <v>4.9823461760432966E-3</v>
      </c>
      <c r="EK24">
        <v>0</v>
      </c>
      <c r="EM24" s="1">
        <v>0.76942778000000001</v>
      </c>
      <c r="EN24" s="1">
        <v>0.11382858999999999</v>
      </c>
      <c r="EO24" s="8">
        <f t="shared" si="13"/>
        <v>-4.7559169999999984E-2</v>
      </c>
      <c r="EP24" s="8">
        <f t="shared" si="63"/>
        <v>5.3803972713212462E-3</v>
      </c>
      <c r="EQ24">
        <v>1</v>
      </c>
      <c r="ES24" s="1">
        <v>0.76942778000000001</v>
      </c>
      <c r="ET24" s="1">
        <v>0.13309666000000001</v>
      </c>
      <c r="EU24" s="8">
        <f t="shared" si="14"/>
        <v>-4.7559169999999984E-2</v>
      </c>
      <c r="EV24" s="8">
        <f t="shared" si="64"/>
        <v>6.2921098325491275E-3</v>
      </c>
      <c r="EX24" s="1">
        <v>0.76942778000000001</v>
      </c>
      <c r="EY24" s="1">
        <v>0.15254156999999999</v>
      </c>
      <c r="EZ24" s="8">
        <f t="shared" si="15"/>
        <v>-4.7559169999999984E-2</v>
      </c>
      <c r="FA24" s="8">
        <f t="shared" si="65"/>
        <v>7.2113628731891605E-3</v>
      </c>
      <c r="FC24" s="1">
        <v>0.76942778000000001</v>
      </c>
      <c r="FD24" s="1">
        <v>0.17282133999999999</v>
      </c>
      <c r="FE24" s="8">
        <f t="shared" si="16"/>
        <v>-4.7559169999999984E-2</v>
      </c>
      <c r="FF24" s="8">
        <f t="shared" si="66"/>
        <v>8.1700837022380245E-3</v>
      </c>
      <c r="FH24">
        <v>0.76942778000000001</v>
      </c>
      <c r="FI24">
        <v>0.21102211000000001</v>
      </c>
      <c r="FJ24" s="8">
        <f t="shared" si="17"/>
        <v>-4.7559169999999984E-2</v>
      </c>
      <c r="FK24" s="8">
        <f t="shared" si="67"/>
        <v>9.976015124769198E-3</v>
      </c>
      <c r="FM24" s="1">
        <v>0.76942777500000004</v>
      </c>
      <c r="FN24" s="1">
        <v>0.229235037</v>
      </c>
      <c r="FO24" s="8">
        <f t="shared" si="18"/>
        <v>-4.7559175999999925E-2</v>
      </c>
      <c r="FP24" s="8">
        <f t="shared" si="19"/>
        <v>1.0837027858100636E-2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 t="shared" si="20"/>
        <v>-4.7559169999999984E-2</v>
      </c>
      <c r="FZ24" s="8">
        <f t="shared" si="21"/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 t="shared" si="22"/>
        <v>-4.7559169999999984E-2</v>
      </c>
      <c r="GK24" s="8">
        <f t="shared" si="23"/>
        <v>1.8463504732335149E-2</v>
      </c>
      <c r="GL24" s="8"/>
      <c r="GM24" s="1">
        <v>0.76942778000000001</v>
      </c>
      <c r="GN24" s="1">
        <v>0.49656851000000002</v>
      </c>
      <c r="GO24" s="8">
        <f t="shared" si="24"/>
        <v>-4.7559169999999984E-2</v>
      </c>
      <c r="GP24" s="8">
        <f t="shared" si="25"/>
        <v>2.3475146591246315E-2</v>
      </c>
      <c r="GR24" s="1">
        <v>0.76942778000000001</v>
      </c>
      <c r="GS24" s="1">
        <v>0.60810167000000004</v>
      </c>
      <c r="GT24" s="8">
        <f t="shared" si="26"/>
        <v>-4.7559169999999984E-2</v>
      </c>
      <c r="GU24" s="8">
        <f t="shared" si="27"/>
        <v>2.874784759434643E-2</v>
      </c>
      <c r="GW24">
        <v>0.76942778000000001</v>
      </c>
      <c r="GX24">
        <v>0.58758555000000001</v>
      </c>
      <c r="GY24" s="8">
        <f t="shared" si="28"/>
        <v>-4.7559169999999984E-2</v>
      </c>
      <c r="GZ24" s="8">
        <f t="shared" si="29"/>
        <v>2.777795338078947E-2</v>
      </c>
      <c r="HB24">
        <v>0.76942778000000001</v>
      </c>
      <c r="HC24">
        <v>0.58758555000000001</v>
      </c>
      <c r="HD24" s="8">
        <f t="shared" si="30"/>
        <v>-4.7559169999999984E-2</v>
      </c>
      <c r="HE24" s="8">
        <f t="shared" si="31"/>
        <v>2.777795338078947E-2</v>
      </c>
      <c r="HG24">
        <v>0.72485467000000003</v>
      </c>
      <c r="HH24">
        <v>0.71461830999999998</v>
      </c>
    </row>
    <row r="25" spans="3:216" x14ac:dyDescent="0.35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102"/>
        <v>-8.7365670000000006E-2</v>
      </c>
      <c r="M25" s="8">
        <f t="shared" si="103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120">P25-P26</f>
        <v>-5.7532530000000005E-2</v>
      </c>
      <c r="S25" s="8">
        <f t="shared" ref="S25:S38" si="121">R25*Q25</f>
        <v>7.1362717354170003E-3</v>
      </c>
      <c r="V25">
        <v>0.81698694999999999</v>
      </c>
      <c r="W25">
        <v>0.24253089999999999</v>
      </c>
      <c r="X25" s="8">
        <f t="shared" si="106"/>
        <v>-5.1333570000000051E-2</v>
      </c>
      <c r="Y25" s="8">
        <f t="shared" si="107"/>
        <v>1.2449976932313011E-2</v>
      </c>
      <c r="AB25">
        <v>0.62044500000000002</v>
      </c>
      <c r="AC25">
        <v>0.43576262999999998</v>
      </c>
      <c r="AD25" s="8">
        <f t="shared" si="108"/>
        <v>-3.4012519999999991E-2</v>
      </c>
      <c r="AE25" s="8">
        <f t="shared" si="109"/>
        <v>1.4821385168127595E-2</v>
      </c>
      <c r="AH25">
        <v>0.62044500000000002</v>
      </c>
      <c r="AI25">
        <v>0.40455244000000001</v>
      </c>
      <c r="AJ25" s="8">
        <f t="shared" si="110"/>
        <v>-3.4012519999999991E-2</v>
      </c>
      <c r="AK25" s="8">
        <f t="shared" si="111"/>
        <v>1.3759847956548797E-2</v>
      </c>
      <c r="AN25">
        <v>0.81698694999999999</v>
      </c>
      <c r="AO25">
        <v>0.22137129999999999</v>
      </c>
      <c r="AP25" s="8">
        <f t="shared" si="112"/>
        <v>-5.1333570000000051E-2</v>
      </c>
      <c r="AQ25" s="8">
        <f t="shared" si="113"/>
        <v>1.136377912454101E-2</v>
      </c>
      <c r="AT25">
        <v>3.7975479999999999E-2</v>
      </c>
      <c r="AU25">
        <v>-0.23495489999999999</v>
      </c>
      <c r="AV25" s="8">
        <f t="shared" ref="AV25:AV34" si="122">AT25-AT26</f>
        <v>-5.7532530000000005E-2</v>
      </c>
      <c r="AW25" s="8">
        <f t="shared" ref="AW25:AW38" si="123">AV25*AU25</f>
        <v>1.3517549832897002E-2</v>
      </c>
      <c r="AZ25">
        <v>0.46023662999999998</v>
      </c>
      <c r="BA25">
        <v>4.5577840000000001E-2</v>
      </c>
      <c r="BB25" s="8">
        <f t="shared" si="104"/>
        <v>-8.7365670000000006E-2</v>
      </c>
      <c r="BC25" s="8">
        <f t="shared" si="105"/>
        <v>-3.9819385287528002E-3</v>
      </c>
      <c r="BF25">
        <v>0.46023662999999998</v>
      </c>
      <c r="BG25">
        <v>0.11455487</v>
      </c>
      <c r="BH25" s="8">
        <f t="shared" si="96"/>
        <v>-8.7365670000000006E-2</v>
      </c>
      <c r="BI25" s="8">
        <f t="shared" si="97"/>
        <v>1.0008162969312902E-2</v>
      </c>
      <c r="BL25">
        <v>3.7975479999999999E-2</v>
      </c>
      <c r="BM25">
        <v>-0.23251769</v>
      </c>
      <c r="BN25" s="8">
        <f t="shared" ref="BN25:BN34" si="124">BL25-BL26</f>
        <v>-5.7532530000000005E-2</v>
      </c>
      <c r="BO25" s="8">
        <f t="shared" ref="BO25:BO34" si="125">-BN25*BM25</f>
        <v>-1.33773309754557E-2</v>
      </c>
      <c r="BR25">
        <v>0.81698694999999999</v>
      </c>
      <c r="BS25">
        <v>0.22410031</v>
      </c>
      <c r="BT25" s="8">
        <f t="shared" si="2"/>
        <v>-5.1333570000000051E-2</v>
      </c>
      <c r="BU25" s="8">
        <f t="shared" si="3"/>
        <v>1.150386895040671E-2</v>
      </c>
      <c r="BX25">
        <v>0.62044500000000002</v>
      </c>
      <c r="BY25">
        <v>0.36190639000000002</v>
      </c>
      <c r="BZ25" s="8">
        <f t="shared" si="114"/>
        <v>-3.4012519999999991E-2</v>
      </c>
      <c r="CA25" s="8">
        <f t="shared" si="115"/>
        <v>1.2309348328002798E-2</v>
      </c>
      <c r="CC25">
        <v>0.62044500000000002</v>
      </c>
      <c r="CD25">
        <v>0.37661614999999998</v>
      </c>
      <c r="CE25" s="8">
        <f t="shared" si="116"/>
        <v>-3.4012519999999991E-2</v>
      </c>
      <c r="CF25" s="8">
        <f t="shared" si="117"/>
        <v>1.2809664334197996E-2</v>
      </c>
      <c r="CG25" s="8"/>
      <c r="CI25">
        <v>0.81698694999999999</v>
      </c>
      <c r="CJ25">
        <v>0.21041288999999999</v>
      </c>
      <c r="CK25" s="8">
        <f t="shared" si="4"/>
        <v>-5.1333570000000051E-2</v>
      </c>
      <c r="CL25" s="8">
        <f t="shared" si="5"/>
        <v>1.080124481771731E-2</v>
      </c>
      <c r="CO25">
        <v>3.7975479999999999E-2</v>
      </c>
      <c r="CP25">
        <v>-0.28277680999999999</v>
      </c>
      <c r="CQ25" s="8">
        <f t="shared" ref="CQ25:CQ34" si="126">CO25-CO26</f>
        <v>-5.7532530000000005E-2</v>
      </c>
      <c r="CR25" s="8">
        <f t="shared" ref="CR25:CR34" si="127">-CQ25*CP25</f>
        <v>-1.6268865304629301E-2</v>
      </c>
      <c r="CU25">
        <v>0.46023662999999998</v>
      </c>
      <c r="CV25">
        <v>4.2089069999999999E-2</v>
      </c>
      <c r="CW25" s="8">
        <f t="shared" si="98"/>
        <v>-8.7365670000000006E-2</v>
      </c>
      <c r="CX25" s="8">
        <f t="shared" si="99"/>
        <v>3.6771398002269002E-3</v>
      </c>
      <c r="DA25">
        <v>0.46023662999999998</v>
      </c>
      <c r="DB25">
        <v>-0.37308013000000001</v>
      </c>
      <c r="DC25" s="8">
        <f t="shared" si="100"/>
        <v>-8.7365670000000006E-2</v>
      </c>
      <c r="DD25" s="8">
        <f t="shared" si="101"/>
        <v>-3.2594395521137104E-2</v>
      </c>
      <c r="DG25">
        <v>3.7975479999999999E-2</v>
      </c>
      <c r="DH25">
        <v>-0.94000216999999997</v>
      </c>
      <c r="DI25" s="8">
        <f t="shared" ref="DI25:DI34" si="128">DG25-DG26</f>
        <v>-5.7532530000000005E-2</v>
      </c>
      <c r="DJ25" s="8">
        <f t="shared" ref="DJ25:DJ34" si="129">-DI25*DH25</f>
        <v>-5.4080703045590102E-2</v>
      </c>
      <c r="DM25">
        <v>0.81698694999999999</v>
      </c>
      <c r="DN25">
        <v>0.96610454000000001</v>
      </c>
      <c r="DO25" s="8">
        <f t="shared" si="10"/>
        <v>-5.1333570000000051E-2</v>
      </c>
      <c r="DP25" s="8">
        <f t="shared" si="11"/>
        <v>4.9593595031407853E-2</v>
      </c>
      <c r="DS25">
        <v>0.62044500000000002</v>
      </c>
      <c r="DT25">
        <v>1.1204893899999999</v>
      </c>
      <c r="DU25" s="8">
        <f t="shared" si="118"/>
        <v>-3.4012519999999991E-2</v>
      </c>
      <c r="DV25" s="8">
        <f t="shared" si="119"/>
        <v>3.8110667787162787E-2</v>
      </c>
      <c r="DY25" s="1">
        <v>0.81698695099999996</v>
      </c>
      <c r="DZ25" s="14">
        <f t="shared" si="60"/>
        <v>2.4330434096358041E-2</v>
      </c>
      <c r="EA25" s="14">
        <f t="shared" si="61"/>
        <v>2.4330434096358041E-2</v>
      </c>
      <c r="EB25" s="14">
        <f t="shared" si="68"/>
        <v>4.7559175999999925E-2</v>
      </c>
      <c r="EC25" s="14">
        <f t="shared" si="69"/>
        <v>-5.2248719312415516E-3</v>
      </c>
      <c r="ED25" s="7">
        <f t="shared" si="70"/>
        <v>1.4613746950818907</v>
      </c>
      <c r="EE25">
        <f t="shared" si="71"/>
        <v>0.9940194239969008</v>
      </c>
      <c r="EG25" s="1">
        <v>0.81698694999999999</v>
      </c>
      <c r="EH25" s="1">
        <v>7.2735820000000007E-2</v>
      </c>
      <c r="EI25" s="8">
        <f t="shared" si="12"/>
        <v>-5.1333570000000051E-2</v>
      </c>
      <c r="EJ25" s="8">
        <f t="shared" si="62"/>
        <v>3.7087061818547574E-3</v>
      </c>
      <c r="EK25">
        <v>0</v>
      </c>
      <c r="EM25" s="1">
        <v>0.81698694999999999</v>
      </c>
      <c r="EN25" s="1">
        <v>7.9843629999999999E-2</v>
      </c>
      <c r="EO25" s="8">
        <f t="shared" si="13"/>
        <v>-5.1333570000000051E-2</v>
      </c>
      <c r="EP25" s="8">
        <f t="shared" si="63"/>
        <v>4.0705042464047169E-3</v>
      </c>
      <c r="EQ25">
        <v>1</v>
      </c>
      <c r="ES25" s="1">
        <v>0.81698694999999999</v>
      </c>
      <c r="ET25" s="1">
        <v>9.7021040000000003E-2</v>
      </c>
      <c r="EU25" s="8">
        <f t="shared" si="14"/>
        <v>-5.1333570000000051E-2</v>
      </c>
      <c r="EV25" s="8">
        <f t="shared" si="64"/>
        <v>4.9469784051101324E-3</v>
      </c>
      <c r="EX25" s="1">
        <v>0.81698694999999999</v>
      </c>
      <c r="EY25" s="1">
        <v>0.11457409</v>
      </c>
      <c r="EZ25" s="8">
        <f t="shared" si="15"/>
        <v>-5.1333570000000051E-2</v>
      </c>
      <c r="FA25" s="8">
        <f t="shared" si="65"/>
        <v>5.841985913727009E-3</v>
      </c>
      <c r="FC25" s="1">
        <v>0.81698694999999999</v>
      </c>
      <c r="FD25" s="1">
        <v>0.13329448999999999</v>
      </c>
      <c r="FE25" s="8">
        <f t="shared" si="16"/>
        <v>-5.1333570000000051E-2</v>
      </c>
      <c r="FF25" s="8">
        <f t="shared" si="66"/>
        <v>6.796515101777598E-3</v>
      </c>
      <c r="FH25">
        <v>0.81698694999999999</v>
      </c>
      <c r="FI25">
        <v>0.16643753999999999</v>
      </c>
      <c r="FJ25" s="8">
        <f t="shared" si="17"/>
        <v>-5.1333570000000051E-2</v>
      </c>
      <c r="FK25" s="8">
        <f t="shared" si="67"/>
        <v>8.4864367170219349E-3</v>
      </c>
      <c r="FM25" s="1">
        <v>0.81698695099999996</v>
      </c>
      <c r="FN25" s="1">
        <v>0.18790299799999999</v>
      </c>
      <c r="FO25" s="8">
        <f t="shared" si="18"/>
        <v>-5.1333571999999994E-2</v>
      </c>
      <c r="FP25" s="8">
        <f t="shared" si="19"/>
        <v>9.5809332653783025E-3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 t="shared" si="20"/>
        <v>-5.1333570000000051E-2</v>
      </c>
      <c r="FZ25" s="8">
        <f t="shared" si="21"/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 t="shared" si="22"/>
        <v>-5.1333570000000051E-2</v>
      </c>
      <c r="GK25" s="8">
        <f t="shared" si="23"/>
        <v>1.7106629587360769E-2</v>
      </c>
      <c r="GL25" s="8"/>
      <c r="GM25" s="1">
        <v>0.81698694999999999</v>
      </c>
      <c r="GN25" s="1">
        <v>0.45636341000000002</v>
      </c>
      <c r="GO25" s="8">
        <f t="shared" si="24"/>
        <v>-5.1333570000000051E-2</v>
      </c>
      <c r="GP25" s="8">
        <f t="shared" si="25"/>
        <v>2.3269385013316917E-2</v>
      </c>
      <c r="GR25" s="1">
        <v>0.81698694999999999</v>
      </c>
      <c r="GS25" s="1">
        <v>0.56763967999999998</v>
      </c>
      <c r="GT25" s="8">
        <f t="shared" si="26"/>
        <v>-5.1333570000000051E-2</v>
      </c>
      <c r="GU25" s="8">
        <f t="shared" si="27"/>
        <v>2.8943219314528326E-2</v>
      </c>
      <c r="GW25">
        <v>0.81698694999999999</v>
      </c>
      <c r="GX25">
        <v>0.55614399000000003</v>
      </c>
      <c r="GY25" s="8">
        <f t="shared" si="28"/>
        <v>-5.1333570000000051E-2</v>
      </c>
      <c r="GZ25" s="8">
        <f t="shared" si="29"/>
        <v>2.8357068824059042E-2</v>
      </c>
      <c r="HB25">
        <v>0.81698694999999999</v>
      </c>
      <c r="HC25">
        <v>0.55614399000000003</v>
      </c>
      <c r="HD25" s="8">
        <f t="shared" si="30"/>
        <v>-5.1333570000000051E-2</v>
      </c>
      <c r="HE25" s="8">
        <f t="shared" si="31"/>
        <v>2.8357068824059042E-2</v>
      </c>
      <c r="HG25">
        <v>0.76942778000000001</v>
      </c>
      <c r="HH25">
        <v>0.67848123000000005</v>
      </c>
    </row>
    <row r="26" spans="3:216" x14ac:dyDescent="0.35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102"/>
        <v>-9.3306349999999982E-2</v>
      </c>
      <c r="M26" s="8">
        <f t="shared" si="103"/>
        <v>-3.846566408575499E-3</v>
      </c>
      <c r="N26" s="1"/>
      <c r="P26" s="8">
        <v>9.5508010000000004E-2</v>
      </c>
      <c r="Q26" s="8">
        <v>-9.0859410000000002E-2</v>
      </c>
      <c r="R26" s="8">
        <f t="shared" si="120"/>
        <v>-7.4251270000000008E-2</v>
      </c>
      <c r="S26" s="8">
        <f t="shared" si="121"/>
        <v>6.746426583950701E-3</v>
      </c>
      <c r="V26">
        <v>0.86832052000000004</v>
      </c>
      <c r="W26">
        <v>0.19663430000000001</v>
      </c>
      <c r="X26" s="8">
        <f t="shared" si="106"/>
        <v>-5.0256140000000005E-2</v>
      </c>
      <c r="Y26" s="8">
        <f t="shared" si="107"/>
        <v>9.882080909602001E-3</v>
      </c>
      <c r="AB26">
        <v>0.65445752000000001</v>
      </c>
      <c r="AC26">
        <v>0.39970685</v>
      </c>
      <c r="AD26" s="8">
        <f t="shared" si="108"/>
        <v>-3.394558999999997E-2</v>
      </c>
      <c r="AE26" s="8">
        <f t="shared" si="109"/>
        <v>1.3568284850291488E-2</v>
      </c>
      <c r="AH26">
        <v>0.65445752000000001</v>
      </c>
      <c r="AI26">
        <v>0.37362464000000001</v>
      </c>
      <c r="AJ26" s="8">
        <f t="shared" si="110"/>
        <v>-3.394558999999997E-2</v>
      </c>
      <c r="AK26" s="8">
        <f t="shared" si="111"/>
        <v>1.2682908843337589E-2</v>
      </c>
      <c r="AN26">
        <v>0.86832052000000004</v>
      </c>
      <c r="AO26">
        <v>0.17644867</v>
      </c>
      <c r="AP26" s="8">
        <f t="shared" si="112"/>
        <v>-5.0256140000000005E-2</v>
      </c>
      <c r="AQ26" s="8">
        <f t="shared" si="113"/>
        <v>8.8676290623338015E-3</v>
      </c>
      <c r="AT26">
        <v>9.5508010000000004E-2</v>
      </c>
      <c r="AU26">
        <v>-9.2634259999999996E-2</v>
      </c>
      <c r="AV26" s="8">
        <f t="shared" si="122"/>
        <v>-7.4251270000000008E-2</v>
      </c>
      <c r="AW26" s="8">
        <f t="shared" si="123"/>
        <v>6.8782114505102007E-3</v>
      </c>
      <c r="AZ26">
        <v>0.54760229999999999</v>
      </c>
      <c r="BA26">
        <v>4.1044030000000002E-2</v>
      </c>
      <c r="BB26" s="8">
        <f t="shared" si="104"/>
        <v>-9.3306349999999982E-2</v>
      </c>
      <c r="BC26" s="8">
        <f t="shared" si="105"/>
        <v>-3.8296686285904996E-3</v>
      </c>
      <c r="BF26">
        <v>0.54760229999999999</v>
      </c>
      <c r="BG26">
        <v>0.11574342</v>
      </c>
      <c r="BH26" s="8">
        <f t="shared" si="96"/>
        <v>-9.3306349999999982E-2</v>
      </c>
      <c r="BI26" s="8">
        <f t="shared" si="97"/>
        <v>1.0799596056716997E-2</v>
      </c>
      <c r="BL26">
        <v>9.5508010000000004E-2</v>
      </c>
      <c r="BM26">
        <v>-8.5608799999999999E-2</v>
      </c>
      <c r="BN26" s="8">
        <f t="shared" si="124"/>
        <v>-7.4251270000000008E-2</v>
      </c>
      <c r="BO26" s="8">
        <f t="shared" si="125"/>
        <v>-6.3565621231760003E-3</v>
      </c>
      <c r="BR26">
        <v>0.86832052000000004</v>
      </c>
      <c r="BS26">
        <v>0.18162724999999999</v>
      </c>
      <c r="BT26" s="8">
        <f t="shared" si="2"/>
        <v>-5.0256140000000005E-2</v>
      </c>
      <c r="BU26" s="8">
        <f t="shared" si="3"/>
        <v>9.1278845038150012E-3</v>
      </c>
      <c r="BX26">
        <v>0.65445752000000001</v>
      </c>
      <c r="BY26">
        <v>0.33666560000000001</v>
      </c>
      <c r="BZ26" s="8">
        <f t="shared" si="114"/>
        <v>-3.394558999999997E-2</v>
      </c>
      <c r="CA26" s="8">
        <f t="shared" si="115"/>
        <v>1.142831242470399E-2</v>
      </c>
      <c r="CC26">
        <v>0.65445752000000001</v>
      </c>
      <c r="CD26">
        <v>0.34751323000000001</v>
      </c>
      <c r="CE26" s="8">
        <f t="shared" si="116"/>
        <v>-3.394558999999997E-2</v>
      </c>
      <c r="CF26" s="8">
        <f t="shared" si="117"/>
        <v>1.179654162515569E-2</v>
      </c>
      <c r="CG26" s="8"/>
      <c r="CI26">
        <v>0.86832052000000004</v>
      </c>
      <c r="CJ26">
        <v>0.16669590000000001</v>
      </c>
      <c r="CK26" s="8">
        <f t="shared" si="4"/>
        <v>-5.0256140000000005E-2</v>
      </c>
      <c r="CL26" s="8">
        <f t="shared" si="5"/>
        <v>8.3774924878260004E-3</v>
      </c>
      <c r="CO26">
        <v>9.5508010000000004E-2</v>
      </c>
      <c r="CP26">
        <v>-0.10796988</v>
      </c>
      <c r="CQ26" s="8">
        <f t="shared" si="126"/>
        <v>-7.4251270000000008E-2</v>
      </c>
      <c r="CR26" s="8">
        <f t="shared" si="127"/>
        <v>-8.0169007117476005E-3</v>
      </c>
      <c r="CU26">
        <v>0.54760229999999999</v>
      </c>
      <c r="CV26">
        <v>4.8335320000000001E-2</v>
      </c>
      <c r="CW26" s="8">
        <f t="shared" si="98"/>
        <v>-9.3306349999999982E-2</v>
      </c>
      <c r="CX26" s="8">
        <f t="shared" si="99"/>
        <v>4.5099922852819994E-3</v>
      </c>
      <c r="DA26">
        <v>0.54760229999999999</v>
      </c>
      <c r="DB26">
        <v>-0.34013496999999998</v>
      </c>
      <c r="DC26" s="8">
        <f t="shared" si="100"/>
        <v>-9.3306349999999982E-2</v>
      </c>
      <c r="DD26" s="8">
        <f t="shared" si="101"/>
        <v>-3.1736752558059494E-2</v>
      </c>
      <c r="DG26">
        <v>9.5508010000000004E-2</v>
      </c>
      <c r="DH26">
        <v>-0.66362589999999999</v>
      </c>
      <c r="DI26" s="8">
        <f t="shared" si="128"/>
        <v>-7.4251270000000008E-2</v>
      </c>
      <c r="DJ26" s="8">
        <f t="shared" si="129"/>
        <v>-4.9275065879893006E-2</v>
      </c>
      <c r="DM26">
        <v>0.86832052000000004</v>
      </c>
      <c r="DN26">
        <v>0.90765792000000001</v>
      </c>
      <c r="DO26" s="8">
        <f t="shared" si="10"/>
        <v>-5.0256140000000005E-2</v>
      </c>
      <c r="DP26" s="8">
        <f t="shared" si="11"/>
        <v>4.5615383499628806E-2</v>
      </c>
      <c r="DS26">
        <v>0.65445752000000001</v>
      </c>
      <c r="DT26">
        <v>1.1137005</v>
      </c>
      <c r="DU26" s="8">
        <f t="shared" si="118"/>
        <v>-3.394558999999997E-2</v>
      </c>
      <c r="DV26" s="8">
        <f t="shared" si="119"/>
        <v>3.7805220555794966E-2</v>
      </c>
      <c r="DY26" s="1">
        <v>0.86832052299999996</v>
      </c>
      <c r="DZ26" s="14">
        <f t="shared" si="60"/>
        <v>1.8350048679812436E-2</v>
      </c>
      <c r="EA26" s="14">
        <f t="shared" si="61"/>
        <v>1.8350048679812436E-2</v>
      </c>
      <c r="EB26" s="14">
        <f t="shared" si="68"/>
        <v>5.1333571999999994E-2</v>
      </c>
      <c r="EC26" s="14">
        <f t="shared" si="69"/>
        <v>-5.9803854165456048E-3</v>
      </c>
      <c r="ED26" s="7">
        <f t="shared" si="70"/>
        <v>1.4548186650550252</v>
      </c>
      <c r="EE26">
        <f t="shared" si="71"/>
        <v>0.99328212613057343</v>
      </c>
      <c r="EG26" s="1">
        <v>0.86832052000000004</v>
      </c>
      <c r="EH26" s="1">
        <v>3.4703499999999998E-2</v>
      </c>
      <c r="EI26" s="8">
        <f t="shared" si="12"/>
        <v>-5.0256140000000005E-2</v>
      </c>
      <c r="EJ26" s="8">
        <f t="shared" si="62"/>
        <v>1.7308946975271521E-3</v>
      </c>
      <c r="EK26">
        <v>0</v>
      </c>
      <c r="EM26" s="1">
        <v>0.86832052000000004</v>
      </c>
      <c r="EN26" s="1">
        <v>4.0518199999999997E-2</v>
      </c>
      <c r="EO26" s="8">
        <f t="shared" si="13"/>
        <v>-5.0256140000000005E-2</v>
      </c>
      <c r="EP26" s="8">
        <f t="shared" si="63"/>
        <v>2.0206047222246395E-3</v>
      </c>
      <c r="EQ26">
        <v>1</v>
      </c>
      <c r="ES26" s="1">
        <v>0.86832052000000004</v>
      </c>
      <c r="ET26" s="1">
        <v>5.492499E-2</v>
      </c>
      <c r="EU26" s="8">
        <f t="shared" si="14"/>
        <v>-5.0256140000000005E-2</v>
      </c>
      <c r="EV26" s="8">
        <f t="shared" si="64"/>
        <v>2.7394750948097988E-3</v>
      </c>
      <c r="EX26" s="1">
        <v>0.86832052000000004</v>
      </c>
      <c r="EY26" s="1">
        <v>6.9978180000000001E-2</v>
      </c>
      <c r="EZ26" s="8">
        <f t="shared" si="15"/>
        <v>-5.0256140000000005E-2</v>
      </c>
      <c r="FA26" s="8">
        <f t="shared" si="65"/>
        <v>3.4902779461610674E-3</v>
      </c>
      <c r="FC26" s="1">
        <v>0.86832052000000004</v>
      </c>
      <c r="FD26" s="1">
        <v>8.664463E-2</v>
      </c>
      <c r="FE26" s="8">
        <f t="shared" si="16"/>
        <v>-5.0256140000000005E-2</v>
      </c>
      <c r="FF26" s="8">
        <f t="shared" si="66"/>
        <v>4.3215448192891782E-3</v>
      </c>
      <c r="FH26">
        <v>0.86832052000000004</v>
      </c>
      <c r="FI26">
        <v>0.11531250999999999</v>
      </c>
      <c r="FJ26" s="8">
        <f t="shared" si="17"/>
        <v>-5.0256140000000005E-2</v>
      </c>
      <c r="FK26" s="8">
        <f t="shared" si="67"/>
        <v>5.7514029454535332E-3</v>
      </c>
      <c r="FM26" s="1">
        <v>0.86832052299999996</v>
      </c>
      <c r="FN26" s="1">
        <v>0.13912105</v>
      </c>
      <c r="FO26" s="8">
        <f t="shared" si="18"/>
        <v>-5.0256139000000033E-2</v>
      </c>
      <c r="FP26" s="8">
        <f t="shared" si="19"/>
        <v>6.9388932807318646E-3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 t="shared" si="20"/>
        <v>-5.0256140000000005E-2</v>
      </c>
      <c r="FZ26" s="8">
        <f t="shared" si="21"/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 t="shared" si="22"/>
        <v>-5.0256140000000005E-2</v>
      </c>
      <c r="GK26" s="8">
        <f t="shared" si="23"/>
        <v>1.3692085555406215E-2</v>
      </c>
      <c r="GL26" s="8"/>
      <c r="GM26" s="1">
        <v>0.86832052000000004</v>
      </c>
      <c r="GN26" s="1">
        <v>0.40649420000000003</v>
      </c>
      <c r="GO26" s="8">
        <f t="shared" si="24"/>
        <v>-5.0256140000000005E-2</v>
      </c>
      <c r="GP26" s="8">
        <f t="shared" si="25"/>
        <v>2.0274573324175996E-2</v>
      </c>
      <c r="GR26" s="1">
        <v>0.86832052000000004</v>
      </c>
      <c r="GS26" s="1">
        <v>0.51694640999999997</v>
      </c>
      <c r="GT26" s="8">
        <f t="shared" si="26"/>
        <v>-5.0256140000000005E-2</v>
      </c>
      <c r="GU26" s="8">
        <f t="shared" si="27"/>
        <v>2.5783560735219709E-2</v>
      </c>
      <c r="GW26">
        <v>0.86832052000000004</v>
      </c>
      <c r="GX26">
        <v>0.51584456999999995</v>
      </c>
      <c r="GY26" s="8">
        <f t="shared" si="28"/>
        <v>-5.0256140000000005E-2</v>
      </c>
      <c r="GZ26" s="8">
        <f t="shared" si="29"/>
        <v>2.5728604635301158E-2</v>
      </c>
      <c r="HB26">
        <v>0.86832052000000004</v>
      </c>
      <c r="HC26">
        <v>0.51584456999999995</v>
      </c>
      <c r="HD26" s="8">
        <f t="shared" si="30"/>
        <v>-5.0256140000000005E-2</v>
      </c>
      <c r="HE26" s="8">
        <f t="shared" si="31"/>
        <v>2.5728604635301158E-2</v>
      </c>
      <c r="HG26">
        <v>0.81698694999999999</v>
      </c>
      <c r="HH26">
        <v>0.64239605</v>
      </c>
    </row>
    <row r="27" spans="3:216" x14ac:dyDescent="0.35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102"/>
        <v>-0.10072543</v>
      </c>
      <c r="M27" s="8">
        <f t="shared" si="103"/>
        <v>-4.3777246096428002E-3</v>
      </c>
      <c r="N27" s="1"/>
      <c r="P27" s="8">
        <v>0.16975928000000001</v>
      </c>
      <c r="Q27" s="8">
        <v>-1.0063809999999999E-2</v>
      </c>
      <c r="R27" s="8">
        <f t="shared" si="120"/>
        <v>-8.997252E-2</v>
      </c>
      <c r="S27" s="8">
        <f t="shared" si="121"/>
        <v>9.0546634650119997E-4</v>
      </c>
      <c r="V27">
        <v>0.91857666000000004</v>
      </c>
      <c r="W27">
        <v>0.14829199000000001</v>
      </c>
      <c r="X27" s="8">
        <f t="shared" si="106"/>
        <v>-4.5076049999999923E-2</v>
      </c>
      <c r="Y27" s="8">
        <f t="shared" si="107"/>
        <v>6.6844171558394895E-3</v>
      </c>
      <c r="AB27">
        <v>0.68840310999999998</v>
      </c>
      <c r="AC27">
        <v>0.36387120000000001</v>
      </c>
      <c r="AD27" s="8">
        <f t="shared" si="108"/>
        <v>-3.3987560000000028E-2</v>
      </c>
      <c r="AE27" s="8">
        <f t="shared" si="109"/>
        <v>1.236709424227201E-2</v>
      </c>
      <c r="AH27">
        <v>0.68840310999999998</v>
      </c>
      <c r="AI27">
        <v>0.34227360000000001</v>
      </c>
      <c r="AJ27" s="8">
        <f t="shared" si="110"/>
        <v>-3.3987560000000028E-2</v>
      </c>
      <c r="AK27" s="8">
        <f t="shared" si="111"/>
        <v>1.1633044516416009E-2</v>
      </c>
      <c r="AN27">
        <v>0.91857666000000004</v>
      </c>
      <c r="AO27">
        <v>0.13104615999999999</v>
      </c>
      <c r="AP27" s="8">
        <f t="shared" si="112"/>
        <v>-4.5076049999999923E-2</v>
      </c>
      <c r="AQ27" s="8">
        <f t="shared" si="113"/>
        <v>5.9070432604679899E-3</v>
      </c>
      <c r="AT27">
        <v>0.16975928000000001</v>
      </c>
      <c r="AU27">
        <v>-1.404861E-2</v>
      </c>
      <c r="AV27" s="8">
        <f t="shared" si="122"/>
        <v>-8.997252E-2</v>
      </c>
      <c r="AW27" s="8">
        <f t="shared" si="123"/>
        <v>1.2639888441972E-3</v>
      </c>
      <c r="AZ27">
        <v>0.64090864999999997</v>
      </c>
      <c r="BA27">
        <v>3.6660650000000003E-2</v>
      </c>
      <c r="BB27" s="8">
        <f t="shared" si="104"/>
        <v>-0.10072543</v>
      </c>
      <c r="BC27" s="8">
        <f t="shared" si="105"/>
        <v>-3.6926597353295005E-3</v>
      </c>
      <c r="BF27">
        <v>0.64090864999999997</v>
      </c>
      <c r="BG27">
        <v>8.8073509999999994E-2</v>
      </c>
      <c r="BH27" s="8">
        <f t="shared" si="96"/>
        <v>-0.10072543</v>
      </c>
      <c r="BI27" s="8">
        <f t="shared" si="97"/>
        <v>8.8712421663592993E-3</v>
      </c>
      <c r="BL27">
        <v>0.16975928000000001</v>
      </c>
      <c r="BM27">
        <v>1.213616E-2</v>
      </c>
      <c r="BN27" s="8">
        <f t="shared" si="124"/>
        <v>-8.997252E-2</v>
      </c>
      <c r="BO27" s="8">
        <f t="shared" si="125"/>
        <v>1.0919208983232E-3</v>
      </c>
      <c r="BR27">
        <v>0.91857666000000004</v>
      </c>
      <c r="BS27">
        <v>0.13598731999999999</v>
      </c>
      <c r="BT27" s="8">
        <f t="shared" si="2"/>
        <v>-4.5076049999999923E-2</v>
      </c>
      <c r="BU27" s="8">
        <f t="shared" si="3"/>
        <v>6.129771235685989E-3</v>
      </c>
      <c r="BX27">
        <v>0.68840310999999998</v>
      </c>
      <c r="BY27">
        <v>0.31387633999999998</v>
      </c>
      <c r="BZ27" s="8">
        <f t="shared" si="114"/>
        <v>-3.3987560000000028E-2</v>
      </c>
      <c r="CA27" s="8">
        <f t="shared" si="115"/>
        <v>1.0667890938330407E-2</v>
      </c>
      <c r="CC27">
        <v>0.68840310999999998</v>
      </c>
      <c r="CD27">
        <v>0.31803114999999998</v>
      </c>
      <c r="CE27" s="8">
        <f t="shared" si="116"/>
        <v>-3.3987560000000028E-2</v>
      </c>
      <c r="CF27" s="8">
        <f t="shared" si="117"/>
        <v>1.0809102792494009E-2</v>
      </c>
      <c r="CG27" s="8"/>
      <c r="CI27">
        <v>0.91857666000000004</v>
      </c>
      <c r="CJ27">
        <v>0.12225435</v>
      </c>
      <c r="CK27" s="8">
        <f t="shared" si="4"/>
        <v>-4.5076049999999923E-2</v>
      </c>
      <c r="CL27" s="8">
        <f t="shared" si="5"/>
        <v>5.5107431933174907E-3</v>
      </c>
      <c r="CO27">
        <v>0.16975928000000001</v>
      </c>
      <c r="CP27">
        <v>-2.4866840000000001E-2</v>
      </c>
      <c r="CQ27" s="8">
        <f t="shared" si="126"/>
        <v>-8.997252E-2</v>
      </c>
      <c r="CR27" s="8">
        <f t="shared" si="127"/>
        <v>-2.2373322592368003E-3</v>
      </c>
      <c r="CU27">
        <v>0.64090864999999997</v>
      </c>
      <c r="CV27">
        <v>5.1167520000000001E-2</v>
      </c>
      <c r="CW27" s="8">
        <f t="shared" si="98"/>
        <v>-0.10072543</v>
      </c>
      <c r="CX27" s="8">
        <f t="shared" si="99"/>
        <v>5.1538704540336003E-3</v>
      </c>
      <c r="DA27">
        <v>0.64090864999999997</v>
      </c>
      <c r="DB27">
        <v>-0.30354933000000001</v>
      </c>
      <c r="DC27" s="8">
        <f t="shared" si="100"/>
        <v>-0.10072543</v>
      </c>
      <c r="DD27" s="8">
        <f t="shared" si="101"/>
        <v>-3.0575136790461904E-2</v>
      </c>
      <c r="DG27">
        <v>0.16975928000000001</v>
      </c>
      <c r="DH27">
        <v>-0.53320177999999996</v>
      </c>
      <c r="DI27" s="8">
        <f t="shared" si="128"/>
        <v>-8.997252E-2</v>
      </c>
      <c r="DJ27" s="8">
        <f t="shared" si="129"/>
        <v>-4.7973507815085595E-2</v>
      </c>
      <c r="DM27">
        <v>0.91857666000000004</v>
      </c>
      <c r="DN27">
        <v>0.82289102000000003</v>
      </c>
      <c r="DO27" s="8">
        <f t="shared" si="10"/>
        <v>-4.5076049999999923E-2</v>
      </c>
      <c r="DP27" s="8">
        <f t="shared" si="11"/>
        <v>3.7092676762070939E-2</v>
      </c>
      <c r="DS27">
        <v>0.68840310999999998</v>
      </c>
      <c r="DT27">
        <v>1.1052961400000001</v>
      </c>
      <c r="DU27" s="8">
        <f t="shared" si="118"/>
        <v>-3.3987560000000028E-2</v>
      </c>
      <c r="DV27" s="8">
        <f t="shared" si="119"/>
        <v>3.7566318876018433E-2</v>
      </c>
      <c r="DY27" s="1">
        <v>0.91857666199999999</v>
      </c>
      <c r="DZ27" s="14">
        <f t="shared" si="60"/>
        <v>1.2138871339052334E-2</v>
      </c>
      <c r="EA27" s="14">
        <f t="shared" si="61"/>
        <v>1.2138871339052334E-2</v>
      </c>
      <c r="EB27" s="14">
        <f t="shared" si="68"/>
        <v>5.0256139000000033E-2</v>
      </c>
      <c r="EC27" s="14">
        <f t="shared" si="69"/>
        <v>-6.2111773407601024E-3</v>
      </c>
      <c r="ED27" s="7">
        <f t="shared" si="70"/>
        <v>1.4478294660556796</v>
      </c>
      <c r="EE27">
        <f t="shared" si="71"/>
        <v>0.9924490974491248</v>
      </c>
      <c r="EG27" s="1">
        <v>0.91857666000000004</v>
      </c>
      <c r="EH27" s="1">
        <v>-9.6163299999999993E-3</v>
      </c>
      <c r="EI27" s="8">
        <f t="shared" si="12"/>
        <v>-4.5076049999999923E-2</v>
      </c>
      <c r="EJ27" s="8">
        <f t="shared" si="62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 t="shared" si="13"/>
        <v>-4.5076049999999923E-2</v>
      </c>
      <c r="EP27" s="8">
        <f t="shared" si="63"/>
        <v>-1.991161574671755E-4</v>
      </c>
      <c r="EQ27">
        <v>1</v>
      </c>
      <c r="ES27" s="1">
        <v>0.91857666000000004</v>
      </c>
      <c r="ET27" s="1">
        <v>7.2649999999999998E-3</v>
      </c>
      <c r="EU27" s="8">
        <f t="shared" si="14"/>
        <v>-4.5076049999999923E-2</v>
      </c>
      <c r="EV27" s="8">
        <f t="shared" si="64"/>
        <v>3.247162520997912E-4</v>
      </c>
      <c r="EX27" s="1">
        <v>0.91857666000000004</v>
      </c>
      <c r="EY27" s="1">
        <v>2.012574E-2</v>
      </c>
      <c r="EZ27" s="8">
        <f t="shared" si="15"/>
        <v>-4.5076049999999923E-2</v>
      </c>
      <c r="FA27" s="8">
        <f t="shared" si="65"/>
        <v>8.9953955451271199E-4</v>
      </c>
      <c r="FC27" s="1">
        <v>0.91857666000000004</v>
      </c>
      <c r="FD27" s="1">
        <v>3.5417839999999999E-2</v>
      </c>
      <c r="FE27" s="8">
        <f t="shared" si="16"/>
        <v>-4.5076049999999923E-2</v>
      </c>
      <c r="FF27" s="8">
        <f t="shared" si="66"/>
        <v>1.5830348606015235E-3</v>
      </c>
      <c r="FH27">
        <v>0.91857666000000004</v>
      </c>
      <c r="FI27">
        <v>5.9749650000000001E-2</v>
      </c>
      <c r="FJ27" s="8">
        <f t="shared" si="17"/>
        <v>-4.5076049999999923E-2</v>
      </c>
      <c r="FK27" s="8">
        <f t="shared" si="67"/>
        <v>2.6705688110494549E-3</v>
      </c>
      <c r="FM27" s="1">
        <v>0.91857666199999999</v>
      </c>
      <c r="FN27" s="1">
        <v>8.8093692000000001E-2</v>
      </c>
      <c r="FO27" s="8">
        <f t="shared" si="18"/>
        <v>-4.507604799999998E-2</v>
      </c>
      <c r="FP27" s="8">
        <f t="shared" si="19"/>
        <v>3.9374332044961975E-3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 t="shared" si="20"/>
        <v>-4.5076049999999923E-2</v>
      </c>
      <c r="FZ27" s="8">
        <f t="shared" si="21"/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 t="shared" si="22"/>
        <v>-4.5076049999999923E-2</v>
      </c>
      <c r="GK27" s="8">
        <f t="shared" si="23"/>
        <v>9.6014573108236002E-3</v>
      </c>
      <c r="GL27" s="8"/>
      <c r="GM27" s="1">
        <v>0.91857666000000004</v>
      </c>
      <c r="GN27" s="1">
        <v>0.35883715999999999</v>
      </c>
      <c r="GO27" s="8">
        <f t="shared" si="24"/>
        <v>-4.5076049999999923E-2</v>
      </c>
      <c r="GP27" s="8">
        <f t="shared" si="25"/>
        <v>1.603857642248219E-2</v>
      </c>
      <c r="GR27" s="1">
        <v>0.91857666000000004</v>
      </c>
      <c r="GS27" s="1">
        <v>0.46986586000000002</v>
      </c>
      <c r="GT27" s="8">
        <f t="shared" si="26"/>
        <v>-4.5076049999999923E-2</v>
      </c>
      <c r="GU27" s="8">
        <f t="shared" si="27"/>
        <v>2.1001112326062658E-2</v>
      </c>
      <c r="GW27">
        <v>0.91857666000000004</v>
      </c>
      <c r="GX27">
        <v>0.48171582000000002</v>
      </c>
      <c r="GY27" s="8">
        <f t="shared" si="28"/>
        <v>-4.5076049999999923E-2</v>
      </c>
      <c r="GZ27" s="8">
        <f t="shared" si="29"/>
        <v>2.1530757831738152E-2</v>
      </c>
      <c r="HB27">
        <v>0.91857666000000004</v>
      </c>
      <c r="HC27">
        <v>0.48171582000000002</v>
      </c>
      <c r="HD27" s="8">
        <f t="shared" si="30"/>
        <v>-4.5076049999999923E-2</v>
      </c>
      <c r="HE27" s="8">
        <f t="shared" si="31"/>
        <v>2.1530757831738152E-2</v>
      </c>
      <c r="HG27">
        <v>0.86832052000000004</v>
      </c>
      <c r="HH27">
        <v>0.59487935000000003</v>
      </c>
    </row>
    <row r="28" spans="3:216" x14ac:dyDescent="0.35">
      <c r="J28" s="8">
        <v>0.74163407999999997</v>
      </c>
      <c r="K28" s="8">
        <v>4.3517199999999999E-2</v>
      </c>
      <c r="L28" s="8">
        <f t="shared" si="102"/>
        <v>-9.8536280000000032E-2</v>
      </c>
      <c r="M28" s="8">
        <f t="shared" si="103"/>
        <v>-4.2880230040160013E-3</v>
      </c>
      <c r="N28" s="1"/>
      <c r="P28" s="8">
        <v>0.25973180000000001</v>
      </c>
      <c r="Q28" s="8">
        <v>1.7145090000000002E-2</v>
      </c>
      <c r="R28" s="8">
        <f t="shared" si="120"/>
        <v>-8.131455999999998E-2</v>
      </c>
      <c r="S28" s="8">
        <f t="shared" si="121"/>
        <v>-1.3941454495103999E-3</v>
      </c>
      <c r="V28">
        <v>0.96365270999999997</v>
      </c>
      <c r="W28">
        <v>0.11824098</v>
      </c>
      <c r="X28" s="8">
        <f t="shared" si="106"/>
        <v>-3.6347290000000032E-2</v>
      </c>
      <c r="Y28" s="8">
        <f t="shared" si="107"/>
        <v>4.2977391899442037E-3</v>
      </c>
      <c r="AB28">
        <v>0.72239067000000001</v>
      </c>
      <c r="AC28">
        <v>0.32832382999999998</v>
      </c>
      <c r="AD28" s="8">
        <f t="shared" si="108"/>
        <v>-3.3974639999999945E-2</v>
      </c>
      <c r="AE28" s="8">
        <f t="shared" si="109"/>
        <v>1.1154683927671181E-2</v>
      </c>
      <c r="AH28">
        <v>0.72239067000000001</v>
      </c>
      <c r="AI28">
        <v>0.31064248</v>
      </c>
      <c r="AJ28" s="8">
        <f t="shared" si="110"/>
        <v>-3.3974639999999945E-2</v>
      </c>
      <c r="AK28" s="8">
        <f t="shared" si="111"/>
        <v>1.0553966426707183E-2</v>
      </c>
      <c r="AN28">
        <v>0.96365270999999997</v>
      </c>
      <c r="AO28">
        <v>8.8107710000000006E-2</v>
      </c>
      <c r="AP28" s="8">
        <f t="shared" si="112"/>
        <v>-3.6347290000000032E-2</v>
      </c>
      <c r="AQ28" s="8">
        <f t="shared" si="113"/>
        <v>3.2024764866059032E-3</v>
      </c>
      <c r="AT28">
        <v>0.25973180000000001</v>
      </c>
      <c r="AU28">
        <v>2.3446040000000001E-2</v>
      </c>
      <c r="AV28" s="8">
        <f t="shared" si="122"/>
        <v>-8.131455999999998E-2</v>
      </c>
      <c r="AW28" s="8">
        <f t="shared" si="123"/>
        <v>-1.9065044263423996E-3</v>
      </c>
      <c r="AZ28">
        <v>0.74163407999999997</v>
      </c>
      <c r="BA28">
        <v>3.2685890000000002E-2</v>
      </c>
      <c r="BB28" s="8">
        <f t="shared" si="104"/>
        <v>-9.8536280000000032E-2</v>
      </c>
      <c r="BC28" s="8">
        <f t="shared" si="105"/>
        <v>-3.2207460090892012E-3</v>
      </c>
      <c r="BF28">
        <v>0.74163407999999997</v>
      </c>
      <c r="BG28">
        <v>8.0410460000000003E-2</v>
      </c>
      <c r="BH28" s="8">
        <f t="shared" si="96"/>
        <v>-9.8536280000000032E-2</v>
      </c>
      <c r="BI28" s="8">
        <f t="shared" si="97"/>
        <v>7.9233476014888022E-3</v>
      </c>
      <c r="BL28">
        <v>0.25973180000000001</v>
      </c>
      <c r="BM28">
        <v>3.8251790000000001E-2</v>
      </c>
      <c r="BN28" s="8">
        <f t="shared" si="124"/>
        <v>-8.131455999999998E-2</v>
      </c>
      <c r="BO28" s="8">
        <f t="shared" si="125"/>
        <v>3.1104274730623994E-3</v>
      </c>
      <c r="BR28">
        <v>0.96365270999999997</v>
      </c>
      <c r="BS28">
        <v>9.8727590000000004E-2</v>
      </c>
      <c r="BT28" s="8">
        <f t="shared" si="2"/>
        <v>-3.6347290000000032E-2</v>
      </c>
      <c r="BU28" s="8">
        <f t="shared" si="3"/>
        <v>3.5884803447311033E-3</v>
      </c>
      <c r="BX28">
        <v>0.72239067000000001</v>
      </c>
      <c r="BY28">
        <v>0.28928691000000001</v>
      </c>
      <c r="BZ28" s="8">
        <f t="shared" si="114"/>
        <v>-3.3974639999999945E-2</v>
      </c>
      <c r="CA28" s="8">
        <f t="shared" si="115"/>
        <v>9.8284186239623837E-3</v>
      </c>
      <c r="CC28">
        <v>0.72239067000000001</v>
      </c>
      <c r="CD28">
        <v>0.28823161000000003</v>
      </c>
      <c r="CE28" s="8">
        <f t="shared" si="116"/>
        <v>-3.3974639999999945E-2</v>
      </c>
      <c r="CF28" s="8">
        <f t="shared" si="117"/>
        <v>9.7925651863703857E-3</v>
      </c>
      <c r="CG28" s="8"/>
      <c r="CI28">
        <v>0.96365270999999997</v>
      </c>
      <c r="CJ28">
        <v>8.0258679999999999E-2</v>
      </c>
      <c r="CK28" s="8">
        <f t="shared" si="4"/>
        <v>-3.6347290000000032E-2</v>
      </c>
      <c r="CL28" s="8">
        <f t="shared" si="5"/>
        <v>2.9171855169772025E-3</v>
      </c>
      <c r="CO28">
        <v>0.25973180000000001</v>
      </c>
      <c r="CP28">
        <v>1.262428E-2</v>
      </c>
      <c r="CQ28" s="8">
        <f t="shared" si="126"/>
        <v>-8.131455999999998E-2</v>
      </c>
      <c r="CR28" s="8">
        <f t="shared" si="127"/>
        <v>1.0265377735167998E-3</v>
      </c>
      <c r="CU28">
        <v>0.74163407999999997</v>
      </c>
      <c r="CV28">
        <v>5.0706679999999997E-2</v>
      </c>
      <c r="CW28" s="8">
        <f t="shared" si="98"/>
        <v>-9.8536280000000032E-2</v>
      </c>
      <c r="CX28" s="8">
        <f t="shared" si="99"/>
        <v>4.9964476183504015E-3</v>
      </c>
      <c r="DA28">
        <v>0.74163407999999997</v>
      </c>
      <c r="DB28">
        <v>-0.26058511000000001</v>
      </c>
      <c r="DC28" s="8">
        <f t="shared" si="100"/>
        <v>-9.8536280000000032E-2</v>
      </c>
      <c r="DD28" s="8">
        <f t="shared" si="101"/>
        <v>-2.5677087362790809E-2</v>
      </c>
      <c r="DG28">
        <v>0.25973180000000001</v>
      </c>
      <c r="DH28">
        <v>-0.46642339999999999</v>
      </c>
      <c r="DI28" s="8">
        <f t="shared" si="128"/>
        <v>-8.131455999999998E-2</v>
      </c>
      <c r="DJ28" s="8">
        <f t="shared" si="129"/>
        <v>-3.7927013544703993E-2</v>
      </c>
      <c r="DM28">
        <v>0.96365270999999997</v>
      </c>
      <c r="DN28">
        <v>0.70096643999999997</v>
      </c>
      <c r="DO28" s="8">
        <f t="shared" si="10"/>
        <v>-3.6347290000000032E-2</v>
      </c>
      <c r="DP28" s="8">
        <f t="shared" si="11"/>
        <v>2.547823047494762E-2</v>
      </c>
      <c r="DS28">
        <v>0.72239067000000001</v>
      </c>
      <c r="DT28">
        <v>1.0946897600000001</v>
      </c>
      <c r="DU28" s="8">
        <f t="shared" si="118"/>
        <v>-3.3974639999999945E-2</v>
      </c>
      <c r="DV28" s="8">
        <f t="shared" si="119"/>
        <v>3.7191690507686344E-2</v>
      </c>
      <c r="DY28" s="1">
        <v>0.96365270999999997</v>
      </c>
      <c r="DZ28" s="14">
        <f t="shared" si="60"/>
        <v>6.2479519489863798E-3</v>
      </c>
      <c r="EA28" s="14">
        <f t="shared" si="61"/>
        <v>6.2479519489863798E-3</v>
      </c>
      <c r="EB28" s="14">
        <f t="shared" si="68"/>
        <v>4.507604799999998E-2</v>
      </c>
      <c r="EC28" s="14">
        <f t="shared" si="69"/>
        <v>-5.890919390065954E-3</v>
      </c>
      <c r="ED28" s="7">
        <f t="shared" si="70"/>
        <v>1.4408443619900533</v>
      </c>
      <c r="EE28">
        <f t="shared" si="71"/>
        <v>0.99156811957217028</v>
      </c>
      <c r="EG28" s="1">
        <v>0.96365270999999997</v>
      </c>
      <c r="EH28" s="1">
        <v>-5.5650739999999997E-2</v>
      </c>
      <c r="EI28" s="8">
        <f t="shared" si="12"/>
        <v>-3.6347290000000032E-2</v>
      </c>
      <c r="EJ28" s="8">
        <f t="shared" si="62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 t="shared" si="13"/>
        <v>-3.6347290000000032E-2</v>
      </c>
      <c r="EP28" s="8">
        <f t="shared" si="63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 t="shared" si="14"/>
        <v>-3.6347290000000032E-2</v>
      </c>
      <c r="EV28" s="8">
        <f t="shared" si="64"/>
        <v>-1.4547898024444073E-3</v>
      </c>
      <c r="EX28" s="1">
        <v>0.96365270999999997</v>
      </c>
      <c r="EY28" s="1">
        <v>-2.8535959999999999E-2</v>
      </c>
      <c r="EZ28" s="8">
        <f t="shared" si="15"/>
        <v>-3.6347290000000032E-2</v>
      </c>
      <c r="FA28" s="8">
        <f t="shared" si="65"/>
        <v>-1.0275742153113394E-3</v>
      </c>
      <c r="FC28" s="1">
        <v>0.96365270999999997</v>
      </c>
      <c r="FD28" s="1">
        <v>-1.299644E-2</v>
      </c>
      <c r="FE28" s="8">
        <f t="shared" si="16"/>
        <v>-3.6347290000000032E-2</v>
      </c>
      <c r="FF28" s="8">
        <f t="shared" si="66"/>
        <v>-4.6799920643429921E-4</v>
      </c>
      <c r="FH28">
        <v>0.96365270999999997</v>
      </c>
      <c r="FI28">
        <v>6.78036E-3</v>
      </c>
      <c r="FJ28" s="8">
        <f t="shared" si="17"/>
        <v>-3.6347290000000032E-2</v>
      </c>
      <c r="FK28" s="8">
        <f t="shared" si="67"/>
        <v>2.4415940821785544E-4</v>
      </c>
      <c r="FM28" s="1">
        <v>0.96365270999999997</v>
      </c>
      <c r="FN28" s="1">
        <v>4.3178585300000003E-2</v>
      </c>
      <c r="FO28" s="8">
        <f t="shared" si="18"/>
        <v>-3.6347290000000032E-2</v>
      </c>
      <c r="FP28" s="8">
        <f t="shared" si="19"/>
        <v>1.5548522253290668E-3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 t="shared" si="20"/>
        <v>-3.6347290000000032E-2</v>
      </c>
      <c r="FZ28" s="8">
        <f t="shared" si="21"/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 t="shared" si="22"/>
        <v>-3.6347290000000032E-2</v>
      </c>
      <c r="GK28" s="8">
        <f t="shared" si="23"/>
        <v>5.8640994403046046E-3</v>
      </c>
      <c r="GL28" s="8"/>
      <c r="GM28" s="1">
        <v>0.96365270999999997</v>
      </c>
      <c r="GN28" s="1">
        <v>0.31591897000000002</v>
      </c>
      <c r="GO28" s="8">
        <f t="shared" si="24"/>
        <v>-3.6347290000000032E-2</v>
      </c>
      <c r="GP28" s="8">
        <f t="shared" si="25"/>
        <v>1.1376178958048603E-2</v>
      </c>
      <c r="GR28" s="1">
        <v>0.96365270999999997</v>
      </c>
      <c r="GS28" s="1">
        <v>0.42428294999999999</v>
      </c>
      <c r="GT28" s="8">
        <f t="shared" si="26"/>
        <v>-3.6347290000000032E-2</v>
      </c>
      <c r="GU28" s="8">
        <f t="shared" si="27"/>
        <v>1.5278344216077898E-2</v>
      </c>
      <c r="GW28">
        <v>0.96365270999999997</v>
      </c>
      <c r="GX28">
        <v>0.44811188000000002</v>
      </c>
      <c r="GY28" s="8">
        <f t="shared" si="28"/>
        <v>-3.6347290000000032E-2</v>
      </c>
      <c r="GZ28" s="8">
        <f t="shared" si="29"/>
        <v>1.6136419222016328E-2</v>
      </c>
      <c r="HB28">
        <v>0.96365270999999997</v>
      </c>
      <c r="HC28">
        <v>0.44811188000000002</v>
      </c>
      <c r="HD28" s="8">
        <f t="shared" si="30"/>
        <v>-3.6347290000000032E-2</v>
      </c>
      <c r="HE28" s="8">
        <f t="shared" si="31"/>
        <v>1.6136419222016328E-2</v>
      </c>
      <c r="HG28">
        <v>0.91857666000000004</v>
      </c>
      <c r="HH28">
        <v>0.55223085000000005</v>
      </c>
    </row>
    <row r="29" spans="3:216" x14ac:dyDescent="0.35">
      <c r="J29" s="8">
        <v>0.84017036</v>
      </c>
      <c r="K29" s="8">
        <v>4.5352749999999997E-2</v>
      </c>
      <c r="L29" s="8">
        <f t="shared" si="102"/>
        <v>-8.8333850000000047E-2</v>
      </c>
      <c r="M29" s="8">
        <f t="shared" si="103"/>
        <v>-4.0061830155875017E-3</v>
      </c>
      <c r="N29" s="1"/>
      <c r="P29" s="8">
        <v>0.34104635999999999</v>
      </c>
      <c r="Q29" s="8">
        <v>2.773198E-2</v>
      </c>
      <c r="R29" s="8">
        <f t="shared" si="120"/>
        <v>-6.4737150000000021E-2</v>
      </c>
      <c r="S29" s="8">
        <f t="shared" si="121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ref="AD29:AD35" si="130">AB29-AB30</f>
        <v>-3.3963390000000038E-2</v>
      </c>
      <c r="AE29" s="8">
        <f t="shared" ref="AE29:AE35" si="131">-AD29*AC29</f>
        <v>9.9611379366255099E-3</v>
      </c>
      <c r="AH29">
        <v>0.75636530999999996</v>
      </c>
      <c r="AI29">
        <v>0.27883644000000002</v>
      </c>
      <c r="AJ29" s="8">
        <f t="shared" si="110"/>
        <v>-3.3963390000000038E-2</v>
      </c>
      <c r="AK29" s="8">
        <f t="shared" si="111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122"/>
        <v>-6.4737150000000021E-2</v>
      </c>
      <c r="AW29" s="8">
        <f t="shared" si="123"/>
        <v>-2.4854974212120007E-3</v>
      </c>
      <c r="AZ29">
        <v>0.84017036</v>
      </c>
      <c r="BA29">
        <v>3.1697009999999998E-2</v>
      </c>
      <c r="BB29" s="8">
        <f t="shared" si="104"/>
        <v>-8.8333850000000047E-2</v>
      </c>
      <c r="BC29" s="8">
        <f t="shared" si="105"/>
        <v>-2.7999189267885012E-3</v>
      </c>
      <c r="BF29">
        <v>0.84017036</v>
      </c>
      <c r="BG29">
        <v>2.5385709999999999E-2</v>
      </c>
      <c r="BH29" s="8">
        <f t="shared" si="96"/>
        <v>-8.8333850000000047E-2</v>
      </c>
      <c r="BI29" s="8">
        <f t="shared" si="97"/>
        <v>2.2424174992835013E-3</v>
      </c>
      <c r="BL29">
        <v>0.34104635999999999</v>
      </c>
      <c r="BM29">
        <v>9.5270450000000007E-2</v>
      </c>
      <c r="BN29" s="8">
        <f t="shared" si="124"/>
        <v>-6.4737150000000021E-2</v>
      </c>
      <c r="BO29" s="8">
        <f t="shared" si="125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114"/>
        <v>-3.3963390000000038E-2</v>
      </c>
      <c r="CA29" s="8">
        <f t="shared" si="115"/>
        <v>8.8813592374878091E-3</v>
      </c>
      <c r="CC29">
        <v>0.75636530999999996</v>
      </c>
      <c r="CD29">
        <v>0.25818824000000001</v>
      </c>
      <c r="CE29" s="8">
        <f t="shared" si="116"/>
        <v>-3.3963390000000038E-2</v>
      </c>
      <c r="CF29" s="8">
        <f t="shared" si="117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126"/>
        <v>-6.4737150000000021E-2</v>
      </c>
      <c r="CR29" s="8">
        <f t="shared" si="127"/>
        <v>1.7859082886505008E-3</v>
      </c>
      <c r="CU29">
        <v>0.84017036</v>
      </c>
      <c r="CV29">
        <v>5.19383E-2</v>
      </c>
      <c r="CW29" s="8">
        <f t="shared" si="98"/>
        <v>-8.8333850000000047E-2</v>
      </c>
      <c r="CX29" s="8">
        <f t="shared" si="99"/>
        <v>4.5879100014550025E-3</v>
      </c>
      <c r="DA29">
        <v>0.84017036</v>
      </c>
      <c r="DB29">
        <v>-0.20471814999999999</v>
      </c>
      <c r="DC29" s="8">
        <f t="shared" si="100"/>
        <v>-8.8333850000000047E-2</v>
      </c>
      <c r="DD29" s="8">
        <f t="shared" si="101"/>
        <v>-1.8083542354377508E-2</v>
      </c>
      <c r="DG29">
        <v>0.34104635999999999</v>
      </c>
      <c r="DH29">
        <v>-0.42555499000000002</v>
      </c>
      <c r="DI29" s="8">
        <f t="shared" si="128"/>
        <v>-6.4737150000000021E-2</v>
      </c>
      <c r="DJ29" s="8">
        <f t="shared" si="129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118"/>
        <v>-3.3963390000000038E-2</v>
      </c>
      <c r="DV29" s="8">
        <f t="shared" si="119"/>
        <v>3.6711705141362745E-2</v>
      </c>
      <c r="DY29" s="1">
        <v>1</v>
      </c>
      <c r="DZ29" s="14">
        <f t="shared" si="60"/>
        <v>1.2599999999999777E-3</v>
      </c>
      <c r="EA29" s="14">
        <f t="shared" si="61"/>
        <v>1.2599999999999777E-3</v>
      </c>
      <c r="EB29" s="14">
        <f t="shared" si="68"/>
        <v>3.6347290000000032E-2</v>
      </c>
      <c r="EC29" s="14">
        <f t="shared" si="69"/>
        <v>-4.9879519489864025E-3</v>
      </c>
      <c r="ED29" s="7">
        <f t="shared" si="70"/>
        <v>1.4344178036925648</v>
      </c>
      <c r="EE29">
        <f t="shared" si="71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62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63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64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65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66"/>
        <v>3.9256175793806383E-3</v>
      </c>
      <c r="FH29">
        <v>1</v>
      </c>
      <c r="FI29">
        <v>-9.2775280000000002E-2</v>
      </c>
      <c r="FJ29" s="8">
        <f>FH29-FH28</f>
        <v>3.6347290000000032E-2</v>
      </c>
      <c r="FK29" s="8">
        <f t="shared" si="67"/>
        <v>3.3408197798762895E-3</v>
      </c>
      <c r="FM29" s="1">
        <v>1</v>
      </c>
      <c r="FN29" s="1">
        <v>-2.5146447200000002E-2</v>
      </c>
      <c r="FO29" s="8">
        <f>FM29-FM28</f>
        <v>3.6347290000000032E-2</v>
      </c>
      <c r="FP29" s="8">
        <f t="shared" si="19"/>
        <v>9.0551867048393434E-4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 t="shared" si="21"/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 t="shared" si="23"/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 t="shared" si="25"/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 t="shared" si="27"/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 t="shared" si="29"/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 t="shared" si="31"/>
        <v>-1.6183321132429446E-2</v>
      </c>
      <c r="HG29">
        <v>0.96365270999999997</v>
      </c>
      <c r="HH29">
        <v>0.50573000999999995</v>
      </c>
    </row>
    <row r="30" spans="3:216" x14ac:dyDescent="0.35">
      <c r="J30" s="8">
        <v>0.92850421000000005</v>
      </c>
      <c r="K30" s="8">
        <v>6.1218309999999998E-2</v>
      </c>
      <c r="L30" s="8">
        <f t="shared" si="102"/>
        <v>-7.1495789999999948E-2</v>
      </c>
      <c r="M30" s="8">
        <f t="shared" si="103"/>
        <v>-4.3768514359148964E-3</v>
      </c>
      <c r="N30" s="1"/>
      <c r="P30" s="8">
        <v>0.40578351000000001</v>
      </c>
      <c r="Q30" s="8">
        <v>3.034475E-2</v>
      </c>
      <c r="R30" s="8">
        <f t="shared" si="120"/>
        <v>-6.4756549999999968E-2</v>
      </c>
      <c r="S30" s="8">
        <f t="shared" si="121"/>
        <v>-1.9650213206124992E-3</v>
      </c>
      <c r="AB30">
        <v>0.7903287</v>
      </c>
      <c r="AC30">
        <v>0.25846650999999998</v>
      </c>
      <c r="AD30" s="8">
        <f t="shared" si="130"/>
        <v>-3.3959599999999979E-2</v>
      </c>
      <c r="AE30" s="8">
        <f t="shared" si="131"/>
        <v>8.7774192929959936E-3</v>
      </c>
      <c r="AH30">
        <v>0.7903287</v>
      </c>
      <c r="AI30">
        <v>0.24692040000000001</v>
      </c>
      <c r="AJ30" s="8">
        <f t="shared" si="110"/>
        <v>-3.3959599999999979E-2</v>
      </c>
      <c r="AK30" s="8">
        <f t="shared" si="111"/>
        <v>8.3853180158399952E-3</v>
      </c>
      <c r="AT30">
        <v>0.40578351000000001</v>
      </c>
      <c r="AU30">
        <v>3.6773599999999997E-2</v>
      </c>
      <c r="AV30" s="8">
        <f t="shared" si="122"/>
        <v>-6.4756549999999968E-2</v>
      </c>
      <c r="AW30" s="8">
        <f t="shared" si="123"/>
        <v>-2.3813314670799988E-3</v>
      </c>
      <c r="AZ30">
        <v>0.92850421000000005</v>
      </c>
      <c r="BA30">
        <v>4.0274259999999999E-2</v>
      </c>
      <c r="BB30" s="8">
        <f t="shared" si="104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 t="shared" si="96"/>
        <v>-7.1495789999999948E-2</v>
      </c>
      <c r="BI30" s="8">
        <f t="shared" si="97"/>
        <v>4.6391516154773967E-3</v>
      </c>
      <c r="BL30">
        <v>0.40578351000000001</v>
      </c>
      <c r="BM30">
        <v>0.10594065</v>
      </c>
      <c r="BN30" s="8">
        <f t="shared" si="124"/>
        <v>-6.4756549999999968E-2</v>
      </c>
      <c r="BO30" s="8">
        <f t="shared" si="125"/>
        <v>6.8603509987574963E-3</v>
      </c>
      <c r="BX30">
        <v>0.7903287</v>
      </c>
      <c r="BY30">
        <v>0.24196085000000001</v>
      </c>
      <c r="BZ30" s="8">
        <f t="shared" si="114"/>
        <v>-3.3959599999999979E-2</v>
      </c>
      <c r="CA30" s="8">
        <f t="shared" si="115"/>
        <v>8.2168936816599952E-3</v>
      </c>
      <c r="CC30">
        <v>0.7903287</v>
      </c>
      <c r="CD30">
        <v>0.22800674000000001</v>
      </c>
      <c r="CE30" s="8">
        <f t="shared" si="116"/>
        <v>-3.3959599999999979E-2</v>
      </c>
      <c r="CF30" s="8">
        <f t="shared" si="117"/>
        <v>7.7430176877039958E-3</v>
      </c>
      <c r="CG30" s="8"/>
      <c r="CO30">
        <v>0.40578351000000001</v>
      </c>
      <c r="CP30">
        <v>3.551762E-2</v>
      </c>
      <c r="CQ30" s="8">
        <f t="shared" si="126"/>
        <v>-6.4756549999999968E-2</v>
      </c>
      <c r="CR30" s="8">
        <f t="shared" si="127"/>
        <v>2.2999985354109987E-3</v>
      </c>
      <c r="CU30">
        <v>0.92850421000000005</v>
      </c>
      <c r="CV30">
        <v>6.2607469999999998E-2</v>
      </c>
      <c r="CW30" s="8">
        <f t="shared" si="98"/>
        <v>-7.1495789999999948E-2</v>
      </c>
      <c r="CX30" s="8">
        <f t="shared" si="99"/>
        <v>4.4761705275512967E-3</v>
      </c>
      <c r="DA30">
        <v>0.92850421000000005</v>
      </c>
      <c r="DB30">
        <v>-0.12398378</v>
      </c>
      <c r="DC30" s="8">
        <f t="shared" si="100"/>
        <v>-7.1495789999999948E-2</v>
      </c>
      <c r="DD30" s="8">
        <f t="shared" si="101"/>
        <v>-8.8643182982861939E-3</v>
      </c>
      <c r="DG30">
        <v>0.40578351000000001</v>
      </c>
      <c r="DH30">
        <v>-0.39563435000000002</v>
      </c>
      <c r="DI30" s="8">
        <f t="shared" si="128"/>
        <v>-6.4756549999999968E-2</v>
      </c>
      <c r="DJ30" s="8">
        <f t="shared" si="129"/>
        <v>-2.5619915567492491E-2</v>
      </c>
      <c r="DS30">
        <v>0.7903287</v>
      </c>
      <c r="DT30">
        <v>1.0624782699999999</v>
      </c>
      <c r="DU30" s="8">
        <f t="shared" si="118"/>
        <v>-3.3959599999999979E-2</v>
      </c>
      <c r="DV30" s="8">
        <f t="shared" si="119"/>
        <v>3.6081337057891974E-2</v>
      </c>
      <c r="DY30"/>
      <c r="EA30" s="3" t="s">
        <v>36</v>
      </c>
      <c r="EB30" s="14">
        <f t="shared" si="68"/>
        <v>-1</v>
      </c>
      <c r="EC30" s="14" t="e">
        <f t="shared" si="69"/>
        <v>#VALUE!</v>
      </c>
      <c r="ED30" s="7"/>
      <c r="EE30">
        <v>0.99071500000000001</v>
      </c>
      <c r="HG30">
        <v>1</v>
      </c>
      <c r="HH30">
        <v>0.51082510999999997</v>
      </c>
    </row>
    <row r="31" spans="3:216" x14ac:dyDescent="0.35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120"/>
        <v>-6.4766339999999978E-2</v>
      </c>
      <c r="S31" s="8">
        <f t="shared" si="121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130"/>
        <v>-3.6290050000000074E-2</v>
      </c>
      <c r="AE31" s="8">
        <f t="shared" si="131"/>
        <v>8.1561248670120167E-3</v>
      </c>
      <c r="AH31">
        <v>0.82428829999999997</v>
      </c>
      <c r="AI31">
        <v>0.21490751999999999</v>
      </c>
      <c r="AJ31" s="8">
        <f t="shared" si="110"/>
        <v>-3.6290050000000074E-2</v>
      </c>
      <c r="AK31" s="8">
        <f t="shared" si="111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122"/>
        <v>-6.4766339999999978E-2</v>
      </c>
      <c r="AW31" s="8">
        <f t="shared" si="123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 t="shared" si="97"/>
        <v>-6.7621175755055943E-3</v>
      </c>
      <c r="BL31">
        <v>0.47054005999999998</v>
      </c>
      <c r="BM31">
        <v>0.10424687000000001</v>
      </c>
      <c r="BN31" s="8">
        <f t="shared" si="124"/>
        <v>-6.4766339999999978E-2</v>
      </c>
      <c r="BO31" s="8">
        <f t="shared" si="125"/>
        <v>6.7516882263557983E-3</v>
      </c>
      <c r="BR31">
        <v>0</v>
      </c>
      <c r="BS31">
        <v>-1.18954614</v>
      </c>
      <c r="BT31" s="8">
        <f t="shared" ref="BT31:BT52" si="132">BR31-BR32</f>
        <v>-2.606255E-2</v>
      </c>
      <c r="BU31" s="8">
        <f t="shared" ref="BU31:BU52" si="133">-BT31*BS31</f>
        <v>-3.1002605751057E-2</v>
      </c>
      <c r="BX31">
        <v>0.82428829999999997</v>
      </c>
      <c r="BY31">
        <v>0.21965246999999999</v>
      </c>
      <c r="BZ31" s="8">
        <f t="shared" si="114"/>
        <v>-3.6290050000000074E-2</v>
      </c>
      <c r="CA31" s="8">
        <f t="shared" si="115"/>
        <v>7.9711991189235151E-3</v>
      </c>
      <c r="CC31">
        <v>0.82428829999999997</v>
      </c>
      <c r="CD31">
        <v>0.19776685999999999</v>
      </c>
      <c r="CE31" s="8">
        <f t="shared" si="116"/>
        <v>-3.6290050000000074E-2</v>
      </c>
      <c r="CF31" s="8">
        <f t="shared" si="117"/>
        <v>7.1769692377430146E-3</v>
      </c>
      <c r="CG31" s="8"/>
      <c r="CI31">
        <v>0</v>
      </c>
      <c r="CJ31">
        <v>-0.91346601000000005</v>
      </c>
      <c r="CK31" s="8">
        <f t="shared" ref="CK31:CK52" si="134">CI31-CI32</f>
        <v>-2.606255E-2</v>
      </c>
      <c r="CL31" s="8">
        <f t="shared" ref="CL31:CL52" si="135">-CK31*CJ31</f>
        <v>-2.38072535589255E-2</v>
      </c>
      <c r="CO31">
        <v>0.47054005999999998</v>
      </c>
      <c r="CP31">
        <v>4.1870449999999997E-2</v>
      </c>
      <c r="CQ31" s="8">
        <f t="shared" si="126"/>
        <v>-6.4766339999999978E-2</v>
      </c>
      <c r="CR31" s="8">
        <f t="shared" si="127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 t="shared" si="99"/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 t="shared" si="101"/>
        <v>-3.802640148108897E-3</v>
      </c>
      <c r="DG31">
        <v>0.47054005999999998</v>
      </c>
      <c r="DH31">
        <v>-0.36808348000000002</v>
      </c>
      <c r="DI31" s="8">
        <f t="shared" si="128"/>
        <v>-6.4766339999999978E-2</v>
      </c>
      <c r="DJ31" s="8">
        <f t="shared" si="129"/>
        <v>-2.3839419814063192E-2</v>
      </c>
      <c r="DM31">
        <v>0</v>
      </c>
      <c r="DN31">
        <v>-2.05430885</v>
      </c>
      <c r="DO31" s="8">
        <f t="shared" ref="DO31:DO52" si="136">DM31-DM32</f>
        <v>-2.606255E-2</v>
      </c>
      <c r="DP31" s="8">
        <f t="shared" ref="DP31:DP52" si="137">-DO31*DN31</f>
        <v>-5.3540527118567501E-2</v>
      </c>
      <c r="DS31">
        <v>0.82428829999999997</v>
      </c>
      <c r="DT31">
        <v>1.03712279</v>
      </c>
      <c r="DU31" s="8">
        <f t="shared" si="118"/>
        <v>-3.6290050000000074E-2</v>
      </c>
      <c r="DV31" s="8">
        <f t="shared" si="119"/>
        <v>3.7637237905239575E-2</v>
      </c>
      <c r="DY31" s="1">
        <v>0</v>
      </c>
      <c r="DZ31" s="14">
        <f>5*($EC$5/100)*(0.2969*SQRT(DY31)-0.126*DY31-0.3516*DY31^2+0.2843*DY31^3-0.1015*DY31^4)</f>
        <v>0</v>
      </c>
      <c r="EA31" s="14">
        <f>-DZ31</f>
        <v>0</v>
      </c>
      <c r="EB31" s="14">
        <f t="shared" si="68"/>
        <v>0</v>
      </c>
      <c r="EC31" s="14" t="e">
        <f t="shared" si="69"/>
        <v>#VALUE!</v>
      </c>
      <c r="ED31" s="7"/>
      <c r="EG31" s="1">
        <v>0</v>
      </c>
      <c r="EH31" s="1">
        <v>-0.90695488000000002</v>
      </c>
      <c r="EI31" s="8">
        <f t="shared" ref="EI31:EI52" si="138"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 t="shared" ref="EO31:EO52" si="139"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 t="shared" ref="EU31:EU52" si="140"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 t="shared" ref="EZ31:EZ52" si="141"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 t="shared" ref="FE31:FE52" si="142">FC31-FC32</f>
        <v>-2.606255E-2</v>
      </c>
      <c r="FF31" s="8">
        <f>-FE31*FD31*$EE32</f>
        <v>2.9294475391499236E-2</v>
      </c>
      <c r="FH31">
        <v>0</v>
      </c>
      <c r="FI31">
        <v>-1.69244024</v>
      </c>
      <c r="FJ31" s="8">
        <f t="shared" ref="FJ31:FJ52" si="143">FH31-FH32</f>
        <v>-2.606255E-2</v>
      </c>
      <c r="FK31" s="8">
        <f>-FJ31*FI31*$EE32</f>
        <v>3.0841598923528269E-2</v>
      </c>
      <c r="FM31" s="1">
        <v>0</v>
      </c>
      <c r="FN31" s="1">
        <v>-1.7925961500000001</v>
      </c>
      <c r="FO31" s="8">
        <f t="shared" ref="FO31:FO52" si="144">FM31-FM32</f>
        <v>-2.60625466E-2</v>
      </c>
      <c r="FP31" s="8">
        <f t="shared" ref="FP31:FP53" si="145">-FO31*FN31*$EE32</f>
        <v>3.2666751221735991E-2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 t="shared" ref="FY31:FY52" si="146">FW31-FW32</f>
        <v>-2.606255E-2</v>
      </c>
      <c r="FZ31" s="8">
        <f t="shared" ref="FZ31:FZ53" si="147"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 t="shared" ref="GJ31:GJ52" si="148">GH31-GH32</f>
        <v>-2.606255E-2</v>
      </c>
      <c r="GK31" s="8">
        <f t="shared" ref="GK31:GK53" si="149">-GJ31*GI31*$EE32</f>
        <v>3.5396855094805259E-2</v>
      </c>
      <c r="GL31" s="8"/>
      <c r="GM31" s="1">
        <v>0</v>
      </c>
      <c r="GN31" s="1">
        <v>-1.99300458</v>
      </c>
      <c r="GO31" s="8">
        <f t="shared" ref="GO31:GO52" si="150">GM31-GM32</f>
        <v>-2.606255E-2</v>
      </c>
      <c r="GP31" s="8">
        <f t="shared" ref="GP31:GP53" si="151">-GO31*GN31*$EE32</f>
        <v>3.6318829141710141E-2</v>
      </c>
      <c r="GR31" s="1">
        <v>0</v>
      </c>
      <c r="GS31" s="1">
        <v>-2.0225251499999999</v>
      </c>
      <c r="GT31" s="8">
        <f t="shared" ref="GT31:GT52" si="152">GR31-GR32</f>
        <v>-2.606255E-2</v>
      </c>
      <c r="GU31" s="8">
        <f t="shared" ref="GU31:GU53" si="153">-GT31*GS31*$EE32</f>
        <v>3.6856787031398427E-2</v>
      </c>
      <c r="GW31">
        <v>0</v>
      </c>
      <c r="GX31">
        <v>-2.0053177099999999</v>
      </c>
      <c r="GY31" s="8">
        <f t="shared" ref="GY31:GY52" si="154">GW31-GW32</f>
        <v>-2.606255E-2</v>
      </c>
      <c r="GZ31" s="8">
        <f t="shared" ref="GZ31:GZ53" si="155">-GY31*GX31*$EE32</f>
        <v>3.6543213204424975E-2</v>
      </c>
      <c r="HB31">
        <v>0</v>
      </c>
      <c r="HC31">
        <v>-2.0053177099999999</v>
      </c>
      <c r="HD31" s="8">
        <f t="shared" ref="HD31:HD52" si="156">HB31-HB32</f>
        <v>-2.606255E-2</v>
      </c>
      <c r="HE31" s="8">
        <f t="shared" ref="HE31:HE53" si="157">-HD31*HC31*$EE32</f>
        <v>3.6543213204424975E-2</v>
      </c>
      <c r="HG31">
        <v>1</v>
      </c>
      <c r="HH31">
        <v>0.80359269</v>
      </c>
    </row>
    <row r="32" spans="3:216" x14ac:dyDescent="0.35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120"/>
        <v>-6.4773760000000014E-2</v>
      </c>
      <c r="S32" s="8">
        <f t="shared" si="121"/>
        <v>-2.7097733285568006E-3</v>
      </c>
      <c r="V32">
        <v>2.606255E-2</v>
      </c>
      <c r="W32">
        <v>-0.22663374</v>
      </c>
      <c r="X32" s="8">
        <f t="shared" ref="X32:X41" si="158">V32-V33</f>
        <v>-3.959457999999999E-2</v>
      </c>
      <c r="Y32" s="8">
        <f t="shared" ref="Y32:Y53" si="159">X32*W32</f>
        <v>8.9734677491291985E-3</v>
      </c>
      <c r="AB32">
        <v>0.86057835000000005</v>
      </c>
      <c r="AC32">
        <v>0.18674878</v>
      </c>
      <c r="AD32" s="8">
        <f t="shared" si="130"/>
        <v>-3.9103669999999924E-2</v>
      </c>
      <c r="AE32" s="8">
        <f t="shared" si="131"/>
        <v>7.3025626660225855E-3</v>
      </c>
      <c r="AH32">
        <v>0.86057835000000005</v>
      </c>
      <c r="AI32">
        <v>0.18036698000000001</v>
      </c>
      <c r="AJ32" s="8">
        <f t="shared" si="110"/>
        <v>-3.9103669999999924E-2</v>
      </c>
      <c r="AK32" s="8">
        <f t="shared" si="111"/>
        <v>7.0530108648165866E-3</v>
      </c>
      <c r="AN32">
        <v>2.606255E-2</v>
      </c>
      <c r="AO32">
        <v>-0.37153662999999998</v>
      </c>
      <c r="AP32" s="8">
        <f t="shared" ref="AP32:AP41" si="160">AN32-AN33</f>
        <v>-3.959457999999999E-2</v>
      </c>
      <c r="AQ32" s="8">
        <f t="shared" ref="AQ32:AQ53" si="161">AP32*AO32</f>
        <v>1.4710836819465396E-2</v>
      </c>
      <c r="AT32">
        <v>0.53530639999999996</v>
      </c>
      <c r="AU32">
        <v>3.5902209999999997E-2</v>
      </c>
      <c r="AV32" s="8">
        <f t="shared" si="122"/>
        <v>-6.4773760000000014E-2</v>
      </c>
      <c r="AW32" s="8">
        <f t="shared" si="123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124"/>
        <v>-6.4773760000000014E-2</v>
      </c>
      <c r="BO32" s="8">
        <f t="shared" si="125"/>
        <v>6.7010462706560015E-3</v>
      </c>
      <c r="BR32">
        <v>2.606255E-2</v>
      </c>
      <c r="BS32">
        <v>-0.34495155999999999</v>
      </c>
      <c r="BT32" s="8">
        <f t="shared" si="132"/>
        <v>-3.959457999999999E-2</v>
      </c>
      <c r="BU32" s="8">
        <f t="shared" si="133"/>
        <v>-1.3658212138544797E-2</v>
      </c>
      <c r="BX32">
        <v>0.86057835000000005</v>
      </c>
      <c r="BY32">
        <v>0.18591242999999999</v>
      </c>
      <c r="BZ32" s="8">
        <f t="shared" si="114"/>
        <v>-3.9103669999999924E-2</v>
      </c>
      <c r="CA32" s="8">
        <f t="shared" si="115"/>
        <v>7.2698583116180852E-3</v>
      </c>
      <c r="CC32">
        <v>0.86057835000000005</v>
      </c>
      <c r="CD32">
        <v>0.16533602999999999</v>
      </c>
      <c r="CE32" s="8">
        <f t="shared" si="116"/>
        <v>-3.9103669999999924E-2</v>
      </c>
      <c r="CF32" s="8">
        <f t="shared" si="117"/>
        <v>6.4652455562300868E-3</v>
      </c>
      <c r="CG32" s="8"/>
      <c r="CI32">
        <v>2.606255E-2</v>
      </c>
      <c r="CJ32">
        <v>-0.39951910000000002</v>
      </c>
      <c r="CK32" s="8">
        <f t="shared" si="134"/>
        <v>-3.959457999999999E-2</v>
      </c>
      <c r="CL32" s="8">
        <f t="shared" si="135"/>
        <v>-1.5818790966477998E-2</v>
      </c>
      <c r="CO32">
        <v>0.53530639999999996</v>
      </c>
      <c r="CP32">
        <v>4.6942159999999997E-2</v>
      </c>
      <c r="CQ32" s="8">
        <f t="shared" si="126"/>
        <v>-6.4773760000000014E-2</v>
      </c>
      <c r="CR32" s="8">
        <f t="shared" si="127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128"/>
        <v>-6.4773760000000014E-2</v>
      </c>
      <c r="DJ32" s="8">
        <f t="shared" si="129"/>
        <v>-2.2071049198918405E-2</v>
      </c>
      <c r="DM32">
        <v>2.606255E-2</v>
      </c>
      <c r="DN32">
        <v>-1.1820706000000001</v>
      </c>
      <c r="DO32" s="8">
        <f t="shared" si="136"/>
        <v>-3.959457999999999E-2</v>
      </c>
      <c r="DP32" s="8">
        <f t="shared" si="137"/>
        <v>-4.6803588937347991E-2</v>
      </c>
      <c r="DS32">
        <v>0.86057835000000005</v>
      </c>
      <c r="DT32">
        <v>1.00038414</v>
      </c>
      <c r="DU32" s="8">
        <f t="shared" si="118"/>
        <v>-3.9103669999999924E-2</v>
      </c>
      <c r="DV32" s="8">
        <f t="shared" si="119"/>
        <v>3.9118691283793722E-2</v>
      </c>
      <c r="DY32" s="1">
        <v>2.60625466E-2</v>
      </c>
      <c r="DZ32" s="14">
        <f t="shared" ref="DZ32:DZ53" si="162">5*($EC$5/100)*(0.2969*SQRT(DY32)-0.126*DY32-0.3516*DY32^2+0.2843*DY32^3-0.1015*DY32^4)</f>
        <v>2.6648108451597489E-2</v>
      </c>
      <c r="EA32" s="14">
        <f t="shared" ref="EA32:EA53" si="163">-DZ32</f>
        <v>-2.6648108451597489E-2</v>
      </c>
      <c r="EB32" s="14">
        <f t="shared" si="68"/>
        <v>2.60625466E-2</v>
      </c>
      <c r="EC32" s="14">
        <f t="shared" si="69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 t="shared" si="138"/>
        <v>-3.959457999999999E-2</v>
      </c>
      <c r="EJ32" s="8">
        <f t="shared" ref="EJ32:EJ53" si="164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 t="shared" si="139"/>
        <v>-3.959457999999999E-2</v>
      </c>
      <c r="EP32" s="8">
        <f t="shared" ref="EP32:EP53" si="165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 t="shared" si="140"/>
        <v>-3.959457999999999E-2</v>
      </c>
      <c r="EV32" s="8">
        <f t="shared" ref="EV32:EV53" si="166">-EU32*ET32*$EE33</f>
        <v>-1.0402209552463328E-4</v>
      </c>
      <c r="EX32" s="1">
        <v>2.606255E-2</v>
      </c>
      <c r="EY32" s="1">
        <v>-0.1196434</v>
      </c>
      <c r="EZ32" s="8">
        <f t="shared" si="141"/>
        <v>-3.959457999999999E-2</v>
      </c>
      <c r="FA32" s="8">
        <f t="shared" ref="FA32:FA53" si="167">-EZ32*EY32*$EE33</f>
        <v>4.4950256014258854E-3</v>
      </c>
      <c r="FC32" s="1">
        <v>2.606255E-2</v>
      </c>
      <c r="FD32" s="1">
        <v>-0.22706359000000001</v>
      </c>
      <c r="FE32" s="8">
        <f t="shared" si="142"/>
        <v>-3.959457999999999E-2</v>
      </c>
      <c r="FF32" s="8">
        <f t="shared" ref="FF32:FF53" si="168">-FE32*FD32*$EE33</f>
        <v>8.5308228469073173E-3</v>
      </c>
      <c r="FH32">
        <v>2.606255E-2</v>
      </c>
      <c r="FI32">
        <v>-0.30272980999999999</v>
      </c>
      <c r="FJ32" s="8">
        <f t="shared" si="143"/>
        <v>-3.959457999999999E-2</v>
      </c>
      <c r="FK32" s="8">
        <f t="shared" ref="FK32:FK53" si="169">-FJ32*FI32*$EE33</f>
        <v>1.1373617318337612E-2</v>
      </c>
      <c r="FM32" s="1">
        <v>2.60625466E-2</v>
      </c>
      <c r="FN32" s="1">
        <v>-0.39559040400000001</v>
      </c>
      <c r="FO32" s="8">
        <f t="shared" si="144"/>
        <v>-3.9594583200000005E-2</v>
      </c>
      <c r="FP32" s="8">
        <f t="shared" si="145"/>
        <v>1.4862408936641048E-2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 t="shared" si="146"/>
        <v>-3.959457999999999E-2</v>
      </c>
      <c r="FZ32" s="8">
        <f t="shared" si="147"/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 t="shared" si="148"/>
        <v>-3.959457999999999E-2</v>
      </c>
      <c r="GK32" s="8">
        <f t="shared" si="149"/>
        <v>2.1839752929497719E-2</v>
      </c>
      <c r="GL32" s="8"/>
      <c r="GM32" s="1">
        <v>2.606255E-2</v>
      </c>
      <c r="GN32" s="1">
        <v>-0.67011969000000005</v>
      </c>
      <c r="GO32" s="8">
        <f t="shared" si="150"/>
        <v>-3.959457999999999E-2</v>
      </c>
      <c r="GP32" s="8">
        <f t="shared" si="151"/>
        <v>2.5176525930971361E-2</v>
      </c>
      <c r="GR32" s="1">
        <v>2.606255E-2</v>
      </c>
      <c r="GS32" s="1">
        <v>-0.76855041000000002</v>
      </c>
      <c r="GT32" s="8">
        <f t="shared" si="152"/>
        <v>-3.959457999999999E-2</v>
      </c>
      <c r="GU32" s="8">
        <f t="shared" si="153"/>
        <v>2.8874587055670115E-2</v>
      </c>
      <c r="GW32">
        <v>2.606255E-2</v>
      </c>
      <c r="GX32">
        <v>-0.87042010999999997</v>
      </c>
      <c r="GY32" s="8">
        <f t="shared" si="154"/>
        <v>-3.959457999999999E-2</v>
      </c>
      <c r="GZ32" s="8">
        <f t="shared" si="155"/>
        <v>3.2701851321894362E-2</v>
      </c>
      <c r="HB32">
        <v>2.606255E-2</v>
      </c>
      <c r="HC32">
        <v>-0.87042010999999997</v>
      </c>
      <c r="HD32" s="8">
        <f t="shared" si="156"/>
        <v>-3.959457999999999E-2</v>
      </c>
      <c r="HE32" s="8">
        <f t="shared" si="157"/>
        <v>3.2701851321894362E-2</v>
      </c>
    </row>
    <row r="33" spans="10:216" x14ac:dyDescent="0.35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120"/>
        <v>-6.4741280000000012E-2</v>
      </c>
      <c r="S33" s="8">
        <f t="shared" si="121"/>
        <v>-2.9648146167568007E-3</v>
      </c>
      <c r="V33">
        <v>6.5657129999999994E-2</v>
      </c>
      <c r="W33">
        <v>-0.18902247999999999</v>
      </c>
      <c r="X33" s="8">
        <f t="shared" si="158"/>
        <v>-5.1140550000000007E-2</v>
      </c>
      <c r="Y33" s="8">
        <f t="shared" si="159"/>
        <v>9.6667135895640004E-3</v>
      </c>
      <c r="AB33">
        <v>0.89968201999999997</v>
      </c>
      <c r="AC33">
        <v>0.14916736999999999</v>
      </c>
      <c r="AD33" s="8">
        <f t="shared" si="130"/>
        <v>-3.8321460000000029E-2</v>
      </c>
      <c r="AE33" s="8">
        <f t="shared" si="131"/>
        <v>5.7163114027602045E-3</v>
      </c>
      <c r="AH33">
        <v>0.89968201999999997</v>
      </c>
      <c r="AI33">
        <v>0.14414724000000001</v>
      </c>
      <c r="AJ33" s="8">
        <f t="shared" si="110"/>
        <v>-3.8321460000000029E-2</v>
      </c>
      <c r="AK33" s="8">
        <f t="shared" si="111"/>
        <v>5.5239326917704045E-3</v>
      </c>
      <c r="AN33">
        <v>6.5657129999999994E-2</v>
      </c>
      <c r="AO33">
        <v>-0.2002169</v>
      </c>
      <c r="AP33" s="8">
        <f t="shared" si="160"/>
        <v>-5.1140550000000007E-2</v>
      </c>
      <c r="AQ33" s="8">
        <f t="shared" si="161"/>
        <v>1.0239202385295002E-2</v>
      </c>
      <c r="AT33">
        <v>0.60008015999999997</v>
      </c>
      <c r="AU33">
        <v>3.4869200000000003E-2</v>
      </c>
      <c r="AV33" s="8">
        <f t="shared" si="122"/>
        <v>-6.4741280000000012E-2</v>
      </c>
      <c r="AW33" s="8">
        <f t="shared" si="123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124"/>
        <v>-6.4741280000000012E-2</v>
      </c>
      <c r="BO33" s="8">
        <f t="shared" si="125"/>
        <v>5.8657282953280014E-3</v>
      </c>
      <c r="BR33">
        <v>6.5657129999999994E-2</v>
      </c>
      <c r="BS33">
        <v>-0.18151708999999999</v>
      </c>
      <c r="BT33" s="8">
        <f t="shared" si="132"/>
        <v>-5.1140550000000007E-2</v>
      </c>
      <c r="BU33" s="8">
        <f t="shared" si="133"/>
        <v>-9.2828838169995015E-3</v>
      </c>
      <c r="BX33">
        <v>0.89968201999999997</v>
      </c>
      <c r="BY33">
        <v>0.15250570999999999</v>
      </c>
      <c r="BZ33" s="8">
        <f t="shared" si="114"/>
        <v>-3.8321460000000029E-2</v>
      </c>
      <c r="CA33" s="8">
        <f t="shared" si="115"/>
        <v>5.8442414655366041E-3</v>
      </c>
      <c r="CC33">
        <v>0.89968201999999997</v>
      </c>
      <c r="CD33">
        <v>0.13103661</v>
      </c>
      <c r="CE33" s="8">
        <f t="shared" si="116"/>
        <v>-3.8321460000000029E-2</v>
      </c>
      <c r="CF33" s="8">
        <f t="shared" si="117"/>
        <v>5.0215142086506041E-3</v>
      </c>
      <c r="CG33" s="8"/>
      <c r="CI33">
        <v>6.5657129999999994E-2</v>
      </c>
      <c r="CJ33">
        <v>-0.19862826</v>
      </c>
      <c r="CK33" s="8">
        <f t="shared" si="134"/>
        <v>-5.1140550000000007E-2</v>
      </c>
      <c r="CL33" s="8">
        <f t="shared" si="135"/>
        <v>-1.0157958461943001E-2</v>
      </c>
      <c r="CO33">
        <v>0.60008015999999997</v>
      </c>
      <c r="CP33">
        <v>5.0495110000000003E-2</v>
      </c>
      <c r="CQ33" s="8">
        <f t="shared" si="126"/>
        <v>-6.4741280000000012E-2</v>
      </c>
      <c r="CR33" s="8">
        <f t="shared" si="127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128"/>
        <v>-6.4741280000000012E-2</v>
      </c>
      <c r="DJ33" s="8">
        <f t="shared" si="129"/>
        <v>-2.0229035747113603E-2</v>
      </c>
      <c r="DM33">
        <v>6.5657129999999994E-2</v>
      </c>
      <c r="DN33">
        <v>-0.83964538</v>
      </c>
      <c r="DO33" s="8">
        <f t="shared" si="136"/>
        <v>-5.1140550000000007E-2</v>
      </c>
      <c r="DP33" s="8">
        <f t="shared" si="137"/>
        <v>-4.2939926538159007E-2</v>
      </c>
      <c r="DS33">
        <v>0.89968201999999997</v>
      </c>
      <c r="DT33">
        <v>0.94669453999999997</v>
      </c>
      <c r="DU33" s="8">
        <f t="shared" si="118"/>
        <v>-3.8321460000000029E-2</v>
      </c>
      <c r="DV33" s="8">
        <f t="shared" si="119"/>
        <v>3.6278716946828424E-2</v>
      </c>
      <c r="DY33" s="1">
        <v>6.5657129800000005E-2</v>
      </c>
      <c r="DZ33" s="14">
        <f t="shared" si="162"/>
        <v>3.9820016425207334E-2</v>
      </c>
      <c r="EA33" s="14">
        <f t="shared" si="163"/>
        <v>-3.9820016425207334E-2</v>
      </c>
      <c r="EB33" s="14">
        <f t="shared" si="68"/>
        <v>3.9594583200000005E-2</v>
      </c>
      <c r="EC33" s="14">
        <f t="shared" si="69"/>
        <v>-1.3171907973609846E-2</v>
      </c>
      <c r="ED33" s="7">
        <f t="shared" ref="ED33:ED53" si="170">-(PI()/2)+ATAN(EC33/EB33)</f>
        <v>-1.8919492617242695</v>
      </c>
      <c r="EE33">
        <f t="shared" ref="EE33:EE54" si="171">SIN(ED33)</f>
        <v>-0.94887211249767367</v>
      </c>
      <c r="EG33" s="1">
        <v>6.5657129999999994E-2</v>
      </c>
      <c r="EH33" s="1">
        <v>0.29557539999999999</v>
      </c>
      <c r="EI33" s="8">
        <f t="shared" si="138"/>
        <v>-5.1140550000000007E-2</v>
      </c>
      <c r="EJ33" s="8">
        <f t="shared" si="164"/>
        <v>-1.4855702222539404E-2</v>
      </c>
      <c r="EK33">
        <v>0</v>
      </c>
      <c r="EM33" s="1">
        <v>6.5657129999999994E-2</v>
      </c>
      <c r="EN33" s="1">
        <v>0.13932268</v>
      </c>
      <c r="EO33" s="8">
        <f t="shared" si="139"/>
        <v>-5.1140550000000007E-2</v>
      </c>
      <c r="EP33" s="8">
        <f t="shared" si="165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 t="shared" si="140"/>
        <v>-5.1140550000000007E-2</v>
      </c>
      <c r="EV33" s="8">
        <f t="shared" si="166"/>
        <v>-7.8913011487018951E-4</v>
      </c>
      <c r="EX33" s="1">
        <v>6.5657129999999994E-2</v>
      </c>
      <c r="EY33" s="1">
        <v>-9.6263799999999997E-2</v>
      </c>
      <c r="EZ33" s="8">
        <f t="shared" si="141"/>
        <v>-5.1140550000000007E-2</v>
      </c>
      <c r="FA33" s="8">
        <f t="shared" si="167"/>
        <v>4.8382454954305687E-3</v>
      </c>
      <c r="FC33" s="1">
        <v>6.5657129999999994E-2</v>
      </c>
      <c r="FD33" s="1">
        <v>-0.1987062</v>
      </c>
      <c r="FE33" s="8">
        <f t="shared" si="142"/>
        <v>-5.1140550000000007E-2</v>
      </c>
      <c r="FF33" s="8">
        <f t="shared" si="168"/>
        <v>9.9870291538888527E-3</v>
      </c>
      <c r="FH33">
        <v>6.5657129999999994E-2</v>
      </c>
      <c r="FI33">
        <v>-0.27437987000000003</v>
      </c>
      <c r="FJ33" s="8">
        <f t="shared" si="143"/>
        <v>-5.1140550000000007E-2</v>
      </c>
      <c r="FK33" s="8">
        <f t="shared" si="169"/>
        <v>1.3790408960214799E-2</v>
      </c>
      <c r="FM33" s="1">
        <v>6.5657129800000005E-2</v>
      </c>
      <c r="FN33" s="1">
        <v>-0.36791976399999998</v>
      </c>
      <c r="FO33" s="8">
        <f t="shared" si="144"/>
        <v>-5.1140553199999994E-2</v>
      </c>
      <c r="FP33" s="8">
        <f t="shared" si="145"/>
        <v>1.8491751335783482E-2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 t="shared" si="146"/>
        <v>-5.1140550000000007E-2</v>
      </c>
      <c r="FZ33" s="8">
        <f t="shared" si="147"/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 t="shared" si="148"/>
        <v>-5.1140550000000007E-2</v>
      </c>
      <c r="GK33" s="8">
        <f t="shared" si="149"/>
        <v>2.8959374960740157E-2</v>
      </c>
      <c r="GL33" s="8"/>
      <c r="GM33" s="1">
        <v>6.5657129999999994E-2</v>
      </c>
      <c r="GN33" s="1">
        <v>-0.67174354000000003</v>
      </c>
      <c r="GO33" s="8">
        <f t="shared" si="150"/>
        <v>-5.1140550000000007E-2</v>
      </c>
      <c r="GP33" s="8">
        <f t="shared" si="151"/>
        <v>3.3762018084571611E-2</v>
      </c>
      <c r="GR33" s="1">
        <v>6.5657129999999994E-2</v>
      </c>
      <c r="GS33" s="1">
        <v>-0.79275724000000003</v>
      </c>
      <c r="GT33" s="8">
        <f t="shared" si="152"/>
        <v>-5.1140550000000007E-2</v>
      </c>
      <c r="GU33" s="8">
        <f t="shared" si="153"/>
        <v>3.9844200472035914E-2</v>
      </c>
      <c r="GW33">
        <v>6.5657129999999994E-2</v>
      </c>
      <c r="GX33">
        <v>-0.91915930999999995</v>
      </c>
      <c r="GY33" s="8">
        <f t="shared" si="154"/>
        <v>-5.1140550000000007E-2</v>
      </c>
      <c r="GZ33" s="8">
        <f t="shared" si="155"/>
        <v>4.6197203841844697E-2</v>
      </c>
      <c r="HB33">
        <v>6.5657129999999994E-2</v>
      </c>
      <c r="HC33">
        <v>-0.91915930999999995</v>
      </c>
      <c r="HD33" s="8">
        <f t="shared" si="156"/>
        <v>-5.1140550000000007E-2</v>
      </c>
      <c r="HE33" s="8">
        <f t="shared" si="157"/>
        <v>4.6197203841844697E-2</v>
      </c>
      <c r="HG33">
        <v>0</v>
      </c>
      <c r="HH33">
        <v>-8.2126179999999993E-2</v>
      </c>
    </row>
    <row r="34" spans="10:216" x14ac:dyDescent="0.35">
      <c r="M34" s="1"/>
      <c r="N34" s="1"/>
      <c r="P34" s="8">
        <v>0.66482143999999999</v>
      </c>
      <c r="Q34" s="8">
        <v>4.8459629999999997E-2</v>
      </c>
      <c r="R34" s="8">
        <f t="shared" si="120"/>
        <v>-6.9142319999999979E-2</v>
      </c>
      <c r="S34" s="8">
        <f t="shared" si="121"/>
        <v>-3.3506112445415986E-3</v>
      </c>
      <c r="V34">
        <v>0.11679768</v>
      </c>
      <c r="W34">
        <v>-7.6509549999999996E-2</v>
      </c>
      <c r="X34" s="8">
        <f t="shared" si="158"/>
        <v>-6.1985959999999993E-2</v>
      </c>
      <c r="Y34" s="8">
        <f t="shared" si="159"/>
        <v>4.7425179059179994E-3</v>
      </c>
      <c r="AB34">
        <v>0.93800348</v>
      </c>
      <c r="AC34">
        <v>0.10929174</v>
      </c>
      <c r="AD34" s="8">
        <f t="shared" si="130"/>
        <v>-3.4369529999999981E-2</v>
      </c>
      <c r="AE34" s="8">
        <f t="shared" si="131"/>
        <v>3.756305736682198E-3</v>
      </c>
      <c r="AH34">
        <v>0.93800348</v>
      </c>
      <c r="AI34">
        <v>0.10814332</v>
      </c>
      <c r="AJ34" s="8">
        <f t="shared" si="110"/>
        <v>-3.4369529999999981E-2</v>
      </c>
      <c r="AK34" s="8">
        <f t="shared" si="111"/>
        <v>3.7168350810395981E-3</v>
      </c>
      <c r="AN34">
        <v>0.11679768</v>
      </c>
      <c r="AO34">
        <v>-9.5087400000000002E-2</v>
      </c>
      <c r="AP34" s="8">
        <f t="shared" si="160"/>
        <v>-6.1985959999999993E-2</v>
      </c>
      <c r="AQ34" s="8">
        <f t="shared" si="161"/>
        <v>5.8940837729039991E-3</v>
      </c>
      <c r="AT34">
        <v>0.66482143999999999</v>
      </c>
      <c r="AU34">
        <v>3.310751E-2</v>
      </c>
      <c r="AV34" s="8">
        <f t="shared" si="122"/>
        <v>-6.9142319999999979E-2</v>
      </c>
      <c r="AW34" s="8">
        <f t="shared" si="123"/>
        <v>-2.2891300508231993E-3</v>
      </c>
      <c r="BL34">
        <v>0.66482143999999999</v>
      </c>
      <c r="BM34">
        <v>8.911869E-2</v>
      </c>
      <c r="BN34" s="8">
        <f t="shared" si="124"/>
        <v>-6.9142319999999979E-2</v>
      </c>
      <c r="BO34" s="8">
        <f t="shared" si="125"/>
        <v>6.1618729819607979E-3</v>
      </c>
      <c r="BR34">
        <v>0.11679768</v>
      </c>
      <c r="BS34">
        <v>-6.5552579999999999E-2</v>
      </c>
      <c r="BT34" s="8">
        <f t="shared" si="132"/>
        <v>-6.1985959999999993E-2</v>
      </c>
      <c r="BU34" s="8">
        <f t="shared" si="133"/>
        <v>-4.0633396017767994E-3</v>
      </c>
      <c r="BX34">
        <v>0.93800348</v>
      </c>
      <c r="BY34">
        <v>0.11774908000000001</v>
      </c>
      <c r="BZ34" s="8">
        <f t="shared" si="114"/>
        <v>-3.4369529999999981E-2</v>
      </c>
      <c r="CA34" s="8">
        <f t="shared" si="115"/>
        <v>4.0469805375323983E-3</v>
      </c>
      <c r="CC34">
        <v>0.93800348</v>
      </c>
      <c r="CD34">
        <v>9.6406489999999997E-2</v>
      </c>
      <c r="CE34" s="8">
        <f t="shared" si="116"/>
        <v>-3.4369529999999981E-2</v>
      </c>
      <c r="CF34" s="8">
        <f t="shared" si="117"/>
        <v>3.3134457502496982E-3</v>
      </c>
      <c r="CG34" s="8"/>
      <c r="CI34">
        <v>0.11679768</v>
      </c>
      <c r="CJ34">
        <v>-9.1070449999999997E-2</v>
      </c>
      <c r="CK34" s="8">
        <f t="shared" si="134"/>
        <v>-6.1985959999999993E-2</v>
      </c>
      <c r="CL34" s="8">
        <f t="shared" si="135"/>
        <v>-5.645089270881999E-3</v>
      </c>
      <c r="CO34">
        <v>0.66482143999999999</v>
      </c>
      <c r="CP34">
        <v>5.2558460000000001E-2</v>
      </c>
      <c r="CQ34" s="8">
        <f t="shared" si="126"/>
        <v>-6.9142319999999979E-2</v>
      </c>
      <c r="CR34" s="8">
        <f t="shared" si="127"/>
        <v>3.6340138600271989E-3</v>
      </c>
      <c r="DG34">
        <v>0.66482143999999999</v>
      </c>
      <c r="DH34">
        <v>-0.28247206000000002</v>
      </c>
      <c r="DI34" s="8">
        <f t="shared" si="128"/>
        <v>-6.9142319999999979E-2</v>
      </c>
      <c r="DJ34" s="8">
        <f t="shared" si="129"/>
        <v>-1.9530773563579195E-2</v>
      </c>
      <c r="DM34">
        <v>0.11679768</v>
      </c>
      <c r="DN34">
        <v>-0.66875492000000003</v>
      </c>
      <c r="DO34" s="8">
        <f t="shared" si="136"/>
        <v>-6.1985959999999993E-2</v>
      </c>
      <c r="DP34" s="8">
        <f t="shared" si="137"/>
        <v>-4.1453415720923197E-2</v>
      </c>
      <c r="DS34">
        <v>0.93800348</v>
      </c>
      <c r="DT34">
        <v>0.86604784000000001</v>
      </c>
      <c r="DU34" s="8">
        <f t="shared" si="118"/>
        <v>-3.4369529999999981E-2</v>
      </c>
      <c r="DV34" s="8">
        <f t="shared" si="119"/>
        <v>2.9765657218315183E-2</v>
      </c>
      <c r="DY34" s="1">
        <v>0.116797683</v>
      </c>
      <c r="DZ34" s="14">
        <f t="shared" si="162"/>
        <v>4.9433246699933216E-2</v>
      </c>
      <c r="EA34" s="14">
        <f t="shared" si="163"/>
        <v>-4.9433246699933216E-2</v>
      </c>
      <c r="EB34" s="14">
        <f t="shared" si="68"/>
        <v>5.1140553199999994E-2</v>
      </c>
      <c r="EC34" s="14">
        <f t="shared" si="69"/>
        <v>-9.6132302747258813E-3</v>
      </c>
      <c r="ED34" s="7">
        <f t="shared" si="170"/>
        <v>-1.7566047065434491</v>
      </c>
      <c r="EE34">
        <f t="shared" si="171"/>
        <v>-0.98278723083040553</v>
      </c>
      <c r="EG34" s="1">
        <v>0.11679768</v>
      </c>
      <c r="EH34" s="1">
        <v>0.33941628000000001</v>
      </c>
      <c r="EI34" s="8">
        <f t="shared" si="138"/>
        <v>-6.1985959999999993E-2</v>
      </c>
      <c r="EJ34" s="8">
        <f t="shared" si="164"/>
        <v>-2.0922810167695351E-2</v>
      </c>
      <c r="EK34">
        <v>0</v>
      </c>
      <c r="EM34" s="1">
        <v>0.11679768</v>
      </c>
      <c r="EN34" s="1">
        <v>0.22225566999999999</v>
      </c>
      <c r="EO34" s="8">
        <f t="shared" si="139"/>
        <v>-6.1985959999999993E-2</v>
      </c>
      <c r="EP34" s="8">
        <f t="shared" si="165"/>
        <v>-1.3698532498532395E-2</v>
      </c>
      <c r="EQ34">
        <v>1</v>
      </c>
      <c r="ES34" s="1">
        <v>0.11679768</v>
      </c>
      <c r="ET34" s="1">
        <v>0.12777475999999999</v>
      </c>
      <c r="EU34" s="8">
        <f t="shared" si="140"/>
        <v>-6.1985959999999993E-2</v>
      </c>
      <c r="EV34" s="8">
        <f t="shared" si="166"/>
        <v>-7.8764844388219471E-3</v>
      </c>
      <c r="EX34" s="1">
        <v>0.11679768</v>
      </c>
      <c r="EY34" s="1">
        <v>4.0874500000000001E-2</v>
      </c>
      <c r="EZ34" s="8">
        <f t="shared" si="141"/>
        <v>-6.1985959999999993E-2</v>
      </c>
      <c r="FA34" s="8">
        <f t="shared" si="167"/>
        <v>-2.5196475672865887E-3</v>
      </c>
      <c r="FC34" s="1">
        <v>0.11679768</v>
      </c>
      <c r="FD34" s="1">
        <v>-4.0017120000000003E-2</v>
      </c>
      <c r="FE34" s="8">
        <f t="shared" si="142"/>
        <v>-6.1985959999999993E-2</v>
      </c>
      <c r="FF34" s="8">
        <f t="shared" si="168"/>
        <v>2.466795656407185E-3</v>
      </c>
      <c r="FH34">
        <v>0.11679768</v>
      </c>
      <c r="FI34">
        <v>-0.10167941</v>
      </c>
      <c r="FJ34" s="8">
        <f t="shared" si="143"/>
        <v>-6.1985959999999993E-2</v>
      </c>
      <c r="FK34" s="8">
        <f t="shared" si="169"/>
        <v>6.2678755226274483E-3</v>
      </c>
      <c r="FM34" s="1">
        <v>0.116797683</v>
      </c>
      <c r="FN34" s="1">
        <v>-0.17333592</v>
      </c>
      <c r="FO34" s="8">
        <f t="shared" si="144"/>
        <v>-6.1985957999999994E-2</v>
      </c>
      <c r="FP34" s="8">
        <f t="shared" si="145"/>
        <v>1.0685033824502548E-2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 t="shared" si="146"/>
        <v>-6.1985959999999993E-2</v>
      </c>
      <c r="FZ34" s="8">
        <f t="shared" si="147"/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 t="shared" si="148"/>
        <v>-6.1985959999999993E-2</v>
      </c>
      <c r="GK34" s="8">
        <f t="shared" si="149"/>
        <v>2.1903042423634663E-2</v>
      </c>
      <c r="GL34" s="8"/>
      <c r="GM34" s="1">
        <v>0.11679768</v>
      </c>
      <c r="GN34" s="1">
        <v>-0.42809710000000001</v>
      </c>
      <c r="GO34" s="8">
        <f t="shared" si="150"/>
        <v>-6.1985959999999993E-2</v>
      </c>
      <c r="GP34" s="8">
        <f t="shared" si="151"/>
        <v>2.6389407003815177E-2</v>
      </c>
      <c r="GR34" s="1">
        <v>0.11679768</v>
      </c>
      <c r="GS34" s="1">
        <v>-0.53475846000000005</v>
      </c>
      <c r="GT34" s="8">
        <f t="shared" si="152"/>
        <v>-6.1985959999999993E-2</v>
      </c>
      <c r="GU34" s="8">
        <f t="shared" si="153"/>
        <v>3.2964387401067233E-2</v>
      </c>
      <c r="GW34">
        <v>0.11679768</v>
      </c>
      <c r="GX34">
        <v>-0.65289346999999998</v>
      </c>
      <c r="GY34" s="8">
        <f t="shared" si="154"/>
        <v>-6.1985959999999993E-2</v>
      </c>
      <c r="GZ34" s="8">
        <f t="shared" si="155"/>
        <v>4.0246643833754522E-2</v>
      </c>
      <c r="HB34">
        <v>0.11679768</v>
      </c>
      <c r="HC34">
        <v>-0.65289346999999998</v>
      </c>
      <c r="HD34" s="8">
        <f t="shared" si="156"/>
        <v>-6.1985959999999993E-2</v>
      </c>
      <c r="HE34" s="8">
        <f t="shared" si="157"/>
        <v>4.0246643833754522E-2</v>
      </c>
      <c r="HG34">
        <v>0</v>
      </c>
      <c r="HH34">
        <v>-2.0135012099999998</v>
      </c>
    </row>
    <row r="35" spans="10:216" x14ac:dyDescent="0.35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121"/>
        <v>-3.6737681441760032E-3</v>
      </c>
      <c r="V35">
        <v>0.17878363999999999</v>
      </c>
      <c r="W35">
        <v>-2.3654040000000001E-2</v>
      </c>
      <c r="X35" s="8">
        <f t="shared" si="158"/>
        <v>-5.5804640000000016E-2</v>
      </c>
      <c r="Y35" s="8">
        <f t="shared" si="159"/>
        <v>1.3200051867456005E-3</v>
      </c>
      <c r="AB35">
        <v>0.97237300999999998</v>
      </c>
      <c r="AC35">
        <v>8.6550719999999998E-2</v>
      </c>
      <c r="AD35" s="8">
        <f t="shared" si="130"/>
        <v>-2.7626990000000018E-2</v>
      </c>
      <c r="AE35" s="8">
        <f t="shared" si="131"/>
        <v>2.3911358759328015E-3</v>
      </c>
      <c r="AH35">
        <v>0.97237300999999998</v>
      </c>
      <c r="AI35">
        <v>7.4650640000000004E-2</v>
      </c>
      <c r="AJ35" s="8">
        <f t="shared" si="110"/>
        <v>-2.7626990000000018E-2</v>
      </c>
      <c r="AK35" s="8">
        <f t="shared" si="111"/>
        <v>2.0623724847736013E-3</v>
      </c>
      <c r="AN35">
        <v>0.17878363999999999</v>
      </c>
      <c r="AO35">
        <v>-3.0861889999999999E-2</v>
      </c>
      <c r="AP35" s="8">
        <f t="shared" si="160"/>
        <v>-5.5804640000000016E-2</v>
      </c>
      <c r="AQ35" s="8">
        <f t="shared" si="161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123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 t="shared" si="132"/>
        <v>-5.5804640000000016E-2</v>
      </c>
      <c r="BU35" s="8">
        <f t="shared" si="133"/>
        <v>-5.0241363829120012E-4</v>
      </c>
      <c r="BX35">
        <v>0.97237300999999998</v>
      </c>
      <c r="BY35">
        <v>8.940265E-2</v>
      </c>
      <c r="BZ35" s="8">
        <f t="shared" si="114"/>
        <v>-2.7626990000000018E-2</v>
      </c>
      <c r="CA35" s="8">
        <f t="shared" si="115"/>
        <v>2.4699261175235017E-3</v>
      </c>
      <c r="CC35">
        <v>0.97237300999999998</v>
      </c>
      <c r="CD35">
        <v>6.4015530000000001E-2</v>
      </c>
      <c r="CE35" s="8">
        <f t="shared" si="116"/>
        <v>-2.7626990000000018E-2</v>
      </c>
      <c r="CF35" s="8">
        <f t="shared" si="117"/>
        <v>1.7685564071547011E-3</v>
      </c>
      <c r="CG35" s="8"/>
      <c r="CI35">
        <v>0.17878363999999999</v>
      </c>
      <c r="CJ35">
        <v>-2.7666110000000001E-2</v>
      </c>
      <c r="CK35" s="8">
        <f t="shared" si="134"/>
        <v>-5.5804640000000016E-2</v>
      </c>
      <c r="CL35" s="8">
        <f t="shared" si="135"/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 t="shared" si="136"/>
        <v>-5.5804640000000016E-2</v>
      </c>
      <c r="DP35" s="8">
        <f t="shared" si="137"/>
        <v>-3.1763636125654408E-2</v>
      </c>
      <c r="DS35">
        <v>0.97237300999999998</v>
      </c>
      <c r="DT35">
        <v>0.74689470000000002</v>
      </c>
      <c r="DU35" s="8">
        <f t="shared" si="118"/>
        <v>-2.7626990000000018E-2</v>
      </c>
      <c r="DV35" s="8">
        <f t="shared" si="119"/>
        <v>2.0634452407953013E-2</v>
      </c>
      <c r="DY35" s="1">
        <v>0.17878364099999999</v>
      </c>
      <c r="DZ35" s="14">
        <f t="shared" si="162"/>
        <v>5.5976094728309785E-2</v>
      </c>
      <c r="EA35" s="14">
        <f t="shared" si="163"/>
        <v>-5.5976094728309785E-2</v>
      </c>
      <c r="EB35" s="14">
        <f t="shared" si="68"/>
        <v>6.1985957999999994E-2</v>
      </c>
      <c r="EC35" s="14">
        <f t="shared" si="69"/>
        <v>-6.5428480283765689E-3</v>
      </c>
      <c r="ED35" s="7">
        <f t="shared" si="170"/>
        <v>-1.6759606278858505</v>
      </c>
      <c r="EE35">
        <f t="shared" si="171"/>
        <v>-0.99447532939330852</v>
      </c>
      <c r="EG35" s="1">
        <v>0.17878363999999999</v>
      </c>
      <c r="EH35" s="1">
        <v>0.34605771000000002</v>
      </c>
      <c r="EI35" s="8">
        <f t="shared" si="138"/>
        <v>-5.5804640000000016E-2</v>
      </c>
      <c r="EJ35" s="8">
        <f t="shared" si="164"/>
        <v>-1.9284183877653828E-2</v>
      </c>
      <c r="EK35">
        <v>0</v>
      </c>
      <c r="EM35" s="1">
        <v>0.17878363999999999</v>
      </c>
      <c r="EN35" s="1">
        <v>0.25157736000000003</v>
      </c>
      <c r="EO35" s="8">
        <f t="shared" si="139"/>
        <v>-5.5804640000000016E-2</v>
      </c>
      <c r="EP35" s="8">
        <f t="shared" si="165"/>
        <v>-1.401709896369107E-2</v>
      </c>
      <c r="EQ35">
        <v>1</v>
      </c>
      <c r="ES35" s="1">
        <v>0.17878363999999999</v>
      </c>
      <c r="ET35" s="1">
        <v>0.17226379999999999</v>
      </c>
      <c r="EU35" s="8">
        <f t="shared" si="140"/>
        <v>-5.5804640000000016E-2</v>
      </c>
      <c r="EV35" s="8">
        <f t="shared" si="166"/>
        <v>-9.5994589881074552E-3</v>
      </c>
      <c r="EX35" s="1">
        <v>0.17878363999999999</v>
      </c>
      <c r="EY35" s="1">
        <v>9.78903E-2</v>
      </c>
      <c r="EZ35" s="8">
        <f t="shared" si="141"/>
        <v>-5.5804640000000016E-2</v>
      </c>
      <c r="FA35" s="8">
        <f t="shared" si="167"/>
        <v>-5.4549703430641569E-3</v>
      </c>
      <c r="FC35" s="1">
        <v>0.17878363999999999</v>
      </c>
      <c r="FD35" s="1">
        <v>2.7097969999999999E-2</v>
      </c>
      <c r="FE35" s="8">
        <f t="shared" si="142"/>
        <v>-5.5804640000000016E-2</v>
      </c>
      <c r="FF35" s="8">
        <f t="shared" si="168"/>
        <v>-1.5100436172658805E-3</v>
      </c>
      <c r="FH35">
        <v>0.17878363999999999</v>
      </c>
      <c r="FI35">
        <v>-2.8983829999999999E-2</v>
      </c>
      <c r="FJ35" s="8">
        <f t="shared" si="143"/>
        <v>-5.5804640000000016E-2</v>
      </c>
      <c r="FK35" s="8">
        <f t="shared" si="169"/>
        <v>1.6151338087472731E-3</v>
      </c>
      <c r="FM35" s="1">
        <v>0.17878364099999999</v>
      </c>
      <c r="FN35" s="1">
        <v>-9.0959338200000003E-2</v>
      </c>
      <c r="FO35" s="8">
        <f t="shared" si="144"/>
        <v>-5.5804642000000015E-2</v>
      </c>
      <c r="FP35" s="8">
        <f t="shared" si="145"/>
        <v>5.0687403153173594E-3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 t="shared" si="146"/>
        <v>-5.5804640000000016E-2</v>
      </c>
      <c r="FZ35" s="8">
        <f t="shared" si="147"/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 t="shared" si="148"/>
        <v>-5.5804640000000016E-2</v>
      </c>
      <c r="GK35" s="8">
        <f t="shared" si="149"/>
        <v>1.4881286796070337E-2</v>
      </c>
      <c r="GL35" s="8"/>
      <c r="GM35" s="1">
        <v>0.17878363999999999</v>
      </c>
      <c r="GN35" s="1">
        <v>-0.33040104999999997</v>
      </c>
      <c r="GO35" s="8">
        <f t="shared" si="150"/>
        <v>-5.5804640000000016E-2</v>
      </c>
      <c r="GP35" s="8">
        <f t="shared" si="151"/>
        <v>1.8411711161036969E-2</v>
      </c>
      <c r="GR35" s="1">
        <v>0.17878363999999999</v>
      </c>
      <c r="GS35" s="1">
        <v>-0.43699829000000001</v>
      </c>
      <c r="GT35" s="8">
        <f t="shared" si="152"/>
        <v>-5.5804640000000016E-2</v>
      </c>
      <c r="GU35" s="8">
        <f t="shared" si="153"/>
        <v>2.4351878704220436E-2</v>
      </c>
      <c r="GW35">
        <v>0.17878363999999999</v>
      </c>
      <c r="GX35">
        <v>-0.55939943000000003</v>
      </c>
      <c r="GY35" s="8">
        <f t="shared" si="154"/>
        <v>-5.5804640000000016E-2</v>
      </c>
      <c r="GZ35" s="8">
        <f t="shared" si="155"/>
        <v>3.1172723963222033E-2</v>
      </c>
      <c r="HB35">
        <v>0.17878363999999999</v>
      </c>
      <c r="HC35">
        <v>-0.55939943000000003</v>
      </c>
      <c r="HD35" s="8">
        <f t="shared" si="156"/>
        <v>-5.5804640000000016E-2</v>
      </c>
      <c r="HE35" s="8">
        <f t="shared" si="157"/>
        <v>3.1172723963222033E-2</v>
      </c>
      <c r="HG35">
        <v>2.606255E-2</v>
      </c>
      <c r="HH35">
        <v>-0.83797191000000004</v>
      </c>
    </row>
    <row r="36" spans="10:216" x14ac:dyDescent="0.35">
      <c r="M36" s="1"/>
      <c r="N36" s="1"/>
      <c r="P36" s="8">
        <v>0.80861236000000003</v>
      </c>
      <c r="Q36" s="8">
        <v>4.837263E-2</v>
      </c>
      <c r="R36" s="8">
        <f t="shared" ref="R36:R38" si="172">P36-P37</f>
        <v>-7.3024890000000009E-2</v>
      </c>
      <c r="S36" s="8">
        <f t="shared" si="121"/>
        <v>-3.5324059847607002E-3</v>
      </c>
      <c r="V36">
        <v>0.23458828000000001</v>
      </c>
      <c r="W36">
        <v>1.64377E-2</v>
      </c>
      <c r="X36" s="8">
        <f t="shared" si="158"/>
        <v>-4.4532539999999982E-2</v>
      </c>
      <c r="Y36" s="8">
        <f t="shared" si="159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160"/>
        <v>-4.4532539999999982E-2</v>
      </c>
      <c r="AQ36" s="8">
        <f t="shared" si="161"/>
        <v>-4.8932978407559985E-4</v>
      </c>
      <c r="AT36">
        <v>0.80861236000000003</v>
      </c>
      <c r="AU36">
        <v>3.0570960000000001E-2</v>
      </c>
      <c r="AV36" s="8">
        <f t="shared" ref="AV36:AV38" si="173">AT36-AT37</f>
        <v>-7.3024890000000009E-2</v>
      </c>
      <c r="AW36" s="8">
        <f t="shared" si="123"/>
        <v>-2.2324409911944005E-3</v>
      </c>
      <c r="BL36">
        <v>0.80861236000000003</v>
      </c>
      <c r="BM36">
        <v>6.2807089999999996E-2</v>
      </c>
      <c r="BN36" s="8">
        <f t="shared" ref="BN36:BN38" si="174">BL36-BL37</f>
        <v>-7.3024890000000009E-2</v>
      </c>
      <c r="BO36" s="8">
        <f t="shared" ref="BO36:BO38" si="175">-BN36*BM36</f>
        <v>4.5864808384701002E-3</v>
      </c>
      <c r="BR36">
        <v>0.23458828000000001</v>
      </c>
      <c r="BS36">
        <v>5.1843550000000002E-2</v>
      </c>
      <c r="BT36" s="8">
        <f t="shared" si="132"/>
        <v>-4.4532539999999982E-2</v>
      </c>
      <c r="BU36" s="8">
        <f t="shared" si="133"/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 t="shared" si="134"/>
        <v>-4.4532539999999982E-2</v>
      </c>
      <c r="CL36" s="8">
        <f t="shared" si="135"/>
        <v>5.0214713973839977E-4</v>
      </c>
      <c r="CO36">
        <v>0.80861236000000003</v>
      </c>
      <c r="CP36">
        <v>5.08551E-2</v>
      </c>
      <c r="CQ36" s="8">
        <f t="shared" ref="CQ36:CQ38" si="176">CO36-CO37</f>
        <v>-7.3024890000000009E-2</v>
      </c>
      <c r="CR36" s="8">
        <f t="shared" ref="CR36:CR38" si="177">-CQ36*CP36</f>
        <v>3.7136880834390006E-3</v>
      </c>
      <c r="DG36">
        <v>0.80861236000000003</v>
      </c>
      <c r="DH36">
        <v>-0.20499118</v>
      </c>
      <c r="DI36" s="8">
        <f t="shared" ref="DI36:DI38" si="178">DG36-DG37</f>
        <v>-7.3024890000000009E-2</v>
      </c>
      <c r="DJ36" s="8">
        <f t="shared" ref="DJ36:DJ38" si="179">-DI36*DH36</f>
        <v>-1.4969458370470201E-2</v>
      </c>
      <c r="DM36">
        <v>0.23458828000000001</v>
      </c>
      <c r="DN36">
        <v>-0.50208273000000003</v>
      </c>
      <c r="DO36" s="8">
        <f t="shared" si="136"/>
        <v>-4.4532539999999982E-2</v>
      </c>
      <c r="DP36" s="8">
        <f t="shared" si="137"/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4">
        <f t="shared" si="162"/>
        <v>5.8954250447668256E-2</v>
      </c>
      <c r="EA36" s="14">
        <f t="shared" si="163"/>
        <v>-5.8954250447668256E-2</v>
      </c>
      <c r="EB36" s="14">
        <f t="shared" si="68"/>
        <v>5.5804642000000015E-2</v>
      </c>
      <c r="EC36" s="14">
        <f t="shared" si="69"/>
        <v>-2.9781557193584718E-3</v>
      </c>
      <c r="ED36" s="7">
        <f t="shared" si="170"/>
        <v>-1.6241132746282241</v>
      </c>
      <c r="EE36">
        <f t="shared" si="171"/>
        <v>-0.99857898821020796</v>
      </c>
      <c r="EG36" s="1">
        <v>0.23458828000000001</v>
      </c>
      <c r="EH36" s="1">
        <v>0.33993246999999999</v>
      </c>
      <c r="EI36" s="8">
        <f t="shared" si="138"/>
        <v>-4.4532539999999982E-2</v>
      </c>
      <c r="EJ36" s="8">
        <f t="shared" si="164"/>
        <v>-1.5134517075469181E-2</v>
      </c>
      <c r="EK36">
        <v>0</v>
      </c>
      <c r="EM36" s="1">
        <v>0.23458828000000001</v>
      </c>
      <c r="EN36" s="1">
        <v>0.26797898999999997</v>
      </c>
      <c r="EO36" s="8">
        <f t="shared" si="139"/>
        <v>-4.4532539999999982E-2</v>
      </c>
      <c r="EP36" s="8">
        <f t="shared" si="165"/>
        <v>-1.1929177852008723E-2</v>
      </c>
      <c r="EQ36">
        <v>1</v>
      </c>
      <c r="ES36" s="1">
        <v>0.23458828000000001</v>
      </c>
      <c r="ET36" s="1">
        <v>0.20473705</v>
      </c>
      <c r="EU36" s="8">
        <f t="shared" si="140"/>
        <v>-4.4532539999999982E-2</v>
      </c>
      <c r="EV36" s="8">
        <f t="shared" si="166"/>
        <v>-9.1153292276144968E-3</v>
      </c>
      <c r="EX36" s="1">
        <v>0.23458828000000001</v>
      </c>
      <c r="EY36" s="1">
        <v>0.14492194</v>
      </c>
      <c r="EZ36" s="8">
        <f t="shared" si="141"/>
        <v>-4.4532539999999982E-2</v>
      </c>
      <c r="FA36" s="8">
        <f t="shared" si="167"/>
        <v>-6.4522332201455207E-3</v>
      </c>
      <c r="FC36" s="1">
        <v>0.23458828000000001</v>
      </c>
      <c r="FD36" s="1">
        <v>8.7244929999999998E-2</v>
      </c>
      <c r="FE36" s="8">
        <f t="shared" si="142"/>
        <v>-4.4532539999999982E-2</v>
      </c>
      <c r="FF36" s="8">
        <f t="shared" si="168"/>
        <v>-3.8843299754010366E-3</v>
      </c>
      <c r="FH36">
        <v>0.23458828000000001</v>
      </c>
      <c r="FI36">
        <v>4.0612629999999997E-2</v>
      </c>
      <c r="FJ36" s="8">
        <f t="shared" si="143"/>
        <v>-4.4532539999999982E-2</v>
      </c>
      <c r="FK36" s="8">
        <f t="shared" si="169"/>
        <v>-1.8081607273783291E-3</v>
      </c>
      <c r="FM36" s="1">
        <v>0.23458828300000001</v>
      </c>
      <c r="FN36" s="1">
        <v>-7.44575024E-3</v>
      </c>
      <c r="FO36" s="8">
        <f t="shared" si="144"/>
        <v>-4.4532536999999983E-2</v>
      </c>
      <c r="FP36" s="8">
        <f t="shared" si="145"/>
        <v>3.3150062586129896E-4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 t="shared" si="146"/>
        <v>-4.4532539999999982E-2</v>
      </c>
      <c r="FZ36" s="8">
        <f t="shared" si="147"/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 t="shared" si="148"/>
        <v>-4.4532539999999982E-2</v>
      </c>
      <c r="GK36" s="8">
        <f t="shared" si="149"/>
        <v>7.1726520128267777E-3</v>
      </c>
      <c r="GL36" s="8"/>
      <c r="GM36" s="1">
        <v>0.23458828000000001</v>
      </c>
      <c r="GN36" s="1">
        <v>-0.20241788999999999</v>
      </c>
      <c r="GO36" s="8">
        <f t="shared" si="150"/>
        <v>-4.4532539999999982E-2</v>
      </c>
      <c r="GP36" s="8">
        <f t="shared" si="151"/>
        <v>9.0120752883225391E-3</v>
      </c>
      <c r="GR36" s="1">
        <v>0.23458828000000001</v>
      </c>
      <c r="GS36" s="1">
        <v>-0.29157482000000001</v>
      </c>
      <c r="GT36" s="8">
        <f t="shared" si="152"/>
        <v>-4.4532539999999982E-2</v>
      </c>
      <c r="GU36" s="8">
        <f t="shared" si="153"/>
        <v>1.2981531573217627E-2</v>
      </c>
      <c r="GW36">
        <v>0.23458828000000001</v>
      </c>
      <c r="GX36">
        <v>-0.39515632000000001</v>
      </c>
      <c r="GY36" s="8">
        <f t="shared" si="154"/>
        <v>-4.4532539999999982E-2</v>
      </c>
      <c r="GZ36" s="8">
        <f t="shared" si="155"/>
        <v>1.7593200415716582E-2</v>
      </c>
      <c r="HB36">
        <v>0.23458828000000001</v>
      </c>
      <c r="HC36">
        <v>-0.39515632000000001</v>
      </c>
      <c r="HD36" s="8">
        <f t="shared" si="156"/>
        <v>-4.4532539999999982E-2</v>
      </c>
      <c r="HE36" s="8">
        <f t="shared" si="157"/>
        <v>1.7593200415716582E-2</v>
      </c>
      <c r="HG36">
        <v>6.5657129999999994E-2</v>
      </c>
      <c r="HH36">
        <v>-0.88275652999999998</v>
      </c>
    </row>
    <row r="37" spans="10:216" x14ac:dyDescent="0.35">
      <c r="M37" s="1"/>
      <c r="N37" s="1"/>
      <c r="P37" s="8">
        <v>0.88163725000000004</v>
      </c>
      <c r="Q37" s="8">
        <v>4.9643220000000002E-2</v>
      </c>
      <c r="R37" s="8">
        <f t="shared" si="172"/>
        <v>-6.5463439999999928E-2</v>
      </c>
      <c r="S37" s="8">
        <f t="shared" si="121"/>
        <v>-3.2498159538767966E-3</v>
      </c>
      <c r="V37">
        <v>0.27912081999999999</v>
      </c>
      <c r="W37">
        <v>1.8689239999999999E-2</v>
      </c>
      <c r="X37" s="8">
        <f t="shared" si="158"/>
        <v>-4.4599009999999994E-2</v>
      </c>
      <c r="Y37" s="8">
        <f t="shared" si="159"/>
        <v>-8.3352160165239982E-4</v>
      </c>
      <c r="AN37">
        <v>0.27912081999999999</v>
      </c>
      <c r="AO37">
        <v>2.1075130000000001E-2</v>
      </c>
      <c r="AP37" s="8">
        <f t="shared" si="160"/>
        <v>-4.4599009999999994E-2</v>
      </c>
      <c r="AQ37" s="8">
        <f t="shared" si="161"/>
        <v>-9.3992993362129989E-4</v>
      </c>
      <c r="AT37">
        <v>0.88163725000000004</v>
      </c>
      <c r="AU37">
        <v>3.2164400000000003E-2</v>
      </c>
      <c r="AV37" s="8">
        <f t="shared" si="173"/>
        <v>-6.5463439999999928E-2</v>
      </c>
      <c r="AW37" s="8">
        <f t="shared" si="123"/>
        <v>-2.105592269535998E-3</v>
      </c>
      <c r="BL37">
        <v>0.88163725000000004</v>
      </c>
      <c r="BM37">
        <v>1.2281469999999999E-2</v>
      </c>
      <c r="BN37" s="8">
        <f t="shared" si="174"/>
        <v>-6.5463439999999928E-2</v>
      </c>
      <c r="BO37" s="8">
        <f t="shared" si="175"/>
        <v>8.0398727445679902E-4</v>
      </c>
      <c r="BR37">
        <v>0.27912081999999999</v>
      </c>
      <c r="BS37">
        <v>6.6398780000000004E-2</v>
      </c>
      <c r="BT37" s="8">
        <f t="shared" si="132"/>
        <v>-4.4599009999999994E-2</v>
      </c>
      <c r="BU37" s="8">
        <f t="shared" si="133"/>
        <v>2.9613198532078E-3</v>
      </c>
      <c r="CI37">
        <v>0.27912081999999999</v>
      </c>
      <c r="CJ37">
        <v>2.314335E-2</v>
      </c>
      <c r="CK37" s="8">
        <f t="shared" si="134"/>
        <v>-4.4599009999999994E-2</v>
      </c>
      <c r="CL37" s="8">
        <f t="shared" si="135"/>
        <v>1.0321704980834998E-3</v>
      </c>
      <c r="CO37">
        <v>0.88163725000000004</v>
      </c>
      <c r="CP37">
        <v>5.1297910000000002E-2</v>
      </c>
      <c r="CQ37" s="8">
        <f t="shared" si="176"/>
        <v>-6.5463439999999928E-2</v>
      </c>
      <c r="CR37" s="8">
        <f t="shared" si="177"/>
        <v>3.3581376534103963E-3</v>
      </c>
      <c r="DG37">
        <v>0.88163725000000004</v>
      </c>
      <c r="DH37">
        <v>-0.15103846000000001</v>
      </c>
      <c r="DI37" s="8">
        <f t="shared" si="178"/>
        <v>-6.5463439999999928E-2</v>
      </c>
      <c r="DJ37" s="8">
        <f t="shared" si="179"/>
        <v>-9.8874971639023902E-3</v>
      </c>
      <c r="DM37">
        <v>0.27912081999999999</v>
      </c>
      <c r="DN37">
        <v>-0.46172239999999998</v>
      </c>
      <c r="DO37" s="8">
        <f t="shared" si="136"/>
        <v>-4.4599009999999994E-2</v>
      </c>
      <c r="DP37" s="8">
        <f t="shared" si="137"/>
        <v>-2.0592361934823996E-2</v>
      </c>
      <c r="DY37" s="1">
        <v>0.27912081999999999</v>
      </c>
      <c r="DZ37" s="14">
        <f t="shared" si="162"/>
        <v>5.9917388798173321E-2</v>
      </c>
      <c r="EA37" s="14">
        <f t="shared" si="163"/>
        <v>-5.9917388798173321E-2</v>
      </c>
      <c r="EB37" s="14">
        <f t="shared" si="68"/>
        <v>4.4532536999999983E-2</v>
      </c>
      <c r="EC37" s="14">
        <f t="shared" si="69"/>
        <v>-9.6313835050506474E-4</v>
      </c>
      <c r="ED37" s="7">
        <f t="shared" si="170"/>
        <v>-1.5924207004593651</v>
      </c>
      <c r="EE37">
        <f t="shared" si="171"/>
        <v>-0.99976620234260183</v>
      </c>
      <c r="EG37" s="1">
        <v>0.27912081999999999</v>
      </c>
      <c r="EH37" s="1">
        <v>0.3232295</v>
      </c>
      <c r="EI37" s="8">
        <f t="shared" si="138"/>
        <v>-4.4599009999999994E-2</v>
      </c>
      <c r="EJ37" s="8">
        <f t="shared" si="164"/>
        <v>-1.441571346029614E-2</v>
      </c>
      <c r="EK37">
        <v>0</v>
      </c>
      <c r="EM37" s="1">
        <v>0.27912081999999999</v>
      </c>
      <c r="EN37" s="1">
        <v>0.25965092000000001</v>
      </c>
      <c r="EO37" s="8">
        <f t="shared" si="139"/>
        <v>-4.4599009999999994E-2</v>
      </c>
      <c r="EP37" s="8">
        <f t="shared" si="165"/>
        <v>-1.1578408459873013E-2</v>
      </c>
      <c r="EQ37">
        <v>1</v>
      </c>
      <c r="ES37" s="1">
        <v>0.27912081999999999</v>
      </c>
      <c r="ET37" s="1">
        <v>0.20190268</v>
      </c>
      <c r="EU37" s="8">
        <f t="shared" si="140"/>
        <v>-4.4599009999999994E-2</v>
      </c>
      <c r="EV37" s="8">
        <f t="shared" si="166"/>
        <v>-9.0046582435881154E-3</v>
      </c>
      <c r="EX37" s="1">
        <v>0.27912081999999999</v>
      </c>
      <c r="EY37" s="1">
        <v>0.14672423000000001</v>
      </c>
      <c r="EZ37" s="8">
        <f t="shared" si="141"/>
        <v>-4.4599009999999994E-2</v>
      </c>
      <c r="FA37" s="8">
        <f t="shared" si="167"/>
        <v>-6.5437543830701933E-3</v>
      </c>
      <c r="FC37" s="1">
        <v>0.27912081999999999</v>
      </c>
      <c r="FD37" s="1">
        <v>9.3016689999999999E-2</v>
      </c>
      <c r="FE37" s="8">
        <f t="shared" si="142"/>
        <v>-4.4599009999999994E-2</v>
      </c>
      <c r="FF37" s="8">
        <f t="shared" si="168"/>
        <v>-4.1484516421465036E-3</v>
      </c>
      <c r="FH37">
        <v>0.27912081999999999</v>
      </c>
      <c r="FI37">
        <v>4.8278229999999998E-2</v>
      </c>
      <c r="FJ37" s="8">
        <f t="shared" si="143"/>
        <v>-4.4599009999999994E-2</v>
      </c>
      <c r="FK37" s="8">
        <f t="shared" si="169"/>
        <v>-2.153160927608009E-3</v>
      </c>
      <c r="FM37" s="1">
        <v>0.27912081999999999</v>
      </c>
      <c r="FN37" s="1">
        <v>4.3791454999999998E-3</v>
      </c>
      <c r="FO37" s="8">
        <f t="shared" si="144"/>
        <v>-4.4599007000000024E-2</v>
      </c>
      <c r="FP37" s="8">
        <f t="shared" si="145"/>
        <v>-1.9530551042692249E-4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 t="shared" si="146"/>
        <v>-4.4599009999999994E-2</v>
      </c>
      <c r="FZ37" s="8">
        <f t="shared" si="147"/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 t="shared" si="148"/>
        <v>-4.4599009999999994E-2</v>
      </c>
      <c r="GK37" s="8">
        <f t="shared" si="149"/>
        <v>6.5019080304769836E-3</v>
      </c>
      <c r="GL37" s="8"/>
      <c r="GM37" s="1">
        <v>0.27912081999999999</v>
      </c>
      <c r="GN37" s="1">
        <v>-0.18218103999999999</v>
      </c>
      <c r="GO37" s="8">
        <f t="shared" si="150"/>
        <v>-4.4599009999999994E-2</v>
      </c>
      <c r="GP37" s="8">
        <f t="shared" si="151"/>
        <v>8.1250927608363388E-3</v>
      </c>
      <c r="GR37" s="1">
        <v>0.27912081999999999</v>
      </c>
      <c r="GS37" s="1">
        <v>-0.27017484000000003</v>
      </c>
      <c r="GT37" s="8">
        <f t="shared" si="152"/>
        <v>-4.4599009999999994E-2</v>
      </c>
      <c r="GU37" s="8">
        <f t="shared" si="153"/>
        <v>1.2049528516491709E-2</v>
      </c>
      <c r="GW37">
        <v>0.27912081999999999</v>
      </c>
      <c r="GX37">
        <v>-0.37421599</v>
      </c>
      <c r="GY37" s="8">
        <f t="shared" si="154"/>
        <v>-4.4599009999999994E-2</v>
      </c>
      <c r="GZ37" s="8">
        <f t="shared" si="155"/>
        <v>1.6689660083937404E-2</v>
      </c>
      <c r="HB37">
        <v>0.27912081999999999</v>
      </c>
      <c r="HC37">
        <v>-0.37421599</v>
      </c>
      <c r="HD37" s="8">
        <f t="shared" si="156"/>
        <v>-4.4599009999999994E-2</v>
      </c>
      <c r="HE37" s="8">
        <f t="shared" si="157"/>
        <v>1.6689660083937404E-2</v>
      </c>
      <c r="HG37">
        <v>0.11679768</v>
      </c>
      <c r="HH37">
        <v>-0.61731427000000005</v>
      </c>
    </row>
    <row r="38" spans="10:216" x14ac:dyDescent="0.35">
      <c r="M38" s="1"/>
      <c r="N38" s="1"/>
      <c r="P38" s="8">
        <v>0.94710068999999997</v>
      </c>
      <c r="Q38" s="8">
        <v>6.5329369999999998E-2</v>
      </c>
      <c r="R38" s="8">
        <f t="shared" si="172"/>
        <v>-5.2899310000000033E-2</v>
      </c>
      <c r="S38" s="8">
        <f t="shared" si="121"/>
        <v>-3.4558785957347019E-3</v>
      </c>
      <c r="V38">
        <v>0.32371982999999999</v>
      </c>
      <c r="W38">
        <v>2.0839650000000001E-2</v>
      </c>
      <c r="X38" s="8">
        <f t="shared" si="158"/>
        <v>-4.4542300000000035E-2</v>
      </c>
      <c r="Y38" s="8">
        <f t="shared" si="159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80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160"/>
        <v>-4.4542300000000035E-2</v>
      </c>
      <c r="AQ38" s="8">
        <f t="shared" si="161"/>
        <v>-1.0868392467680008E-3</v>
      </c>
      <c r="AT38">
        <v>0.94710068999999997</v>
      </c>
      <c r="AU38">
        <v>4.278527E-2</v>
      </c>
      <c r="AV38" s="8">
        <f t="shared" si="173"/>
        <v>-5.2899310000000033E-2</v>
      </c>
      <c r="AW38" s="8">
        <f t="shared" si="123"/>
        <v>-2.2633112611637014E-3</v>
      </c>
      <c r="BL38">
        <v>0.94710068999999997</v>
      </c>
      <c r="BM38">
        <v>6.3790139999999995E-2</v>
      </c>
      <c r="BN38" s="8">
        <f t="shared" si="174"/>
        <v>-5.2899310000000033E-2</v>
      </c>
      <c r="BO38" s="8">
        <f t="shared" si="175"/>
        <v>3.3744543908034016E-3</v>
      </c>
      <c r="BR38">
        <v>0.32371982999999999</v>
      </c>
      <c r="BS38">
        <v>8.2264939999999995E-2</v>
      </c>
      <c r="BT38" s="8">
        <f t="shared" si="132"/>
        <v>-4.4542300000000035E-2</v>
      </c>
      <c r="BU38" s="8">
        <f t="shared" si="133"/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 t="shared" si="134"/>
        <v>-4.4542300000000035E-2</v>
      </c>
      <c r="CL38" s="8">
        <f t="shared" si="135"/>
        <v>1.231966077782001E-3</v>
      </c>
      <c r="CO38">
        <v>0.94710068999999997</v>
      </c>
      <c r="CP38">
        <v>6.1169429999999997E-2</v>
      </c>
      <c r="CQ38" s="8">
        <f t="shared" si="176"/>
        <v>-5.2899310000000033E-2</v>
      </c>
      <c r="CR38" s="8">
        <f t="shared" si="177"/>
        <v>3.2358206400933016E-3</v>
      </c>
      <c r="DG38">
        <v>0.94710068999999997</v>
      </c>
      <c r="DH38">
        <v>-7.3708910000000002E-2</v>
      </c>
      <c r="DI38" s="8">
        <f t="shared" si="178"/>
        <v>-5.2899310000000033E-2</v>
      </c>
      <c r="DJ38" s="8">
        <f t="shared" si="179"/>
        <v>-3.8991504798521026E-3</v>
      </c>
      <c r="DM38">
        <v>0.32371982999999999</v>
      </c>
      <c r="DN38">
        <v>-0.43481366999999999</v>
      </c>
      <c r="DO38" s="8">
        <f t="shared" si="136"/>
        <v>-4.4542300000000035E-2</v>
      </c>
      <c r="DP38" s="8">
        <f t="shared" si="137"/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4">
        <f t="shared" si="162"/>
        <v>5.9892512357095425E-2</v>
      </c>
      <c r="EA38" s="14">
        <f t="shared" si="163"/>
        <v>-5.9892512357095425E-2</v>
      </c>
      <c r="EB38" s="14">
        <f t="shared" si="68"/>
        <v>4.4599007000000024E-2</v>
      </c>
      <c r="EC38" s="14">
        <f t="shared" si="69"/>
        <v>2.4876441077896494E-5</v>
      </c>
      <c r="ED38" s="7">
        <f t="shared" si="170"/>
        <v>-1.5702385466968316</v>
      </c>
      <c r="EE38">
        <f t="shared" si="171"/>
        <v>-0.99999984444068513</v>
      </c>
      <c r="EG38" s="1">
        <v>0.32371982999999999</v>
      </c>
      <c r="EH38" s="1">
        <v>0.30715009999999998</v>
      </c>
      <c r="EI38" s="8">
        <f t="shared" si="138"/>
        <v>-4.4542300000000035E-2</v>
      </c>
      <c r="EJ38" s="8">
        <f t="shared" si="164"/>
        <v>-1.3678738606761311E-2</v>
      </c>
      <c r="EK38">
        <v>0</v>
      </c>
      <c r="EM38" s="1">
        <v>0.32371982999999999</v>
      </c>
      <c r="EN38" s="1">
        <v>0.25200108999999998</v>
      </c>
      <c r="EO38" s="8">
        <f t="shared" si="139"/>
        <v>-4.4542300000000035E-2</v>
      </c>
      <c r="EP38" s="8">
        <f t="shared" si="165"/>
        <v>-1.122100248460195E-2</v>
      </c>
      <c r="EQ38">
        <v>1</v>
      </c>
      <c r="ES38" s="1">
        <v>0.32371982999999999</v>
      </c>
      <c r="ET38" s="1">
        <v>0.19997764000000001</v>
      </c>
      <c r="EU38" s="8">
        <f t="shared" si="140"/>
        <v>-4.4542300000000035E-2</v>
      </c>
      <c r="EV38" s="8">
        <f t="shared" si="166"/>
        <v>-8.9058797791601411E-3</v>
      </c>
      <c r="EX38" s="1">
        <v>0.32371982999999999</v>
      </c>
      <c r="EY38" s="1">
        <v>0.15005957</v>
      </c>
      <c r="EZ38" s="8">
        <f t="shared" si="141"/>
        <v>-4.4542300000000035E-2</v>
      </c>
      <c r="FA38" s="8">
        <f t="shared" si="167"/>
        <v>-6.6828095887743527E-3</v>
      </c>
      <c r="FC38" s="1">
        <v>0.32371982999999999</v>
      </c>
      <c r="FD38" s="1">
        <v>0.10125835</v>
      </c>
      <c r="FE38" s="8">
        <f t="shared" si="142"/>
        <v>-4.4542300000000035E-2</v>
      </c>
      <c r="FF38" s="8">
        <f t="shared" si="168"/>
        <v>-4.509477618278324E-3</v>
      </c>
      <c r="FH38">
        <v>0.32371982999999999</v>
      </c>
      <c r="FI38">
        <v>5.9362970000000001E-2</v>
      </c>
      <c r="FJ38" s="8">
        <f t="shared" si="143"/>
        <v>-4.4542300000000035E-2</v>
      </c>
      <c r="FK38" s="8">
        <f t="shared" si="169"/>
        <v>-2.6436929356396543E-3</v>
      </c>
      <c r="FM38" s="1">
        <v>0.32371982700000002</v>
      </c>
      <c r="FN38" s="1">
        <v>2.11938479E-2</v>
      </c>
      <c r="FO38" s="8">
        <f t="shared" si="144"/>
        <v>-4.4542307000000003E-2</v>
      </c>
      <c r="FP38" s="8">
        <f t="shared" si="145"/>
        <v>-9.4385497857659784E-4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 t="shared" si="146"/>
        <v>-4.4542300000000035E-2</v>
      </c>
      <c r="FZ38" s="8">
        <f t="shared" si="147"/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 t="shared" si="148"/>
        <v>-4.4542300000000035E-2</v>
      </c>
      <c r="GK38" s="8">
        <f t="shared" si="149"/>
        <v>5.3907492715566351E-3</v>
      </c>
      <c r="GL38" s="8"/>
      <c r="GM38" s="1">
        <v>0.32371982999999999</v>
      </c>
      <c r="GN38" s="1">
        <v>-0.14812106</v>
      </c>
      <c r="GO38" s="8">
        <f t="shared" si="150"/>
        <v>-4.4542300000000035E-2</v>
      </c>
      <c r="GP38" s="8">
        <f t="shared" si="151"/>
        <v>6.5964792519892009E-3</v>
      </c>
      <c r="GR38" s="1">
        <v>0.32371982999999999</v>
      </c>
      <c r="GS38" s="1">
        <v>-0.22938381999999999</v>
      </c>
      <c r="GT38" s="8">
        <f t="shared" si="152"/>
        <v>-4.4542300000000035E-2</v>
      </c>
      <c r="GU38" s="8">
        <f t="shared" si="153"/>
        <v>1.0215465710088934E-2</v>
      </c>
      <c r="GW38">
        <v>0.32371982999999999</v>
      </c>
      <c r="GX38">
        <v>-0.32610057999999997</v>
      </c>
      <c r="GY38" s="8">
        <f t="shared" si="154"/>
        <v>-4.4542300000000035E-2</v>
      </c>
      <c r="GZ38" s="8">
        <f t="shared" si="155"/>
        <v>1.452268644331633E-2</v>
      </c>
      <c r="HB38">
        <v>0.32371982999999999</v>
      </c>
      <c r="HC38">
        <v>-0.32610057999999997</v>
      </c>
      <c r="HD38" s="8">
        <f t="shared" si="156"/>
        <v>-4.4542300000000035E-2</v>
      </c>
      <c r="HE38" s="8">
        <f t="shared" si="157"/>
        <v>1.452268644331633E-2</v>
      </c>
      <c r="HG38">
        <v>0.17878363999999999</v>
      </c>
      <c r="HH38">
        <v>-0.52247719999999997</v>
      </c>
    </row>
    <row r="39" spans="10:216" x14ac:dyDescent="0.35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158"/>
        <v>-4.4585439999999976E-2</v>
      </c>
      <c r="Y39" s="8">
        <f t="shared" si="159"/>
        <v>-1.1422994821023995E-3</v>
      </c>
      <c r="AB39">
        <v>1.9793209999999999E-2</v>
      </c>
      <c r="AC39">
        <v>-0.32015844999999998</v>
      </c>
      <c r="AD39" s="8">
        <f t="shared" ref="AD39:AD48" si="181">AB39-AB40</f>
        <v>-3.0217130000000002E-2</v>
      </c>
      <c r="AE39" s="8">
        <f t="shared" si="180"/>
        <v>9.6742695042484998E-3</v>
      </c>
      <c r="AH39">
        <v>1.9793209999999999E-2</v>
      </c>
      <c r="AI39">
        <v>-0.46587518999999999</v>
      </c>
      <c r="AJ39" s="8">
        <f t="shared" ref="AJ39:AJ48" si="182">AH39-AH40</f>
        <v>-3.0217130000000002E-2</v>
      </c>
      <c r="AK39" s="8">
        <f t="shared" ref="AK39:AK67" si="183">AJ39*AI39</f>
        <v>1.40774111800047E-2</v>
      </c>
      <c r="AN39">
        <v>0.36826213000000002</v>
      </c>
      <c r="AO39">
        <v>2.545739E-2</v>
      </c>
      <c r="AP39" s="8">
        <f t="shared" si="160"/>
        <v>-4.4585439999999976E-2</v>
      </c>
      <c r="AQ39" s="8">
        <f t="shared" si="161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 t="shared" si="132"/>
        <v>-4.4585439999999976E-2</v>
      </c>
      <c r="BU39" s="8">
        <f t="shared" si="133"/>
        <v>4.0906151403231981E-3</v>
      </c>
      <c r="BX39">
        <v>1.9793209999999999E-2</v>
      </c>
      <c r="BY39">
        <v>-0.41873125</v>
      </c>
      <c r="BZ39" s="8">
        <f t="shared" ref="BZ39:BZ48" si="184">BX39-BX40</f>
        <v>-3.0217130000000002E-2</v>
      </c>
      <c r="CA39" s="8">
        <f t="shared" ref="CA39:CA48" si="185">-BZ39*BY39</f>
        <v>-1.2652856616312502E-2</v>
      </c>
      <c r="CC39">
        <v>1.9793209999999999E-2</v>
      </c>
      <c r="CD39">
        <v>-0.47414747000000002</v>
      </c>
      <c r="CE39" s="8">
        <f t="shared" ref="CE39:CE48" si="186">CC39-CC40</f>
        <v>-3.0217130000000002E-2</v>
      </c>
      <c r="CF39" s="8">
        <f t="shared" ref="CF39:CF48" si="187">-CE39*CD39</f>
        <v>-1.4327375740161101E-2</v>
      </c>
      <c r="CG39" s="8"/>
      <c r="CI39">
        <v>0.36826213000000002</v>
      </c>
      <c r="CJ39">
        <v>3.2859319999999997E-2</v>
      </c>
      <c r="CK39" s="8">
        <f t="shared" si="134"/>
        <v>-4.4585439999999976E-2</v>
      </c>
      <c r="CL39" s="8">
        <f t="shared" si="135"/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 t="shared" si="136"/>
        <v>-4.4585439999999976E-2</v>
      </c>
      <c r="DP39" s="8">
        <f t="shared" si="137"/>
        <v>-1.8410127592939189E-2</v>
      </c>
      <c r="DS39">
        <v>1.9793209999999999E-2</v>
      </c>
      <c r="DT39">
        <v>-1.33552318</v>
      </c>
      <c r="DU39" s="8">
        <f t="shared" ref="DU39:DU48" si="188">DS39-DS40</f>
        <v>-3.0217130000000002E-2</v>
      </c>
      <c r="DV39" s="8">
        <f t="shared" ref="DV39:DV48" si="189">-DU39*DT39</f>
        <v>-4.0355677548073406E-2</v>
      </c>
      <c r="DY39" s="1">
        <v>0.36826213400000002</v>
      </c>
      <c r="DZ39" s="14">
        <f t="shared" si="162"/>
        <v>5.9052315314374174E-2</v>
      </c>
      <c r="EA39" s="14">
        <f t="shared" si="163"/>
        <v>-5.9052315314374174E-2</v>
      </c>
      <c r="EB39" s="14">
        <f t="shared" si="68"/>
        <v>4.4542307000000003E-2</v>
      </c>
      <c r="EC39" s="14">
        <f t="shared" si="69"/>
        <v>8.4019704272125101E-4</v>
      </c>
      <c r="ED39" s="7">
        <f t="shared" si="170"/>
        <v>-1.5519356644113727</v>
      </c>
      <c r="EE39">
        <f t="shared" si="171"/>
        <v>-0.9998221429796641</v>
      </c>
      <c r="EG39" s="1">
        <v>0.36826213000000002</v>
      </c>
      <c r="EH39" s="1">
        <v>0.28905521000000001</v>
      </c>
      <c r="EI39" s="8">
        <f t="shared" si="138"/>
        <v>-4.4585439999999976E-2</v>
      </c>
      <c r="EJ39" s="8">
        <f t="shared" si="164"/>
        <v>-1.2880115856389412E-2</v>
      </c>
      <c r="EK39">
        <v>0</v>
      </c>
      <c r="EM39" s="1">
        <v>0.36826213000000002</v>
      </c>
      <c r="EN39" s="1">
        <v>0.24096182999999999</v>
      </c>
      <c r="EO39" s="8">
        <f t="shared" si="139"/>
        <v>-4.4585439999999976E-2</v>
      </c>
      <c r="EP39" s="8">
        <f t="shared" si="165"/>
        <v>-1.0735470194688207E-2</v>
      </c>
      <c r="EQ39">
        <v>1</v>
      </c>
      <c r="ES39" s="1">
        <v>0.36826213000000002</v>
      </c>
      <c r="ET39" s="1">
        <v>0.19353137000000001</v>
      </c>
      <c r="EU39" s="8">
        <f t="shared" si="140"/>
        <v>-4.4585439999999976E-2</v>
      </c>
      <c r="EV39" s="8">
        <f t="shared" si="166"/>
        <v>-8.6236344518604811E-3</v>
      </c>
      <c r="EX39" s="1">
        <v>0.36826213000000002</v>
      </c>
      <c r="EY39" s="1">
        <v>0.14786937999999999</v>
      </c>
      <c r="EZ39" s="8">
        <f t="shared" si="141"/>
        <v>-4.4585439999999976E-2</v>
      </c>
      <c r="FA39" s="8">
        <f t="shared" si="167"/>
        <v>-6.5889652914834897E-3</v>
      </c>
      <c r="FC39" s="1">
        <v>0.36826213000000002</v>
      </c>
      <c r="FD39" s="1">
        <v>0.10304165</v>
      </c>
      <c r="FE39" s="8">
        <f t="shared" si="142"/>
        <v>-4.4585439999999976E-2</v>
      </c>
      <c r="FF39" s="8">
        <f t="shared" si="168"/>
        <v>-4.5914702247834525E-3</v>
      </c>
      <c r="FH39">
        <v>0.36826213000000002</v>
      </c>
      <c r="FI39">
        <v>6.3265569999999993E-2</v>
      </c>
      <c r="FJ39" s="8">
        <f t="shared" si="143"/>
        <v>-4.4585439999999976E-2</v>
      </c>
      <c r="FK39" s="8">
        <f t="shared" si="169"/>
        <v>-2.8190734611582132E-3</v>
      </c>
      <c r="FM39" s="1">
        <v>0.36826213400000002</v>
      </c>
      <c r="FN39" s="1">
        <v>2.9731472700000001E-2</v>
      </c>
      <c r="FO39" s="8">
        <f t="shared" si="144"/>
        <v>-4.4585435000000007E-2</v>
      </c>
      <c r="FP39" s="8">
        <f t="shared" si="145"/>
        <v>-1.3248153181948412E-3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 t="shared" si="146"/>
        <v>-4.4585439999999976E-2</v>
      </c>
      <c r="FZ39" s="8">
        <f t="shared" si="147"/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 t="shared" si="148"/>
        <v>-4.4585439999999976E-2</v>
      </c>
      <c r="GK39" s="8">
        <f t="shared" si="149"/>
        <v>4.746180776634577E-3</v>
      </c>
      <c r="GL39" s="8"/>
      <c r="GM39" s="1">
        <v>0.36826213000000002</v>
      </c>
      <c r="GN39" s="1">
        <v>-0.12592062000000001</v>
      </c>
      <c r="GO39" s="8">
        <f t="shared" si="150"/>
        <v>-4.4585439999999976E-2</v>
      </c>
      <c r="GP39" s="8">
        <f t="shared" si="151"/>
        <v>5.6109425403831539E-3</v>
      </c>
      <c r="GR39" s="1">
        <v>0.36826213000000002</v>
      </c>
      <c r="GS39" s="1">
        <v>-0.20226682000000001</v>
      </c>
      <c r="GT39" s="8">
        <f t="shared" si="152"/>
        <v>-4.4585439999999976E-2</v>
      </c>
      <c r="GU39" s="8">
        <f t="shared" si="153"/>
        <v>9.0128805341493871E-3</v>
      </c>
      <c r="GW39">
        <v>0.36826213000000002</v>
      </c>
      <c r="GX39">
        <v>-0.29404351000000001</v>
      </c>
      <c r="GY39" s="8">
        <f t="shared" si="154"/>
        <v>-4.4585439999999976E-2</v>
      </c>
      <c r="GZ39" s="8">
        <f t="shared" si="155"/>
        <v>1.3102391323856086E-2</v>
      </c>
      <c r="HB39">
        <v>0.36826213000000002</v>
      </c>
      <c r="HC39">
        <v>-0.29404351000000001</v>
      </c>
      <c r="HD39" s="8">
        <f t="shared" si="156"/>
        <v>-4.4585439999999976E-2</v>
      </c>
      <c r="HE39" s="8">
        <f t="shared" si="157"/>
        <v>1.3102391323856086E-2</v>
      </c>
      <c r="HG39">
        <v>0.23458828000000001</v>
      </c>
      <c r="HH39">
        <v>-0.36294292</v>
      </c>
    </row>
    <row r="40" spans="10:216" x14ac:dyDescent="0.35">
      <c r="M40" s="1"/>
      <c r="N40" s="1"/>
      <c r="P40" s="8"/>
      <c r="Q40" s="8"/>
      <c r="V40">
        <v>0.41284757</v>
      </c>
      <c r="W40">
        <v>3.2398339999999998E-2</v>
      </c>
      <c r="X40" s="8">
        <f t="shared" si="158"/>
        <v>-4.4571050000000001E-2</v>
      </c>
      <c r="Y40" s="8">
        <f t="shared" si="159"/>
        <v>-1.4440280320569998E-3</v>
      </c>
      <c r="AB40">
        <v>5.001034E-2</v>
      </c>
      <c r="AC40">
        <v>-0.28454902999999998</v>
      </c>
      <c r="AD40" s="8">
        <f t="shared" si="181"/>
        <v>-3.8986149999999997E-2</v>
      </c>
      <c r="AE40" s="8">
        <f t="shared" si="180"/>
        <v>1.1093471165934498E-2</v>
      </c>
      <c r="AH40">
        <v>5.001034E-2</v>
      </c>
      <c r="AI40">
        <v>-0.28169392999999998</v>
      </c>
      <c r="AJ40" s="8">
        <f t="shared" si="182"/>
        <v>-3.8986149999999997E-2</v>
      </c>
      <c r="AK40" s="8">
        <f t="shared" si="183"/>
        <v>1.0982161809069498E-2</v>
      </c>
      <c r="AN40">
        <v>0.41284757</v>
      </c>
      <c r="AO40">
        <v>2.7322820000000001E-2</v>
      </c>
      <c r="AP40" s="8">
        <f t="shared" si="160"/>
        <v>-4.4571050000000001E-2</v>
      </c>
      <c r="AQ40" s="8">
        <f t="shared" si="161"/>
        <v>-1.2178067763610001E-3</v>
      </c>
      <c r="BR40">
        <v>0.41284757</v>
      </c>
      <c r="BS40">
        <v>9.4774120000000003E-2</v>
      </c>
      <c r="BT40" s="8">
        <f t="shared" si="132"/>
        <v>-4.4571050000000001E-2</v>
      </c>
      <c r="BU40" s="8">
        <f t="shared" si="133"/>
        <v>4.224182041226E-3</v>
      </c>
      <c r="BX40">
        <v>5.001034E-2</v>
      </c>
      <c r="BY40">
        <v>-0.25137651999999999</v>
      </c>
      <c r="BZ40" s="8">
        <f t="shared" si="184"/>
        <v>-3.8986149999999997E-2</v>
      </c>
      <c r="CA40" s="8">
        <f t="shared" si="185"/>
        <v>-9.800202715197999E-3</v>
      </c>
      <c r="CC40">
        <v>5.001034E-2</v>
      </c>
      <c r="CD40">
        <v>-0.26395136000000002</v>
      </c>
      <c r="CE40" s="8">
        <f t="shared" si="186"/>
        <v>-3.8986149999999997E-2</v>
      </c>
      <c r="CF40" s="8">
        <f t="shared" si="187"/>
        <v>-1.0290447313664E-2</v>
      </c>
      <c r="CG40" s="8"/>
      <c r="CI40">
        <v>0.41284757</v>
      </c>
      <c r="CJ40">
        <v>3.9087909999999997E-2</v>
      </c>
      <c r="CK40" s="8">
        <f t="shared" si="134"/>
        <v>-4.4571050000000001E-2</v>
      </c>
      <c r="CL40" s="8">
        <f t="shared" si="135"/>
        <v>1.7421891910054999E-3</v>
      </c>
      <c r="DM40">
        <v>0.41284757</v>
      </c>
      <c r="DN40">
        <v>-0.39274546999999999</v>
      </c>
      <c r="DO40" s="8">
        <f t="shared" si="136"/>
        <v>-4.4571050000000001E-2</v>
      </c>
      <c r="DP40" s="8">
        <f t="shared" si="137"/>
        <v>-1.7505077980643501E-2</v>
      </c>
      <c r="DS40">
        <v>5.001034E-2</v>
      </c>
      <c r="DT40">
        <v>-0.95339463999999996</v>
      </c>
      <c r="DU40" s="8">
        <f t="shared" si="188"/>
        <v>-3.8986149999999997E-2</v>
      </c>
      <c r="DV40" s="8">
        <f t="shared" si="189"/>
        <v>-3.7169186444235995E-2</v>
      </c>
      <c r="DY40" s="1">
        <v>0.41284756900000003</v>
      </c>
      <c r="DZ40" s="14">
        <f t="shared" si="162"/>
        <v>5.7526732273967394E-2</v>
      </c>
      <c r="EA40" s="14">
        <f t="shared" si="163"/>
        <v>-5.7526732273967394E-2</v>
      </c>
      <c r="EB40" s="14">
        <f t="shared" si="68"/>
        <v>4.4585435000000007E-2</v>
      </c>
      <c r="EC40" s="14">
        <f t="shared" si="69"/>
        <v>1.5255830404067791E-3</v>
      </c>
      <c r="ED40" s="7">
        <f t="shared" si="170"/>
        <v>-1.5365925992766278</v>
      </c>
      <c r="EE40">
        <f t="shared" si="171"/>
        <v>-0.99941510953696477</v>
      </c>
      <c r="EG40" s="1">
        <v>0.41284757</v>
      </c>
      <c r="EH40" s="1">
        <v>0.26937189</v>
      </c>
      <c r="EI40" s="8">
        <f t="shared" si="138"/>
        <v>-4.4571050000000001E-2</v>
      </c>
      <c r="EJ40" s="8">
        <f t="shared" si="164"/>
        <v>-1.1992799844897513E-2</v>
      </c>
      <c r="EK40">
        <v>0</v>
      </c>
      <c r="EM40" s="1">
        <v>0.41284757</v>
      </c>
      <c r="EN40" s="1">
        <v>0.22761982</v>
      </c>
      <c r="EO40" s="8">
        <f t="shared" si="139"/>
        <v>-4.4571050000000001E-2</v>
      </c>
      <c r="EP40" s="8">
        <f t="shared" si="165"/>
        <v>-1.0132397929088505E-2</v>
      </c>
      <c r="EQ40">
        <v>1</v>
      </c>
      <c r="ES40" s="1">
        <v>0.41284757</v>
      </c>
      <c r="ET40" s="1">
        <v>0.18426813</v>
      </c>
      <c r="EU40" s="8">
        <f t="shared" si="140"/>
        <v>-4.4571050000000001E-2</v>
      </c>
      <c r="EV40" s="8">
        <f t="shared" si="166"/>
        <v>-8.2038656701839043E-3</v>
      </c>
      <c r="EX40" s="1">
        <v>0.41284757</v>
      </c>
      <c r="EY40" s="1">
        <v>0.14242529000000001</v>
      </c>
      <c r="EZ40" s="8">
        <f t="shared" si="141"/>
        <v>-4.4571050000000001E-2</v>
      </c>
      <c r="FA40" s="8">
        <f t="shared" si="167"/>
        <v>-6.3409659999099513E-3</v>
      </c>
      <c r="FC40" s="1">
        <v>0.41284757</v>
      </c>
      <c r="FD40" s="1">
        <v>0.10123399</v>
      </c>
      <c r="FE40" s="8">
        <f t="shared" si="142"/>
        <v>-4.4571050000000001E-2</v>
      </c>
      <c r="FF40" s="8">
        <f t="shared" si="168"/>
        <v>-4.5070737691685521E-3</v>
      </c>
      <c r="FH40">
        <v>0.41284757</v>
      </c>
      <c r="FI40">
        <v>6.3341339999999996E-2</v>
      </c>
      <c r="FJ40" s="8">
        <f t="shared" si="143"/>
        <v>-4.4571050000000001E-2</v>
      </c>
      <c r="FK40" s="8">
        <f t="shared" si="169"/>
        <v>-2.8200418853192165E-3</v>
      </c>
      <c r="FM40" s="1">
        <v>0.41284756900000003</v>
      </c>
      <c r="FN40" s="1">
        <v>3.4193269999999998E-2</v>
      </c>
      <c r="FO40" s="8">
        <f t="shared" si="144"/>
        <v>-4.4571052999999972E-2</v>
      </c>
      <c r="FP40" s="8">
        <f t="shared" si="145"/>
        <v>-1.5223305993577992E-3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 t="shared" si="146"/>
        <v>-4.4571050000000001E-2</v>
      </c>
      <c r="FZ40" s="8">
        <f t="shared" si="147"/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 t="shared" si="148"/>
        <v>-4.4571050000000001E-2</v>
      </c>
      <c r="GK40" s="8">
        <f t="shared" si="149"/>
        <v>4.2814217654131535E-3</v>
      </c>
      <c r="GL40" s="8"/>
      <c r="GM40" s="1">
        <v>0.41284757</v>
      </c>
      <c r="GN40" s="1">
        <v>-0.10781455</v>
      </c>
      <c r="GO40" s="8">
        <f t="shared" si="150"/>
        <v>-4.4571050000000001E-2</v>
      </c>
      <c r="GP40" s="8">
        <f t="shared" si="151"/>
        <v>4.800049175575429E-3</v>
      </c>
      <c r="GR40" s="1">
        <v>0.41284757</v>
      </c>
      <c r="GS40" s="1">
        <v>-0.17883449000000001</v>
      </c>
      <c r="GT40" s="8">
        <f t="shared" si="152"/>
        <v>-4.4571050000000001E-2</v>
      </c>
      <c r="GU40" s="8">
        <f t="shared" si="153"/>
        <v>7.961952689029007E-3</v>
      </c>
      <c r="GW40">
        <v>0.41284757</v>
      </c>
      <c r="GX40">
        <v>-0.26486390999999998</v>
      </c>
      <c r="GY40" s="8">
        <f t="shared" si="154"/>
        <v>-4.4571050000000001E-2</v>
      </c>
      <c r="GZ40" s="8">
        <f t="shared" si="155"/>
        <v>1.1792098495381046E-2</v>
      </c>
      <c r="HB40">
        <v>0.41284757</v>
      </c>
      <c r="HC40">
        <v>-0.26486390999999998</v>
      </c>
      <c r="HD40" s="8">
        <f t="shared" si="156"/>
        <v>-4.4571050000000001E-2</v>
      </c>
      <c r="HE40" s="8">
        <f t="shared" si="157"/>
        <v>1.1792098495381046E-2</v>
      </c>
      <c r="HG40">
        <v>0.27912081999999999</v>
      </c>
      <c r="HH40">
        <v>-0.34150181000000002</v>
      </c>
    </row>
    <row r="41" spans="10:216" x14ac:dyDescent="0.35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158"/>
        <v>-4.4585399999999997E-2</v>
      </c>
      <c r="Y41" s="8">
        <f t="shared" si="159"/>
        <v>-1.7574730933020001E-3</v>
      </c>
      <c r="AB41">
        <v>8.8996489999999998E-2</v>
      </c>
      <c r="AC41">
        <v>-0.15170051000000001</v>
      </c>
      <c r="AD41" s="8">
        <f t="shared" si="181"/>
        <v>-4.7269270000000016E-2</v>
      </c>
      <c r="AE41" s="8">
        <f t="shared" si="180"/>
        <v>7.1707723663277032E-3</v>
      </c>
      <c r="AH41">
        <v>8.8996489999999998E-2</v>
      </c>
      <c r="AI41">
        <v>-0.16349916</v>
      </c>
      <c r="AJ41" s="8">
        <f t="shared" si="182"/>
        <v>-4.7269270000000016E-2</v>
      </c>
      <c r="AK41" s="8">
        <f t="shared" si="183"/>
        <v>7.7284859388132027E-3</v>
      </c>
      <c r="AN41">
        <v>0.45741862</v>
      </c>
      <c r="AO41">
        <v>2.9243930000000001E-2</v>
      </c>
      <c r="AP41" s="8">
        <f t="shared" si="160"/>
        <v>-4.4585399999999997E-2</v>
      </c>
      <c r="AQ41" s="8">
        <f t="shared" si="161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 t="shared" si="132"/>
        <v>-4.4585399999999997E-2</v>
      </c>
      <c r="BU41" s="8">
        <f t="shared" si="133"/>
        <v>4.1516564625299996E-3</v>
      </c>
      <c r="BX41">
        <v>8.8996489999999998E-2</v>
      </c>
      <c r="BY41">
        <v>-0.12700905000000001</v>
      </c>
      <c r="BZ41" s="8">
        <f t="shared" si="184"/>
        <v>-4.7269270000000016E-2</v>
      </c>
      <c r="CA41" s="8">
        <f t="shared" si="185"/>
        <v>-6.0036250768935023E-3</v>
      </c>
      <c r="CC41">
        <v>8.8996489999999998E-2</v>
      </c>
      <c r="CD41">
        <v>-0.14601138999999999</v>
      </c>
      <c r="CE41" s="8">
        <f t="shared" si="186"/>
        <v>-4.7269270000000016E-2</v>
      </c>
      <c r="CF41" s="8">
        <f t="shared" si="187"/>
        <v>-6.901851816985302E-3</v>
      </c>
      <c r="CG41" s="8"/>
      <c r="CI41">
        <v>0.45741862</v>
      </c>
      <c r="CJ41">
        <v>4.5308620000000001E-2</v>
      </c>
      <c r="CK41" s="8">
        <f t="shared" si="134"/>
        <v>-4.4585399999999997E-2</v>
      </c>
      <c r="CL41" s="8">
        <f t="shared" si="135"/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 t="shared" si="136"/>
        <v>-4.4585399999999997E-2</v>
      </c>
      <c r="DP41" s="8">
        <f t="shared" si="137"/>
        <v>-1.6635034329437998E-2</v>
      </c>
      <c r="DS41">
        <v>8.8996489999999998E-2</v>
      </c>
      <c r="DT41">
        <v>-0.75844275999999999</v>
      </c>
      <c r="DU41" s="8">
        <f t="shared" si="188"/>
        <v>-4.7269270000000016E-2</v>
      </c>
      <c r="DV41" s="8">
        <f t="shared" si="189"/>
        <v>-3.5851035601985215E-2</v>
      </c>
      <c r="DY41" s="1">
        <v>0.457418622</v>
      </c>
      <c r="DZ41" s="14">
        <f t="shared" si="162"/>
        <v>5.5420099779394875E-2</v>
      </c>
      <c r="EA41" s="14">
        <f t="shared" si="163"/>
        <v>-5.5420099779394875E-2</v>
      </c>
      <c r="EB41" s="14">
        <f t="shared" si="68"/>
        <v>4.4571052999999972E-2</v>
      </c>
      <c r="EC41" s="14">
        <f t="shared" si="69"/>
        <v>2.106632494572519E-3</v>
      </c>
      <c r="ED41" s="7">
        <f t="shared" si="170"/>
        <v>-1.5235668862871452</v>
      </c>
      <c r="EE41">
        <f t="shared" si="171"/>
        <v>-0.9988848972786567</v>
      </c>
      <c r="EG41" s="1">
        <v>0.45741862</v>
      </c>
      <c r="EH41" s="1">
        <v>0.24831054999999999</v>
      </c>
      <c r="EI41" s="8">
        <f t="shared" si="138"/>
        <v>-4.4585399999999997E-2</v>
      </c>
      <c r="EJ41" s="8">
        <f t="shared" si="164"/>
        <v>-1.1052151209888349E-2</v>
      </c>
      <c r="EK41">
        <v>0</v>
      </c>
      <c r="EM41" s="1">
        <v>0.45741862</v>
      </c>
      <c r="EN41" s="1">
        <v>0.21242158</v>
      </c>
      <c r="EO41" s="8">
        <f t="shared" si="139"/>
        <v>-4.4585399999999997E-2</v>
      </c>
      <c r="EP41" s="8">
        <f t="shared" si="165"/>
        <v>-9.4533150281900947E-3</v>
      </c>
      <c r="EQ41">
        <v>1</v>
      </c>
      <c r="ES41" s="1">
        <v>0.45741862</v>
      </c>
      <c r="ET41" s="1">
        <v>0.17271686</v>
      </c>
      <c r="EU41" s="8">
        <f t="shared" si="140"/>
        <v>-4.4585399999999997E-2</v>
      </c>
      <c r="EV41" s="8">
        <f t="shared" si="166"/>
        <v>-7.6875221500541024E-3</v>
      </c>
      <c r="EX41" s="1">
        <v>0.45741862</v>
      </c>
      <c r="EY41" s="1">
        <v>0.1343184</v>
      </c>
      <c r="EZ41" s="8">
        <f t="shared" si="141"/>
        <v>-4.4585399999999997E-2</v>
      </c>
      <c r="FA41" s="8">
        <f t="shared" si="167"/>
        <v>-5.9784301032326957E-3</v>
      </c>
      <c r="FC41" s="1">
        <v>0.45741862</v>
      </c>
      <c r="FD41" s="1">
        <v>9.6445909999999996E-2</v>
      </c>
      <c r="FE41" s="8">
        <f t="shared" si="142"/>
        <v>-4.4585399999999997E-2</v>
      </c>
      <c r="FF41" s="8">
        <f t="shared" si="168"/>
        <v>-4.2927486604789162E-3</v>
      </c>
      <c r="FH41">
        <v>0.45741862</v>
      </c>
      <c r="FI41">
        <v>6.0219549999999997E-2</v>
      </c>
      <c r="FJ41" s="8">
        <f t="shared" si="143"/>
        <v>-4.4585399999999997E-2</v>
      </c>
      <c r="FK41" s="8">
        <f t="shared" si="169"/>
        <v>-2.6803354605409715E-3</v>
      </c>
      <c r="FM41" s="1">
        <v>0.457418622</v>
      </c>
      <c r="FN41" s="1">
        <v>3.5147273700000002E-2</v>
      </c>
      <c r="FO41" s="8">
        <f t="shared" si="144"/>
        <v>-4.4585397000000027E-2</v>
      </c>
      <c r="FP41" s="8">
        <f t="shared" si="145"/>
        <v>-1.5643836212760657E-3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 t="shared" si="146"/>
        <v>-4.4585399999999997E-2</v>
      </c>
      <c r="FZ41" s="8">
        <f t="shared" si="147"/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 t="shared" si="148"/>
        <v>-4.4585399999999997E-2</v>
      </c>
      <c r="GK41" s="8">
        <f t="shared" si="149"/>
        <v>3.9912157893826315E-3</v>
      </c>
      <c r="GL41" s="8"/>
      <c r="GM41" s="1">
        <v>0.45741862</v>
      </c>
      <c r="GN41" s="1">
        <v>-9.379208E-2</v>
      </c>
      <c r="GO41" s="8">
        <f t="shared" si="150"/>
        <v>-4.4585399999999997E-2</v>
      </c>
      <c r="GP41" s="8">
        <f t="shared" si="151"/>
        <v>4.1746283049590317E-3</v>
      </c>
      <c r="GR41" s="1">
        <v>0.45741862</v>
      </c>
      <c r="GS41" s="1">
        <v>-0.15960326999999999</v>
      </c>
      <c r="GT41" s="8">
        <f t="shared" si="152"/>
        <v>-4.4585399999999997E-2</v>
      </c>
      <c r="GU41" s="8">
        <f t="shared" si="153"/>
        <v>7.103844253224992E-3</v>
      </c>
      <c r="GW41">
        <v>0.45741862</v>
      </c>
      <c r="GX41">
        <v>-0.23998554</v>
      </c>
      <c r="GY41" s="8">
        <f t="shared" si="154"/>
        <v>-4.4585399999999997E-2</v>
      </c>
      <c r="GZ41" s="8">
        <f t="shared" si="155"/>
        <v>1.0681610089731222E-2</v>
      </c>
      <c r="HB41">
        <v>0.45741862</v>
      </c>
      <c r="HC41">
        <v>-0.23998554</v>
      </c>
      <c r="HD41" s="8">
        <f t="shared" si="156"/>
        <v>-4.4585399999999997E-2</v>
      </c>
      <c r="HE41" s="8">
        <f t="shared" si="157"/>
        <v>1.0681610089731222E-2</v>
      </c>
      <c r="HG41">
        <v>0.32371982999999999</v>
      </c>
      <c r="HH41">
        <v>-0.29509759000000002</v>
      </c>
    </row>
    <row r="42" spans="10:216" x14ac:dyDescent="0.35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159"/>
        <v>-2.0445044992940002E-3</v>
      </c>
      <c r="AB42">
        <v>0.13626576000000001</v>
      </c>
      <c r="AC42">
        <v>-8.5366040000000004E-2</v>
      </c>
      <c r="AD42" s="8">
        <f t="shared" si="181"/>
        <v>-4.2471809999999999E-2</v>
      </c>
      <c r="AE42" s="8">
        <f t="shared" si="180"/>
        <v>3.6256502313324001E-3</v>
      </c>
      <c r="AH42">
        <v>0.13626576000000001</v>
      </c>
      <c r="AI42">
        <v>-8.5418850000000004E-2</v>
      </c>
      <c r="AJ42" s="8">
        <f t="shared" si="182"/>
        <v>-4.2471809999999999E-2</v>
      </c>
      <c r="AK42" s="8">
        <f t="shared" si="183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161"/>
        <v>-1.3808122390426001E-3</v>
      </c>
      <c r="BR42">
        <v>0.50200402</v>
      </c>
      <c r="BS42">
        <v>9.0652559999999993E-2</v>
      </c>
      <c r="BT42" s="8">
        <f t="shared" si="132"/>
        <v>-4.4568410000000003E-2</v>
      </c>
      <c r="BU42" s="8">
        <f t="shared" si="133"/>
        <v>4.0402404616295996E-3</v>
      </c>
      <c r="BX42">
        <v>0.13626576000000001</v>
      </c>
      <c r="BY42">
        <v>-5.6749819999999999E-2</v>
      </c>
      <c r="BZ42" s="8">
        <f t="shared" si="184"/>
        <v>-4.2471809999999999E-2</v>
      </c>
      <c r="CA42" s="8">
        <f t="shared" si="185"/>
        <v>-2.4102675725742001E-3</v>
      </c>
      <c r="CC42">
        <v>0.13626576000000001</v>
      </c>
      <c r="CD42">
        <v>-7.0630079999999998E-2</v>
      </c>
      <c r="CE42" s="8">
        <f t="shared" si="186"/>
        <v>-4.2471809999999999E-2</v>
      </c>
      <c r="CF42" s="8">
        <f t="shared" si="187"/>
        <v>-2.9997873380447999E-3</v>
      </c>
      <c r="CG42" s="8"/>
      <c r="CI42">
        <v>0.50200402</v>
      </c>
      <c r="CJ42">
        <v>5.0801850000000003E-2</v>
      </c>
      <c r="CK42" s="8">
        <f t="shared" si="134"/>
        <v>-4.4568410000000003E-2</v>
      </c>
      <c r="CL42" s="8">
        <f t="shared" si="135"/>
        <v>2.2641576795585003E-3</v>
      </c>
      <c r="DM42">
        <v>0.50200402</v>
      </c>
      <c r="DN42">
        <v>-0.35333961000000003</v>
      </c>
      <c r="DO42" s="8">
        <f t="shared" si="136"/>
        <v>-4.4568410000000003E-2</v>
      </c>
      <c r="DP42" s="8">
        <f t="shared" si="137"/>
        <v>-1.5747784607720101E-2</v>
      </c>
      <c r="DS42">
        <v>0.13626576000000001</v>
      </c>
      <c r="DT42">
        <v>-0.64025752000000002</v>
      </c>
      <c r="DU42" s="8">
        <f t="shared" si="188"/>
        <v>-4.2471809999999999E-2</v>
      </c>
      <c r="DV42" s="8">
        <f t="shared" si="189"/>
        <v>-2.7192895740511199E-2</v>
      </c>
      <c r="DY42" s="1">
        <v>0.50200401900000002</v>
      </c>
      <c r="DZ42" s="14">
        <f t="shared" si="162"/>
        <v>5.2813337809880657E-2</v>
      </c>
      <c r="EA42" s="14">
        <f t="shared" si="163"/>
        <v>-5.2813337809880657E-2</v>
      </c>
      <c r="EB42" s="14">
        <f t="shared" si="68"/>
        <v>4.4585397000000027E-2</v>
      </c>
      <c r="EC42" s="14">
        <f t="shared" si="69"/>
        <v>2.606761969514218E-3</v>
      </c>
      <c r="ED42" s="7">
        <f t="shared" si="170"/>
        <v>-1.5123960894851083</v>
      </c>
      <c r="EE42">
        <f t="shared" si="171"/>
        <v>-0.99829519075717399</v>
      </c>
      <c r="EG42" s="1">
        <v>0.50200402</v>
      </c>
      <c r="EH42" s="1">
        <v>0.22612906999999999</v>
      </c>
      <c r="EI42" s="8">
        <f t="shared" si="138"/>
        <v>-4.4568410000000003E-2</v>
      </c>
      <c r="EJ42" s="8">
        <f t="shared" si="164"/>
        <v>-1.0054865144540211E-2</v>
      </c>
      <c r="EK42">
        <v>0</v>
      </c>
      <c r="EM42" s="1">
        <v>0.50200402</v>
      </c>
      <c r="EN42" s="1">
        <v>0.19575502</v>
      </c>
      <c r="EO42" s="8">
        <f t="shared" si="139"/>
        <v>-4.4568410000000003E-2</v>
      </c>
      <c r="EP42" s="8">
        <f t="shared" si="165"/>
        <v>-8.7029524656704691E-3</v>
      </c>
      <c r="EQ42">
        <v>1</v>
      </c>
      <c r="ES42" s="1">
        <v>0.50200402</v>
      </c>
      <c r="ET42" s="1">
        <v>0.15938123000000001</v>
      </c>
      <c r="EU42" s="8">
        <f t="shared" si="140"/>
        <v>-4.4568410000000003E-2</v>
      </c>
      <c r="EV42" s="8">
        <f t="shared" si="166"/>
        <v>-7.0869117987393069E-3</v>
      </c>
      <c r="EX42" s="1">
        <v>0.50200402</v>
      </c>
      <c r="EY42" s="1">
        <v>0.12415569999999999</v>
      </c>
      <c r="EZ42" s="8">
        <f t="shared" si="141"/>
        <v>-4.4568410000000003E-2</v>
      </c>
      <c r="FA42" s="8">
        <f t="shared" si="167"/>
        <v>-5.5206029920257093E-3</v>
      </c>
      <c r="FC42" s="1">
        <v>0.50200402</v>
      </c>
      <c r="FD42" s="1">
        <v>8.9373149999999998E-2</v>
      </c>
      <c r="FE42" s="8">
        <f t="shared" si="142"/>
        <v>-4.4568410000000003E-2</v>
      </c>
      <c r="FF42" s="8">
        <f t="shared" si="168"/>
        <v>-3.9739913616270743E-3</v>
      </c>
      <c r="FH42">
        <v>0.50200402</v>
      </c>
      <c r="FI42">
        <v>5.4681720000000003E-2</v>
      </c>
      <c r="FJ42" s="8">
        <f t="shared" si="143"/>
        <v>-4.4568410000000003E-2</v>
      </c>
      <c r="FK42" s="8">
        <f t="shared" si="169"/>
        <v>-2.4314313965537794E-3</v>
      </c>
      <c r="FM42" s="1">
        <v>0.50200401900000002</v>
      </c>
      <c r="FN42" s="1">
        <v>3.3464303600000002E-2</v>
      </c>
      <c r="FO42" s="8">
        <f t="shared" si="144"/>
        <v>-4.4568407999999948E-2</v>
      </c>
      <c r="FP42" s="8">
        <f t="shared" si="145"/>
        <v>-1.487995527308847E-3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 t="shared" si="146"/>
        <v>-4.4568410000000003E-2</v>
      </c>
      <c r="FZ42" s="8">
        <f t="shared" si="147"/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 t="shared" si="148"/>
        <v>-4.4568410000000003E-2</v>
      </c>
      <c r="GK42" s="8">
        <f t="shared" si="149"/>
        <v>3.8209529545798391E-3</v>
      </c>
      <c r="GL42" s="8"/>
      <c r="GM42" s="1">
        <v>0.50200402</v>
      </c>
      <c r="GN42" s="1">
        <v>-8.2650379999999996E-2</v>
      </c>
      <c r="GO42" s="8">
        <f t="shared" si="150"/>
        <v>-4.4568410000000003E-2</v>
      </c>
      <c r="GP42" s="8">
        <f t="shared" si="151"/>
        <v>3.6750623219075872E-3</v>
      </c>
      <c r="GR42" s="1">
        <v>0.50200402</v>
      </c>
      <c r="GS42" s="1">
        <v>-0.14319596000000001</v>
      </c>
      <c r="GT42" s="8">
        <f t="shared" si="152"/>
        <v>-4.4568410000000003E-2</v>
      </c>
      <c r="GU42" s="8">
        <f t="shared" si="153"/>
        <v>6.3672311881129411E-3</v>
      </c>
      <c r="GW42">
        <v>0.50200402</v>
      </c>
      <c r="GX42">
        <v>-0.21780055000000001</v>
      </c>
      <c r="GY42" s="8">
        <f t="shared" si="154"/>
        <v>-4.4568410000000003E-2</v>
      </c>
      <c r="GZ42" s="8">
        <f t="shared" si="155"/>
        <v>9.684536175099857E-3</v>
      </c>
      <c r="HB42">
        <v>0.50200402</v>
      </c>
      <c r="HC42">
        <v>-0.21780055000000001</v>
      </c>
      <c r="HD42" s="8">
        <f t="shared" si="156"/>
        <v>-4.4568410000000003E-2</v>
      </c>
      <c r="HE42" s="8">
        <f t="shared" si="157"/>
        <v>9.684536175099857E-3</v>
      </c>
      <c r="HG42">
        <v>0.36826213000000002</v>
      </c>
      <c r="HH42">
        <v>-0.26400210000000002</v>
      </c>
    </row>
    <row r="43" spans="10:216" x14ac:dyDescent="0.35">
      <c r="M43" s="1"/>
      <c r="N43" s="1"/>
      <c r="V43">
        <v>0.54657243</v>
      </c>
      <c r="W43">
        <v>5.1222129999999998E-2</v>
      </c>
      <c r="X43" s="8">
        <f t="shared" ref="X43:X45" si="190">V43-V44</f>
        <v>-4.4593719999999948E-2</v>
      </c>
      <c r="Y43" s="8">
        <f t="shared" si="159"/>
        <v>-2.2841853230235972E-3</v>
      </c>
      <c r="AB43">
        <v>0.17873757000000001</v>
      </c>
      <c r="AC43">
        <v>-2.866428E-2</v>
      </c>
      <c r="AD43" s="8">
        <f t="shared" si="181"/>
        <v>-3.394701E-2</v>
      </c>
      <c r="AE43" s="8">
        <f t="shared" si="180"/>
        <v>9.7306659980279995E-4</v>
      </c>
      <c r="AH43">
        <v>0.17873757000000001</v>
      </c>
      <c r="AI43">
        <v>-3.0235519999999998E-2</v>
      </c>
      <c r="AJ43" s="8">
        <f t="shared" si="182"/>
        <v>-3.394701E-2</v>
      </c>
      <c r="AK43" s="8">
        <f t="shared" si="183"/>
        <v>1.0264054997952E-3</v>
      </c>
      <c r="AN43">
        <v>0.54657243</v>
      </c>
      <c r="AO43">
        <v>3.2384339999999998E-2</v>
      </c>
      <c r="AP43" s="8">
        <f t="shared" ref="AP43:AP45" si="191">AN43-AN44</f>
        <v>-4.4593719999999948E-2</v>
      </c>
      <c r="AQ43" s="8">
        <f t="shared" si="161"/>
        <v>-1.4441381903447983E-3</v>
      </c>
      <c r="BR43">
        <v>0.54657243</v>
      </c>
      <c r="BS43">
        <v>8.5162699999999994E-2</v>
      </c>
      <c r="BT43" s="8">
        <f t="shared" si="132"/>
        <v>-4.4593719999999948E-2</v>
      </c>
      <c r="BU43" s="8">
        <f t="shared" si="133"/>
        <v>3.7977215982439951E-3</v>
      </c>
      <c r="BX43">
        <v>0.17873757000000001</v>
      </c>
      <c r="BY43">
        <v>1.0419090000000001E-2</v>
      </c>
      <c r="BZ43" s="8">
        <f t="shared" si="184"/>
        <v>-3.394701E-2</v>
      </c>
      <c r="CA43" s="8">
        <f t="shared" si="185"/>
        <v>3.5369695242090004E-4</v>
      </c>
      <c r="CC43">
        <v>0.17873757000000001</v>
      </c>
      <c r="CD43">
        <v>-1.8915649999999999E-2</v>
      </c>
      <c r="CE43" s="8">
        <f t="shared" si="186"/>
        <v>-3.394701E-2</v>
      </c>
      <c r="CF43" s="8">
        <f t="shared" si="187"/>
        <v>-6.4212975970649993E-4</v>
      </c>
      <c r="CG43" s="8"/>
      <c r="CI43">
        <v>0.54657243</v>
      </c>
      <c r="CJ43">
        <v>5.5128200000000002E-2</v>
      </c>
      <c r="CK43" s="8">
        <f t="shared" si="134"/>
        <v>-4.4593719999999948E-2</v>
      </c>
      <c r="CL43" s="8">
        <f t="shared" si="135"/>
        <v>2.458371514903997E-3</v>
      </c>
      <c r="DM43">
        <v>0.54657243</v>
      </c>
      <c r="DN43">
        <v>-0.33301844000000003</v>
      </c>
      <c r="DO43" s="8">
        <f t="shared" si="136"/>
        <v>-4.4593719999999948E-2</v>
      </c>
      <c r="DP43" s="8">
        <f t="shared" si="137"/>
        <v>-1.4850531068196783E-2</v>
      </c>
      <c r="DS43">
        <v>0.17873757000000001</v>
      </c>
      <c r="DT43">
        <v>-0.55938262000000005</v>
      </c>
      <c r="DU43" s="8">
        <f t="shared" si="188"/>
        <v>-3.394701E-2</v>
      </c>
      <c r="DV43" s="8">
        <f t="shared" si="189"/>
        <v>-1.8989367394966202E-2</v>
      </c>
      <c r="DY43" s="1">
        <v>0.54657242699999997</v>
      </c>
      <c r="DZ43" s="14">
        <f t="shared" si="162"/>
        <v>4.9774339676722755E-2</v>
      </c>
      <c r="EA43" s="14">
        <f t="shared" si="163"/>
        <v>-4.9774339676722755E-2</v>
      </c>
      <c r="EB43" s="14">
        <f t="shared" si="68"/>
        <v>4.4568407999999948E-2</v>
      </c>
      <c r="EC43" s="14">
        <f t="shared" si="69"/>
        <v>3.0389981331579025E-3</v>
      </c>
      <c r="ED43" s="7">
        <f t="shared" si="170"/>
        <v>-1.5027144405318809</v>
      </c>
      <c r="EE43">
        <f t="shared" si="171"/>
        <v>-0.9976833234328365</v>
      </c>
      <c r="EG43" s="1">
        <v>0.54657243</v>
      </c>
      <c r="EH43" s="1">
        <v>0.20302964000000001</v>
      </c>
      <c r="EI43" s="8">
        <f t="shared" si="138"/>
        <v>-4.4593719999999948E-2</v>
      </c>
      <c r="EJ43" s="8">
        <f t="shared" si="164"/>
        <v>-9.0273151236370478E-3</v>
      </c>
      <c r="EK43">
        <v>0</v>
      </c>
      <c r="EM43" s="1">
        <v>0.54657243</v>
      </c>
      <c r="EN43" s="1">
        <v>0.17787896</v>
      </c>
      <c r="EO43" s="8">
        <f t="shared" si="139"/>
        <v>-4.4593719999999948E-2</v>
      </c>
      <c r="EP43" s="8">
        <f t="shared" si="165"/>
        <v>-7.9078348330005599E-3</v>
      </c>
      <c r="EQ43">
        <v>1</v>
      </c>
      <c r="ES43" s="1">
        <v>0.54657243</v>
      </c>
      <c r="ET43" s="1">
        <v>0.14459816</v>
      </c>
      <c r="EU43" s="8">
        <f t="shared" si="140"/>
        <v>-4.4593719999999948E-2</v>
      </c>
      <c r="EV43" s="8">
        <f t="shared" si="166"/>
        <v>-6.4292738568520816E-3</v>
      </c>
      <c r="EX43" s="1">
        <v>0.54657243</v>
      </c>
      <c r="EY43" s="1">
        <v>0.11234142</v>
      </c>
      <c r="EZ43" s="8">
        <f t="shared" si="141"/>
        <v>-4.4593719999999948E-2</v>
      </c>
      <c r="FA43" s="8">
        <f t="shared" si="167"/>
        <v>-4.9950411170352343E-3</v>
      </c>
      <c r="FC43" s="1">
        <v>0.54657243</v>
      </c>
      <c r="FD43" s="1">
        <v>8.0474450000000003E-2</v>
      </c>
      <c r="FE43" s="8">
        <f t="shared" si="142"/>
        <v>-4.4593719999999948E-2</v>
      </c>
      <c r="FF43" s="8">
        <f t="shared" si="168"/>
        <v>-3.5781387365478924E-3</v>
      </c>
      <c r="FH43">
        <v>0.54657243</v>
      </c>
      <c r="FI43">
        <v>4.7246910000000003E-2</v>
      </c>
      <c r="FJ43" s="8">
        <f t="shared" si="143"/>
        <v>-4.4593719999999948E-2</v>
      </c>
      <c r="FK43" s="8">
        <f t="shared" si="169"/>
        <v>-2.1007412769294105E-3</v>
      </c>
      <c r="FM43" s="1">
        <v>0.54657242699999997</v>
      </c>
      <c r="FN43" s="1">
        <v>2.97008975E-2</v>
      </c>
      <c r="FO43" s="8">
        <f t="shared" si="144"/>
        <v>-4.4593721000000031E-2</v>
      </c>
      <c r="FP43" s="8">
        <f t="shared" si="145"/>
        <v>-1.3205922406198216E-3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 t="shared" si="146"/>
        <v>-4.4593719999999948E-2</v>
      </c>
      <c r="FZ43" s="8">
        <f t="shared" si="147"/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 t="shared" si="148"/>
        <v>-4.4593719999999948E-2</v>
      </c>
      <c r="GK43" s="8">
        <f t="shared" si="149"/>
        <v>3.7454611616232086E-3</v>
      </c>
      <c r="GL43" s="8"/>
      <c r="GM43" s="1">
        <v>0.54657243</v>
      </c>
      <c r="GN43" s="1">
        <v>-7.3704699999999998E-2</v>
      </c>
      <c r="GO43" s="8">
        <f t="shared" si="150"/>
        <v>-4.4593719999999948E-2</v>
      </c>
      <c r="GP43" s="8">
        <f t="shared" si="151"/>
        <v>3.2771350675356147E-3</v>
      </c>
      <c r="GR43" s="1">
        <v>0.54657243</v>
      </c>
      <c r="GS43" s="1">
        <v>-0.12890984</v>
      </c>
      <c r="GT43" s="8">
        <f t="shared" si="152"/>
        <v>-4.4593719999999948E-2</v>
      </c>
      <c r="GU43" s="8">
        <f t="shared" si="153"/>
        <v>5.731723447953866E-3</v>
      </c>
      <c r="GW43">
        <v>0.54657243</v>
      </c>
      <c r="GX43">
        <v>-0.19764302</v>
      </c>
      <c r="GY43" s="8">
        <f t="shared" si="154"/>
        <v>-4.4593719999999948E-2</v>
      </c>
      <c r="GZ43" s="8">
        <f t="shared" si="155"/>
        <v>8.7878096199515473E-3</v>
      </c>
      <c r="HB43">
        <v>0.54657243</v>
      </c>
      <c r="HC43">
        <v>-0.19764302</v>
      </c>
      <c r="HD43" s="8">
        <f t="shared" si="156"/>
        <v>-4.4593719999999948E-2</v>
      </c>
      <c r="HE43" s="8">
        <f t="shared" si="157"/>
        <v>8.7878096199515473E-3</v>
      </c>
      <c r="HG43">
        <v>0.41284757</v>
      </c>
      <c r="HH43">
        <v>-0.23600783</v>
      </c>
    </row>
    <row r="44" spans="10:216" x14ac:dyDescent="0.35">
      <c r="M44" s="1"/>
      <c r="N44" s="1"/>
      <c r="V44">
        <v>0.59116614999999995</v>
      </c>
      <c r="W44">
        <v>5.5185249999999998E-2</v>
      </c>
      <c r="X44" s="8">
        <f t="shared" si="190"/>
        <v>-4.4550840000000091E-2</v>
      </c>
      <c r="Y44" s="8">
        <f t="shared" si="159"/>
        <v>-2.4585492431100048E-3</v>
      </c>
      <c r="AB44">
        <v>0.21268458000000001</v>
      </c>
      <c r="AC44">
        <v>-1.5844759999999999E-2</v>
      </c>
      <c r="AD44" s="8">
        <f t="shared" si="181"/>
        <v>-3.3978309999999984E-2</v>
      </c>
      <c r="AE44" s="8">
        <f t="shared" si="180"/>
        <v>5.3837816715559975E-4</v>
      </c>
      <c r="AH44">
        <v>0.21268458000000001</v>
      </c>
      <c r="AI44">
        <v>-8.9995000000000006E-3</v>
      </c>
      <c r="AJ44" s="8">
        <f t="shared" si="182"/>
        <v>-3.3978309999999984E-2</v>
      </c>
      <c r="AK44" s="8">
        <f t="shared" si="183"/>
        <v>3.0578780084499987E-4</v>
      </c>
      <c r="AN44">
        <v>0.59116614999999995</v>
      </c>
      <c r="AO44">
        <v>3.3334019999999999E-2</v>
      </c>
      <c r="AP44" s="8">
        <f t="shared" si="191"/>
        <v>-4.4550840000000091E-2</v>
      </c>
      <c r="AQ44" s="8">
        <f t="shared" si="161"/>
        <v>-1.485058591576803E-3</v>
      </c>
      <c r="BR44">
        <v>0.59116614999999995</v>
      </c>
      <c r="BS44">
        <v>8.0884639999999994E-2</v>
      </c>
      <c r="BT44" s="8">
        <f t="shared" si="132"/>
        <v>-4.4550840000000091E-2</v>
      </c>
      <c r="BU44" s="8">
        <f t="shared" si="133"/>
        <v>3.603478655097607E-3</v>
      </c>
      <c r="BX44">
        <v>0.21268458000000001</v>
      </c>
      <c r="BY44">
        <v>3.3456939999999998E-2</v>
      </c>
      <c r="BZ44" s="8">
        <f t="shared" si="184"/>
        <v>-3.3978309999999984E-2</v>
      </c>
      <c r="CA44" s="8">
        <f t="shared" si="185"/>
        <v>1.1368102789713994E-3</v>
      </c>
      <c r="CC44">
        <v>0.21268458000000001</v>
      </c>
      <c r="CD44">
        <v>3.7070699999999998E-3</v>
      </c>
      <c r="CE44" s="8">
        <f t="shared" si="186"/>
        <v>-3.3978309999999984E-2</v>
      </c>
      <c r="CF44" s="8">
        <f t="shared" si="187"/>
        <v>1.2595997365169993E-4</v>
      </c>
      <c r="CG44" s="8"/>
      <c r="CI44">
        <v>0.59116614999999995</v>
      </c>
      <c r="CJ44">
        <v>5.8065569999999997E-2</v>
      </c>
      <c r="CK44" s="8">
        <f t="shared" si="134"/>
        <v>-4.4550840000000091E-2</v>
      </c>
      <c r="CL44" s="8">
        <f t="shared" si="135"/>
        <v>2.5868699185788054E-3</v>
      </c>
      <c r="DM44">
        <v>0.59116614999999995</v>
      </c>
      <c r="DN44">
        <v>-0.31181959999999997</v>
      </c>
      <c r="DO44" s="8">
        <f t="shared" si="136"/>
        <v>-4.4550840000000091E-2</v>
      </c>
      <c r="DP44" s="8">
        <f t="shared" si="137"/>
        <v>-1.3891825108464028E-2</v>
      </c>
      <c r="DS44">
        <v>0.21268458000000001</v>
      </c>
      <c r="DT44">
        <v>-0.50637465000000004</v>
      </c>
      <c r="DU44" s="8">
        <f t="shared" si="188"/>
        <v>-3.3978309999999984E-2</v>
      </c>
      <c r="DV44" s="8">
        <f t="shared" si="189"/>
        <v>-1.7205754833841493E-2</v>
      </c>
      <c r="DY44" s="1">
        <v>0.591166148</v>
      </c>
      <c r="DZ44" s="14">
        <f t="shared" si="162"/>
        <v>4.6352878718469832E-2</v>
      </c>
      <c r="EA44" s="14">
        <f t="shared" si="163"/>
        <v>-4.6352878718469832E-2</v>
      </c>
      <c r="EB44" s="14">
        <f t="shared" si="68"/>
        <v>4.4593721000000031E-2</v>
      </c>
      <c r="EC44" s="14">
        <f t="shared" si="69"/>
        <v>3.4214609582529226E-3</v>
      </c>
      <c r="ED44" s="7">
        <f t="shared" si="170"/>
        <v>-1.4942211782865467</v>
      </c>
      <c r="EE44">
        <f t="shared" si="171"/>
        <v>-0.99706955568561673</v>
      </c>
      <c r="EG44" s="1">
        <v>0.59116614999999995</v>
      </c>
      <c r="EH44" s="1">
        <v>0.17917432999999999</v>
      </c>
      <c r="EI44" s="8">
        <f t="shared" si="138"/>
        <v>-4.4550840000000091E-2</v>
      </c>
      <c r="EJ44" s="8">
        <f t="shared" si="164"/>
        <v>-7.954132249883214E-3</v>
      </c>
      <c r="EK44">
        <v>0</v>
      </c>
      <c r="EM44" s="1">
        <v>0.59116614999999995</v>
      </c>
      <c r="EN44" s="1">
        <v>0.15894800000000001</v>
      </c>
      <c r="EO44" s="8">
        <f t="shared" si="139"/>
        <v>-4.4550840000000091E-2</v>
      </c>
      <c r="EP44" s="8">
        <f t="shared" si="165"/>
        <v>-7.0551448683743743E-3</v>
      </c>
      <c r="EQ44">
        <v>1</v>
      </c>
      <c r="ES44" s="1">
        <v>0.59116614999999995</v>
      </c>
      <c r="ET44" s="1">
        <v>0.12858363</v>
      </c>
      <c r="EU44" s="8">
        <f t="shared" si="140"/>
        <v>-4.4550840000000091E-2</v>
      </c>
      <c r="EV44" s="8">
        <f t="shared" si="166"/>
        <v>-5.708246254862796E-3</v>
      </c>
      <c r="EX44" s="1">
        <v>0.59116614999999995</v>
      </c>
      <c r="EY44" s="1">
        <v>9.9146170000000006E-2</v>
      </c>
      <c r="EZ44" s="8">
        <f t="shared" si="141"/>
        <v>-4.4550840000000091E-2</v>
      </c>
      <c r="FA44" s="8">
        <f t="shared" si="167"/>
        <v>-4.4014214996612715E-3</v>
      </c>
      <c r="FC44" s="1">
        <v>0.59116614999999995</v>
      </c>
      <c r="FD44" s="1">
        <v>7.0067760000000007E-2</v>
      </c>
      <c r="FE44" s="8">
        <f t="shared" si="142"/>
        <v>-4.4550840000000091E-2</v>
      </c>
      <c r="FF44" s="8">
        <f t="shared" si="168"/>
        <v>-3.1105361437270456E-3</v>
      </c>
      <c r="FH44">
        <v>0.59116614999999995</v>
      </c>
      <c r="FI44">
        <v>3.8286260000000003E-2</v>
      </c>
      <c r="FJ44" s="8">
        <f t="shared" si="143"/>
        <v>-4.4550840000000091E-2</v>
      </c>
      <c r="FK44" s="8">
        <f t="shared" si="169"/>
        <v>-1.6996518161581165E-3</v>
      </c>
      <c r="FM44" s="1">
        <v>0.591166148</v>
      </c>
      <c r="FN44" s="1">
        <v>2.42643705E-2</v>
      </c>
      <c r="FO44" s="8">
        <f t="shared" si="144"/>
        <v>-4.4550843000000007E-2</v>
      </c>
      <c r="FP44" s="8">
        <f t="shared" si="145"/>
        <v>-1.077174531160172E-3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 t="shared" si="146"/>
        <v>-4.4550840000000091E-2</v>
      </c>
      <c r="FZ44" s="8">
        <f t="shared" si="147"/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 t="shared" si="148"/>
        <v>-4.4550840000000091E-2</v>
      </c>
      <c r="GK44" s="8">
        <f t="shared" si="149"/>
        <v>3.7289750687814495E-3</v>
      </c>
      <c r="GL44" s="8"/>
      <c r="GM44" s="1">
        <v>0.59116614999999995</v>
      </c>
      <c r="GN44" s="1">
        <v>-6.6382579999999997E-2</v>
      </c>
      <c r="GO44" s="8">
        <f t="shared" si="150"/>
        <v>-4.4550840000000091E-2</v>
      </c>
      <c r="GP44" s="8">
        <f t="shared" si="151"/>
        <v>2.946938997391269E-3</v>
      </c>
      <c r="GR44" s="1">
        <v>0.59116614999999995</v>
      </c>
      <c r="GS44" s="1">
        <v>-0.11611339</v>
      </c>
      <c r="GT44" s="8">
        <f t="shared" si="152"/>
        <v>-4.4550840000000091E-2</v>
      </c>
      <c r="GU44" s="8">
        <f t="shared" si="153"/>
        <v>5.1546516738322223E-3</v>
      </c>
      <c r="GW44">
        <v>0.59116614999999995</v>
      </c>
      <c r="GX44">
        <v>-0.17884668000000001</v>
      </c>
      <c r="GY44" s="8">
        <f t="shared" si="154"/>
        <v>-4.4550840000000091E-2</v>
      </c>
      <c r="GZ44" s="8">
        <f t="shared" si="155"/>
        <v>7.9395867989155763E-3</v>
      </c>
      <c r="HB44">
        <v>0.59116614999999995</v>
      </c>
      <c r="HC44">
        <v>-0.17884668000000001</v>
      </c>
      <c r="HD44" s="8">
        <f t="shared" si="156"/>
        <v>-4.4550840000000091E-2</v>
      </c>
      <c r="HE44" s="8">
        <f t="shared" si="157"/>
        <v>7.9395867989155763E-3</v>
      </c>
      <c r="HG44">
        <v>0.45741862</v>
      </c>
      <c r="HH44">
        <v>-0.2122494</v>
      </c>
    </row>
    <row r="45" spans="10:216" x14ac:dyDescent="0.35">
      <c r="M45" s="1"/>
      <c r="N45" s="1"/>
      <c r="V45">
        <v>0.63571699000000004</v>
      </c>
      <c r="W45">
        <v>5.7667830000000003E-2</v>
      </c>
      <c r="X45" s="8">
        <f t="shared" si="190"/>
        <v>-4.4591559999999975E-2</v>
      </c>
      <c r="Y45" s="8">
        <f t="shared" si="159"/>
        <v>-2.5714985015147986E-3</v>
      </c>
      <c r="AB45">
        <v>0.24666289</v>
      </c>
      <c r="AC45">
        <v>-2.5636700000000001E-3</v>
      </c>
      <c r="AD45" s="8">
        <f t="shared" si="181"/>
        <v>-3.3991440000000012E-2</v>
      </c>
      <c r="AE45" s="8">
        <f t="shared" si="180"/>
        <v>8.7142834984800039E-5</v>
      </c>
      <c r="AH45">
        <v>0.24666289</v>
      </c>
      <c r="AI45">
        <v>5.9529500000000003E-3</v>
      </c>
      <c r="AJ45" s="8">
        <f t="shared" si="182"/>
        <v>-3.3991440000000012E-2</v>
      </c>
      <c r="AK45" s="8">
        <f t="shared" si="183"/>
        <v>-2.0234934274800009E-4</v>
      </c>
      <c r="AN45">
        <v>0.63571699000000004</v>
      </c>
      <c r="AO45">
        <v>3.3745160000000003E-2</v>
      </c>
      <c r="AP45" s="8">
        <f t="shared" si="191"/>
        <v>-4.4591559999999975E-2</v>
      </c>
      <c r="AQ45" s="8">
        <f t="shared" si="161"/>
        <v>-1.5047493268495994E-3</v>
      </c>
      <c r="BR45">
        <v>0.63571699000000004</v>
      </c>
      <c r="BS45">
        <v>7.2377369999999996E-2</v>
      </c>
      <c r="BT45" s="8">
        <f t="shared" si="132"/>
        <v>-4.4591559999999975E-2</v>
      </c>
      <c r="BU45" s="8">
        <f t="shared" si="133"/>
        <v>3.2274198369971981E-3</v>
      </c>
      <c r="BX45">
        <v>0.24666289</v>
      </c>
      <c r="BY45">
        <v>5.073722E-2</v>
      </c>
      <c r="BZ45" s="8">
        <f t="shared" si="184"/>
        <v>-3.3991440000000012E-2</v>
      </c>
      <c r="CA45" s="8">
        <f t="shared" si="185"/>
        <v>1.7246311693968005E-3</v>
      </c>
      <c r="CC45">
        <v>0.24666289</v>
      </c>
      <c r="CD45">
        <v>1.6693980000000001E-2</v>
      </c>
      <c r="CE45" s="8">
        <f t="shared" si="186"/>
        <v>-3.3991440000000012E-2</v>
      </c>
      <c r="CF45" s="8">
        <f t="shared" si="187"/>
        <v>5.6745241953120023E-4</v>
      </c>
      <c r="CG45" s="8"/>
      <c r="CI45">
        <v>0.63571699000000004</v>
      </c>
      <c r="CJ45">
        <v>5.9556579999999998E-2</v>
      </c>
      <c r="CK45" s="8">
        <f t="shared" si="134"/>
        <v>-4.4591559999999975E-2</v>
      </c>
      <c r="CL45" s="8">
        <f t="shared" si="135"/>
        <v>2.6557208104647984E-3</v>
      </c>
      <c r="DM45">
        <v>0.63571699000000004</v>
      </c>
      <c r="DN45">
        <v>-0.28946147999999999</v>
      </c>
      <c r="DO45" s="8">
        <f t="shared" si="136"/>
        <v>-4.4591559999999975E-2</v>
      </c>
      <c r="DP45" s="8">
        <f t="shared" si="137"/>
        <v>-1.2907538953108793E-2</v>
      </c>
      <c r="DS45">
        <v>0.24666289</v>
      </c>
      <c r="DT45">
        <v>-0.46799584999999999</v>
      </c>
      <c r="DU45" s="8">
        <f t="shared" si="188"/>
        <v>-3.3991440000000012E-2</v>
      </c>
      <c r="DV45" s="8">
        <f t="shared" si="189"/>
        <v>-1.5907852855524006E-2</v>
      </c>
      <c r="DY45" s="1">
        <v>0.63571699100000001</v>
      </c>
      <c r="DZ45" s="14">
        <f t="shared" si="162"/>
        <v>4.2595795220475678E-2</v>
      </c>
      <c r="EA45" s="14">
        <f t="shared" si="163"/>
        <v>-4.2595795220475678E-2</v>
      </c>
      <c r="EB45" s="14">
        <f t="shared" si="68"/>
        <v>4.4550843000000007E-2</v>
      </c>
      <c r="EC45" s="14">
        <f t="shared" si="69"/>
        <v>3.7570834979941542E-3</v>
      </c>
      <c r="ED45" s="7">
        <f t="shared" si="170"/>
        <v>-1.4866629118738566</v>
      </c>
      <c r="EE45">
        <f t="shared" si="171"/>
        <v>-0.99646287142903345</v>
      </c>
      <c r="EG45" s="1">
        <v>0.63571699000000004</v>
      </c>
      <c r="EH45" s="1">
        <v>0.15467766999999999</v>
      </c>
      <c r="EI45" s="8">
        <f t="shared" si="138"/>
        <v>-4.4591559999999975E-2</v>
      </c>
      <c r="EJ45" s="8">
        <f t="shared" si="164"/>
        <v>-6.8687908066703274E-3</v>
      </c>
      <c r="EK45">
        <v>0</v>
      </c>
      <c r="EM45" s="1">
        <v>0.63571699000000004</v>
      </c>
      <c r="EN45" s="1">
        <v>0.13901480999999999</v>
      </c>
      <c r="EO45" s="8">
        <f t="shared" si="139"/>
        <v>-4.4591559999999975E-2</v>
      </c>
      <c r="EP45" s="8">
        <f t="shared" si="165"/>
        <v>-6.172307990935641E-3</v>
      </c>
      <c r="EQ45">
        <v>1</v>
      </c>
      <c r="ES45" s="1">
        <v>0.63571699000000004</v>
      </c>
      <c r="ET45" s="1">
        <v>0.11143896</v>
      </c>
      <c r="EU45" s="8">
        <f t="shared" si="140"/>
        <v>-4.4591559999999975E-2</v>
      </c>
      <c r="EV45" s="8">
        <f t="shared" si="166"/>
        <v>-4.9486839564683287E-3</v>
      </c>
      <c r="EX45" s="1">
        <v>0.63571699000000004</v>
      </c>
      <c r="EY45" s="1">
        <v>8.4716059999999996E-2</v>
      </c>
      <c r="EZ45" s="8">
        <f t="shared" si="141"/>
        <v>-4.4591559999999975E-2</v>
      </c>
      <c r="FA45" s="8">
        <f t="shared" si="167"/>
        <v>-3.7619967646611943E-3</v>
      </c>
      <c r="FC45" s="1">
        <v>0.63571699000000004</v>
      </c>
      <c r="FD45" s="1">
        <v>5.8340389999999999E-2</v>
      </c>
      <c r="FE45" s="8">
        <f t="shared" si="142"/>
        <v>-4.4591559999999975E-2</v>
      </c>
      <c r="FF45" s="8">
        <f t="shared" si="168"/>
        <v>-2.5907290592724957E-3</v>
      </c>
      <c r="FH45">
        <v>0.63571699000000004</v>
      </c>
      <c r="FI45">
        <v>2.8031859999999999E-2</v>
      </c>
      <c r="FJ45" s="8">
        <f t="shared" si="143"/>
        <v>-4.4591559999999975E-2</v>
      </c>
      <c r="FK45" s="8">
        <f t="shared" si="169"/>
        <v>-1.2448143436726822E-3</v>
      </c>
      <c r="FM45" s="1">
        <v>0.63571699100000001</v>
      </c>
      <c r="FN45" s="1">
        <v>1.7420384099999998E-2</v>
      </c>
      <c r="FO45" s="8">
        <f t="shared" si="144"/>
        <v>-4.4591559000000003E-2</v>
      </c>
      <c r="FP45" s="8">
        <f t="shared" si="145"/>
        <v>-7.7358917723124767E-4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 t="shared" si="146"/>
        <v>-4.4591559999999975E-2</v>
      </c>
      <c r="FZ45" s="8">
        <f t="shared" si="147"/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 t="shared" si="148"/>
        <v>-4.4591559999999975E-2</v>
      </c>
      <c r="GK45" s="8">
        <f t="shared" si="149"/>
        <v>3.7639555629963533E-3</v>
      </c>
      <c r="GL45" s="8"/>
      <c r="GM45" s="1">
        <v>0.63571699000000004</v>
      </c>
      <c r="GN45" s="1">
        <v>-6.024931E-2</v>
      </c>
      <c r="GO45" s="8">
        <f t="shared" si="150"/>
        <v>-4.4591559999999975E-2</v>
      </c>
      <c r="GP45" s="8">
        <f t="shared" si="151"/>
        <v>2.6754987105522777E-3</v>
      </c>
      <c r="GR45" s="1">
        <v>0.63571699000000004</v>
      </c>
      <c r="GS45" s="1">
        <v>-0.10430963</v>
      </c>
      <c r="GT45" s="8">
        <f t="shared" si="152"/>
        <v>-4.4591559999999975E-2</v>
      </c>
      <c r="GU45" s="8">
        <f t="shared" si="153"/>
        <v>4.632090899683086E-3</v>
      </c>
      <c r="GW45">
        <v>0.63571699000000004</v>
      </c>
      <c r="GX45">
        <v>-0.16088411</v>
      </c>
      <c r="GY45" s="8">
        <f t="shared" si="154"/>
        <v>-4.4591559999999975E-2</v>
      </c>
      <c r="GZ45" s="8">
        <f t="shared" si="155"/>
        <v>7.1444009707887241E-3</v>
      </c>
      <c r="HB45">
        <v>0.63571699000000004</v>
      </c>
      <c r="HC45">
        <v>-0.16088411</v>
      </c>
      <c r="HD45" s="8">
        <f t="shared" si="156"/>
        <v>-4.4591559999999975E-2</v>
      </c>
      <c r="HE45" s="8">
        <f t="shared" si="157"/>
        <v>7.1444009707887241E-3</v>
      </c>
      <c r="HG45">
        <v>0.50200402</v>
      </c>
      <c r="HH45">
        <v>-0.19119164</v>
      </c>
    </row>
    <row r="46" spans="10:216" x14ac:dyDescent="0.35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159"/>
        <v>-2.6158167674248016E-3</v>
      </c>
      <c r="AB46">
        <v>0.28065433000000001</v>
      </c>
      <c r="AC46">
        <v>2.94999E-3</v>
      </c>
      <c r="AD46" s="8">
        <f t="shared" si="181"/>
        <v>-3.3964349999999977E-2</v>
      </c>
      <c r="AE46" s="8">
        <f t="shared" si="180"/>
        <v>-1.0019449285649993E-4</v>
      </c>
      <c r="AH46">
        <v>0.28065433000000001</v>
      </c>
      <c r="AI46">
        <v>1.508695E-2</v>
      </c>
      <c r="AJ46" s="8">
        <f t="shared" si="182"/>
        <v>-3.3964349999999977E-2</v>
      </c>
      <c r="AK46" s="8">
        <f t="shared" si="183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161"/>
        <v>-1.4952488732172008E-3</v>
      </c>
      <c r="BR46">
        <v>0.68030855000000001</v>
      </c>
      <c r="BS46">
        <v>6.8420670000000003E-2</v>
      </c>
      <c r="BT46" s="8">
        <f t="shared" si="132"/>
        <v>-4.4546120000000022E-2</v>
      </c>
      <c r="BU46" s="8">
        <f t="shared" si="133"/>
        <v>3.0478753763004017E-3</v>
      </c>
      <c r="BX46">
        <v>0.28065433000000001</v>
      </c>
      <c r="BY46">
        <v>6.1824909999999997E-2</v>
      </c>
      <c r="BZ46" s="8">
        <f t="shared" si="184"/>
        <v>-3.3964349999999977E-2</v>
      </c>
      <c r="CA46" s="8">
        <f t="shared" si="185"/>
        <v>2.0998428819584986E-3</v>
      </c>
      <c r="CC46">
        <v>0.28065433000000001</v>
      </c>
      <c r="CD46">
        <v>2.3029109999999998E-2</v>
      </c>
      <c r="CE46" s="8">
        <f t="shared" si="186"/>
        <v>-3.3964349999999977E-2</v>
      </c>
      <c r="CF46" s="8">
        <f t="shared" si="187"/>
        <v>7.821687522284994E-4</v>
      </c>
      <c r="CG46" s="8"/>
      <c r="CI46">
        <v>0.68030855000000001</v>
      </c>
      <c r="CJ46">
        <v>5.9664340000000003E-2</v>
      </c>
      <c r="CK46" s="8">
        <f t="shared" si="134"/>
        <v>-4.4546120000000022E-2</v>
      </c>
      <c r="CL46" s="8">
        <f t="shared" si="135"/>
        <v>2.6578148493608014E-3</v>
      </c>
      <c r="DM46">
        <v>0.68030855000000001</v>
      </c>
      <c r="DN46">
        <v>-0.26565585000000003</v>
      </c>
      <c r="DO46" s="8">
        <f t="shared" si="136"/>
        <v>-4.4546120000000022E-2</v>
      </c>
      <c r="DP46" s="8">
        <f t="shared" si="137"/>
        <v>-1.1833937372802007E-2</v>
      </c>
      <c r="DS46">
        <v>0.28065433000000001</v>
      </c>
      <c r="DT46">
        <v>-0.44090571000000001</v>
      </c>
      <c r="DU46" s="8">
        <f t="shared" si="188"/>
        <v>-3.3964349999999977E-2</v>
      </c>
      <c r="DV46" s="8">
        <f t="shared" si="189"/>
        <v>-1.497507585143849E-2</v>
      </c>
      <c r="DY46" s="1">
        <v>0.68030855000000001</v>
      </c>
      <c r="DZ46" s="14">
        <f t="shared" si="162"/>
        <v>3.8527503531741378E-2</v>
      </c>
      <c r="EA46" s="14">
        <f t="shared" si="163"/>
        <v>-3.8527503531741378E-2</v>
      </c>
      <c r="EB46" s="14">
        <f t="shared" si="68"/>
        <v>4.4591559000000003E-2</v>
      </c>
      <c r="EC46" s="14">
        <f t="shared" si="69"/>
        <v>4.0682916887343004E-3</v>
      </c>
      <c r="ED46" s="7">
        <f t="shared" si="170"/>
        <v>-1.4798136383440332</v>
      </c>
      <c r="EE46">
        <f t="shared" si="171"/>
        <v>-0.9958639295298507</v>
      </c>
      <c r="EG46" s="1">
        <v>0.68030855000000001</v>
      </c>
      <c r="EH46" s="1">
        <v>0.12958373000000001</v>
      </c>
      <c r="EI46" s="8">
        <f t="shared" si="138"/>
        <v>-4.4546120000000022E-2</v>
      </c>
      <c r="EJ46" s="8">
        <f t="shared" si="164"/>
        <v>-5.7451348675906198E-3</v>
      </c>
      <c r="EK46">
        <v>0</v>
      </c>
      <c r="EM46" s="1">
        <v>0.68030855000000001</v>
      </c>
      <c r="EN46" s="1">
        <v>0.11802894999999999</v>
      </c>
      <c r="EO46" s="8">
        <f t="shared" si="139"/>
        <v>-4.4546120000000022E-2</v>
      </c>
      <c r="EP46" s="8">
        <f t="shared" si="165"/>
        <v>-5.2320531234758333E-3</v>
      </c>
      <c r="EQ46">
        <v>1</v>
      </c>
      <c r="ES46" s="1">
        <v>0.68030855000000001</v>
      </c>
      <c r="ET46" s="1">
        <v>9.3154600000000004E-2</v>
      </c>
      <c r="EU46" s="8">
        <f t="shared" si="140"/>
        <v>-4.4546120000000022E-2</v>
      </c>
      <c r="EV46" s="8">
        <f t="shared" si="166"/>
        <v>-4.1300380883962607E-3</v>
      </c>
      <c r="EX46" s="1">
        <v>0.68030855000000001</v>
      </c>
      <c r="EY46" s="1">
        <v>6.9081450000000003E-2</v>
      </c>
      <c r="EZ46" s="8">
        <f t="shared" si="141"/>
        <v>-4.4546120000000022E-2</v>
      </c>
      <c r="FA46" s="8">
        <f t="shared" si="167"/>
        <v>-3.0627475154382266E-3</v>
      </c>
      <c r="FC46" s="1">
        <v>0.68030855000000001</v>
      </c>
      <c r="FD46" s="1">
        <v>4.5362189999999997E-2</v>
      </c>
      <c r="FE46" s="8">
        <f t="shared" si="142"/>
        <v>-4.4546120000000022E-2</v>
      </c>
      <c r="FF46" s="8">
        <f t="shared" si="168"/>
        <v>-2.0111467654100592E-3</v>
      </c>
      <c r="FH46">
        <v>0.68030855000000001</v>
      </c>
      <c r="FI46">
        <v>1.6592039999999999E-2</v>
      </c>
      <c r="FJ46" s="8">
        <f t="shared" si="143"/>
        <v>-4.4546120000000022E-2</v>
      </c>
      <c r="FK46" s="8">
        <f t="shared" si="169"/>
        <v>-7.3561324040030533E-4</v>
      </c>
      <c r="FM46" s="1">
        <v>0.68030855000000001</v>
      </c>
      <c r="FN46" s="1">
        <v>9.3156565900000005E-3</v>
      </c>
      <c r="FO46" s="8">
        <f t="shared" si="144"/>
        <v>-4.4546121999999966E-2</v>
      </c>
      <c r="FP46" s="8">
        <f t="shared" si="145"/>
        <v>-4.1301254326140199E-4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 t="shared" si="146"/>
        <v>-4.4546120000000022E-2</v>
      </c>
      <c r="FZ46" s="8">
        <f t="shared" si="147"/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 t="shared" si="148"/>
        <v>-4.4546120000000022E-2</v>
      </c>
      <c r="GK46" s="8">
        <f t="shared" si="149"/>
        <v>3.8209744241637393E-3</v>
      </c>
      <c r="GL46" s="8"/>
      <c r="GM46" s="1">
        <v>0.68030855000000001</v>
      </c>
      <c r="GN46" s="1">
        <v>-5.4963690000000003E-2</v>
      </c>
      <c r="GO46" s="8">
        <f t="shared" si="150"/>
        <v>-4.4546120000000022E-2</v>
      </c>
      <c r="GP46" s="8">
        <f t="shared" si="151"/>
        <v>2.436832246381871E-3</v>
      </c>
      <c r="GR46" s="1">
        <v>0.68030855000000001</v>
      </c>
      <c r="GS46" s="1">
        <v>-9.3078900000000006E-2</v>
      </c>
      <c r="GT46" s="8">
        <f t="shared" si="152"/>
        <v>-4.4546120000000022E-2</v>
      </c>
      <c r="GU46" s="8">
        <f t="shared" si="153"/>
        <v>4.1266819054134388E-3</v>
      </c>
      <c r="GW46">
        <v>0.68030855000000001</v>
      </c>
      <c r="GX46">
        <v>-0.14329227</v>
      </c>
      <c r="GY46" s="8">
        <f t="shared" si="154"/>
        <v>-4.4546120000000022E-2</v>
      </c>
      <c r="GZ46" s="8">
        <f t="shared" si="155"/>
        <v>6.3529072410032439E-3</v>
      </c>
      <c r="HB46">
        <v>0.68030855000000001</v>
      </c>
      <c r="HC46">
        <v>-0.14329227</v>
      </c>
      <c r="HD46" s="8">
        <f t="shared" si="156"/>
        <v>-4.4546120000000022E-2</v>
      </c>
      <c r="HE46" s="8">
        <f t="shared" si="157"/>
        <v>6.3529072410032439E-3</v>
      </c>
      <c r="HG46">
        <v>0.54657243</v>
      </c>
      <c r="HH46">
        <v>-0.17214879</v>
      </c>
    </row>
    <row r="47" spans="10:216" x14ac:dyDescent="0.35">
      <c r="M47" s="1"/>
      <c r="N47" s="1"/>
      <c r="V47">
        <v>0.72485467000000003</v>
      </c>
      <c r="W47">
        <v>5.8410650000000001E-2</v>
      </c>
      <c r="X47" s="8">
        <f t="shared" ref="X47:X52" si="192">V47-V48</f>
        <v>-4.4573109999999971E-2</v>
      </c>
      <c r="Y47" s="8">
        <f t="shared" si="159"/>
        <v>-2.6035443276214982E-3</v>
      </c>
      <c r="AB47">
        <v>0.31461867999999998</v>
      </c>
      <c r="AC47">
        <v>4.6202600000000002E-3</v>
      </c>
      <c r="AD47" s="8">
        <f t="shared" si="181"/>
        <v>-3.4004150000000011E-2</v>
      </c>
      <c r="AE47" s="8">
        <f t="shared" si="180"/>
        <v>-1.5710801407900005E-4</v>
      </c>
      <c r="AH47">
        <v>0.31461867999999998</v>
      </c>
      <c r="AI47">
        <v>1.9277430000000002E-2</v>
      </c>
      <c r="AJ47" s="8">
        <f t="shared" si="182"/>
        <v>-3.4004150000000011E-2</v>
      </c>
      <c r="AK47" s="8">
        <f t="shared" si="183"/>
        <v>-6.5551262133450026E-4</v>
      </c>
      <c r="AN47">
        <v>0.72485467000000003</v>
      </c>
      <c r="AO47">
        <v>3.278242E-2</v>
      </c>
      <c r="AP47" s="8">
        <f t="shared" ref="AP47:AP52" si="193">AN47-AN48</f>
        <v>-4.4573109999999971E-2</v>
      </c>
      <c r="AQ47" s="8">
        <f t="shared" si="161"/>
        <v>-1.4612144127261991E-3</v>
      </c>
      <c r="BR47">
        <v>0.72485467000000003</v>
      </c>
      <c r="BS47">
        <v>5.6416260000000003E-2</v>
      </c>
      <c r="BT47" s="8">
        <f t="shared" si="132"/>
        <v>-4.4573109999999971E-2</v>
      </c>
      <c r="BU47" s="8">
        <f t="shared" si="133"/>
        <v>2.5146481627685985E-3</v>
      </c>
      <c r="BX47">
        <v>0.31461867999999998</v>
      </c>
      <c r="BY47">
        <v>7.3447390000000001E-2</v>
      </c>
      <c r="BZ47" s="8">
        <f t="shared" si="184"/>
        <v>-3.4004150000000011E-2</v>
      </c>
      <c r="CA47" s="8">
        <f t="shared" si="185"/>
        <v>2.497516066668501E-3</v>
      </c>
      <c r="CC47">
        <v>0.31461867999999998</v>
      </c>
      <c r="CD47">
        <v>2.605671E-2</v>
      </c>
      <c r="CE47" s="8">
        <f t="shared" si="186"/>
        <v>-3.4004150000000011E-2</v>
      </c>
      <c r="CF47" s="8">
        <f t="shared" si="187"/>
        <v>8.8603627534650025E-4</v>
      </c>
      <c r="CG47" s="8"/>
      <c r="CI47">
        <v>0.72485467000000003</v>
      </c>
      <c r="CJ47">
        <v>5.8529530000000003E-2</v>
      </c>
      <c r="CK47" s="8">
        <f t="shared" si="134"/>
        <v>-4.4573109999999971E-2</v>
      </c>
      <c r="CL47" s="8">
        <f t="shared" si="135"/>
        <v>2.6088431789382987E-3</v>
      </c>
      <c r="DM47">
        <v>0.72485467000000003</v>
      </c>
      <c r="DN47">
        <v>-0.24007611000000001</v>
      </c>
      <c r="DO47" s="8">
        <f t="shared" si="136"/>
        <v>-4.4573109999999971E-2</v>
      </c>
      <c r="DP47" s="8">
        <f t="shared" si="137"/>
        <v>-1.0700938859402093E-2</v>
      </c>
      <c r="DS47">
        <v>0.31461867999999998</v>
      </c>
      <c r="DT47">
        <v>-0.42190843</v>
      </c>
      <c r="DU47" s="8">
        <f t="shared" si="188"/>
        <v>-3.4004150000000011E-2</v>
      </c>
      <c r="DV47" s="8">
        <f t="shared" si="189"/>
        <v>-1.4346637539984504E-2</v>
      </c>
      <c r="DY47" s="1">
        <v>0.72485467199999998</v>
      </c>
      <c r="DZ47" s="14">
        <f t="shared" si="162"/>
        <v>3.4178286734964779E-2</v>
      </c>
      <c r="EA47" s="14">
        <f t="shared" si="163"/>
        <v>-3.4178286734964779E-2</v>
      </c>
      <c r="EB47" s="14">
        <f t="shared" si="68"/>
        <v>4.4546121999999966E-2</v>
      </c>
      <c r="EC47" s="14">
        <f t="shared" si="69"/>
        <v>4.3492167967765991E-3</v>
      </c>
      <c r="ED47" s="7">
        <f t="shared" si="170"/>
        <v>-1.4734707771249071</v>
      </c>
      <c r="EE47">
        <f t="shared" si="171"/>
        <v>-0.99526760600048136</v>
      </c>
      <c r="EG47" s="1">
        <v>0.72485467000000003</v>
      </c>
      <c r="EH47" s="1">
        <v>0.10379498</v>
      </c>
      <c r="EI47" s="8">
        <f t="shared" si="138"/>
        <v>-4.4573109999999971E-2</v>
      </c>
      <c r="EJ47" s="8">
        <f t="shared" si="164"/>
        <v>-4.6017801801397432E-3</v>
      </c>
      <c r="EK47">
        <v>0</v>
      </c>
      <c r="EM47" s="1">
        <v>0.72485467000000003</v>
      </c>
      <c r="EN47" s="1">
        <v>9.5790700000000006E-2</v>
      </c>
      <c r="EO47" s="8">
        <f t="shared" si="139"/>
        <v>-4.4573109999999971E-2</v>
      </c>
      <c r="EP47" s="8">
        <f t="shared" si="165"/>
        <v>-4.2462613080815068E-3</v>
      </c>
      <c r="EQ47">
        <v>1</v>
      </c>
      <c r="ES47" s="1">
        <v>0.72485467000000003</v>
      </c>
      <c r="ET47" s="1">
        <v>7.3562100000000005E-2</v>
      </c>
      <c r="EU47" s="8">
        <f t="shared" si="140"/>
        <v>-4.4573109999999971E-2</v>
      </c>
      <c r="EV47" s="8">
        <f t="shared" si="166"/>
        <v>-3.2613967822861744E-3</v>
      </c>
      <c r="EX47" s="1">
        <v>0.72485467000000003</v>
      </c>
      <c r="EY47" s="1">
        <v>5.2106859999999998E-2</v>
      </c>
      <c r="EZ47" s="8">
        <f t="shared" si="141"/>
        <v>-4.4573109999999971E-2</v>
      </c>
      <c r="FA47" s="8">
        <f t="shared" si="167"/>
        <v>-2.3101725690136106E-3</v>
      </c>
      <c r="FC47" s="1">
        <v>0.72485467000000003</v>
      </c>
      <c r="FD47" s="1">
        <v>3.1032779999999999E-2</v>
      </c>
      <c r="FE47" s="8">
        <f t="shared" si="142"/>
        <v>-4.4573109999999971E-2</v>
      </c>
      <c r="FF47" s="8">
        <f t="shared" si="168"/>
        <v>-1.3758471935601993E-3</v>
      </c>
      <c r="FH47">
        <v>0.72485467000000003</v>
      </c>
      <c r="FI47">
        <v>3.8966500000000002E-3</v>
      </c>
      <c r="FJ47" s="8">
        <f t="shared" si="143"/>
        <v>-4.4573109999999971E-2</v>
      </c>
      <c r="FK47" s="8">
        <f t="shared" si="169"/>
        <v>-1.7275909431209034E-4</v>
      </c>
      <c r="FM47" s="1">
        <v>0.72485467199999998</v>
      </c>
      <c r="FN47" s="1">
        <v>-7.8027795600000001E-5</v>
      </c>
      <c r="FO47" s="8">
        <f t="shared" si="144"/>
        <v>-4.4573103000000058E-2</v>
      </c>
      <c r="FP47" s="8">
        <f t="shared" si="145"/>
        <v>3.4593841330506299E-6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 t="shared" si="146"/>
        <v>-4.4573109999999971E-2</v>
      </c>
      <c r="FZ47" s="8">
        <f t="shared" si="147"/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 t="shared" si="148"/>
        <v>-4.4573109999999971E-2</v>
      </c>
      <c r="GK47" s="8">
        <f t="shared" si="149"/>
        <v>3.9070236289974651E-3</v>
      </c>
      <c r="GL47" s="8"/>
      <c r="GM47" s="1">
        <v>0.72485467000000003</v>
      </c>
      <c r="GN47" s="1">
        <v>-5.0342240000000003E-2</v>
      </c>
      <c r="GO47" s="8">
        <f t="shared" si="150"/>
        <v>-4.4573109999999971E-2</v>
      </c>
      <c r="GP47" s="8">
        <f t="shared" si="151"/>
        <v>2.2319376356721506E-3</v>
      </c>
      <c r="GR47" s="1">
        <v>0.72485467000000003</v>
      </c>
      <c r="GS47" s="1">
        <v>-8.2147780000000004E-2</v>
      </c>
      <c r="GT47" s="8">
        <f t="shared" si="152"/>
        <v>-4.4573109999999971E-2</v>
      </c>
      <c r="GU47" s="8">
        <f t="shared" si="153"/>
        <v>3.6420453652621734E-3</v>
      </c>
      <c r="GW47">
        <v>0.72485467000000003</v>
      </c>
      <c r="GX47">
        <v>-0.12575365999999999</v>
      </c>
      <c r="GY47" s="8">
        <f t="shared" si="154"/>
        <v>-4.4573109999999971E-2</v>
      </c>
      <c r="GZ47" s="8">
        <f t="shared" si="155"/>
        <v>5.5753245500700698E-3</v>
      </c>
      <c r="HB47">
        <v>0.72485467000000003</v>
      </c>
      <c r="HC47">
        <v>-0.12575365999999999</v>
      </c>
      <c r="HD47" s="8">
        <f t="shared" si="156"/>
        <v>-4.4573109999999971E-2</v>
      </c>
      <c r="HE47" s="8">
        <f t="shared" si="157"/>
        <v>5.5753245500700698E-3</v>
      </c>
      <c r="HG47">
        <v>0.59116614999999995</v>
      </c>
      <c r="HH47">
        <v>-0.15445413999999999</v>
      </c>
    </row>
    <row r="48" spans="10:216" x14ac:dyDescent="0.35">
      <c r="M48" s="1"/>
      <c r="N48" s="1"/>
      <c r="V48">
        <v>0.76942778000000001</v>
      </c>
      <c r="W48">
        <v>5.7492250000000002E-2</v>
      </c>
      <c r="X48" s="8">
        <f t="shared" si="192"/>
        <v>-4.7559169999999984E-2</v>
      </c>
      <c r="Y48" s="8">
        <f t="shared" si="159"/>
        <v>-2.734283691432499E-3</v>
      </c>
      <c r="AB48">
        <v>0.34862282999999999</v>
      </c>
      <c r="AC48">
        <v>8.5686200000000007E-3</v>
      </c>
      <c r="AD48" s="8">
        <f t="shared" si="181"/>
        <v>-3.3963730000000025E-2</v>
      </c>
      <c r="AE48" s="8">
        <f t="shared" si="180"/>
        <v>-2.9102229615260027E-4</v>
      </c>
      <c r="AH48">
        <v>0.34862282999999999</v>
      </c>
      <c r="AI48">
        <v>2.137265E-2</v>
      </c>
      <c r="AJ48" s="8">
        <f t="shared" si="182"/>
        <v>-3.3963730000000025E-2</v>
      </c>
      <c r="AK48" s="8">
        <f t="shared" si="183"/>
        <v>-7.2589491398450054E-4</v>
      </c>
      <c r="AN48">
        <v>0.76942778000000001</v>
      </c>
      <c r="AO48">
        <v>3.1410170000000001E-2</v>
      </c>
      <c r="AP48" s="8">
        <f t="shared" si="193"/>
        <v>-4.7559169999999984E-2</v>
      </c>
      <c r="AQ48" s="8">
        <f t="shared" si="161"/>
        <v>-1.4938416147588995E-3</v>
      </c>
      <c r="BR48">
        <v>0.76942778000000001</v>
      </c>
      <c r="BS48">
        <v>5.5965540000000001E-2</v>
      </c>
      <c r="BT48" s="8">
        <f t="shared" si="132"/>
        <v>-4.7559169999999984E-2</v>
      </c>
      <c r="BU48" s="8">
        <f t="shared" si="133"/>
        <v>2.6616746310017991E-3</v>
      </c>
      <c r="BX48">
        <v>0.34862282999999999</v>
      </c>
      <c r="BY48">
        <v>8.1621799999999994E-2</v>
      </c>
      <c r="BZ48" s="8">
        <f t="shared" si="184"/>
        <v>-3.3963730000000025E-2</v>
      </c>
      <c r="CA48" s="8">
        <f t="shared" si="185"/>
        <v>2.7721807773140018E-3</v>
      </c>
      <c r="CC48">
        <v>0.34862282999999999</v>
      </c>
      <c r="CD48">
        <v>3.0115900000000001E-2</v>
      </c>
      <c r="CE48" s="8">
        <f t="shared" si="186"/>
        <v>-3.3963730000000025E-2</v>
      </c>
      <c r="CF48" s="8">
        <f t="shared" si="187"/>
        <v>1.0228482963070009E-3</v>
      </c>
      <c r="CG48" s="8"/>
      <c r="CI48">
        <v>0.76942778000000001</v>
      </c>
      <c r="CJ48">
        <v>5.6501700000000002E-2</v>
      </c>
      <c r="CK48" s="8">
        <f t="shared" si="134"/>
        <v>-4.7559169999999984E-2</v>
      </c>
      <c r="CL48" s="8">
        <f t="shared" si="135"/>
        <v>2.6871739555889992E-3</v>
      </c>
      <c r="DM48">
        <v>0.76942778000000001</v>
      </c>
      <c r="DN48">
        <v>-0.21239114000000001</v>
      </c>
      <c r="DO48" s="8">
        <f t="shared" si="136"/>
        <v>-4.7559169999999984E-2</v>
      </c>
      <c r="DP48" s="8">
        <f t="shared" si="137"/>
        <v>-1.0101146333753797E-2</v>
      </c>
      <c r="DS48">
        <v>0.34862282999999999</v>
      </c>
      <c r="DT48">
        <v>-0.40606282999999999</v>
      </c>
      <c r="DU48" s="8">
        <f t="shared" si="188"/>
        <v>-3.3963730000000025E-2</v>
      </c>
      <c r="DV48" s="8">
        <f t="shared" si="189"/>
        <v>-1.3791408321155909E-2</v>
      </c>
      <c r="DY48" s="1">
        <v>0.76942777500000004</v>
      </c>
      <c r="DZ48" s="14">
        <f t="shared" si="162"/>
        <v>2.9555306027599593E-2</v>
      </c>
      <c r="EA48" s="14">
        <f t="shared" si="163"/>
        <v>-2.9555306027599593E-2</v>
      </c>
      <c r="EB48" s="14">
        <f t="shared" si="68"/>
        <v>4.4573103000000058E-2</v>
      </c>
      <c r="EC48" s="14">
        <f t="shared" si="69"/>
        <v>4.622980707365186E-3</v>
      </c>
      <c r="ED48" s="7">
        <f t="shared" si="170"/>
        <v>-1.4674490202645945</v>
      </c>
      <c r="EE48">
        <f t="shared" si="171"/>
        <v>-0.99466441861709776</v>
      </c>
      <c r="EG48" s="1">
        <v>0.76942778000000001</v>
      </c>
      <c r="EH48" s="1">
        <v>7.7327900000000005E-2</v>
      </c>
      <c r="EI48" s="8">
        <f t="shared" si="138"/>
        <v>-4.7559169999999984E-2</v>
      </c>
      <c r="EJ48" s="8">
        <f t="shared" si="164"/>
        <v>-3.6556562720685528E-3</v>
      </c>
      <c r="EK48">
        <v>0</v>
      </c>
      <c r="EM48" s="1">
        <v>0.76942778000000001</v>
      </c>
      <c r="EN48" s="1">
        <v>7.2301080000000004E-2</v>
      </c>
      <c r="EO48" s="8">
        <f t="shared" si="139"/>
        <v>-4.7559169999999984E-2</v>
      </c>
      <c r="EP48" s="8">
        <f t="shared" si="165"/>
        <v>-3.4174940895391847E-3</v>
      </c>
      <c r="EQ48">
        <v>1</v>
      </c>
      <c r="ES48" s="1">
        <v>0.76942778000000001</v>
      </c>
      <c r="ET48" s="1">
        <v>5.274293E-2</v>
      </c>
      <c r="EU48" s="8">
        <f t="shared" si="140"/>
        <v>-4.7559169999999984E-2</v>
      </c>
      <c r="EV48" s="8">
        <f t="shared" si="166"/>
        <v>-2.4934082376706548E-3</v>
      </c>
      <c r="EX48" s="1">
        <v>0.76942778000000001</v>
      </c>
      <c r="EY48" s="1">
        <v>3.3957809999999998E-2</v>
      </c>
      <c r="EZ48" s="8">
        <f t="shared" si="141"/>
        <v>-4.7559169999999984E-2</v>
      </c>
      <c r="FA48" s="8">
        <f t="shared" si="167"/>
        <v>-1.6053465969231313E-3</v>
      </c>
      <c r="FC48" s="1">
        <v>0.76942778000000001</v>
      </c>
      <c r="FD48" s="1">
        <v>1.5609639999999999E-2</v>
      </c>
      <c r="FE48" s="8">
        <f t="shared" si="142"/>
        <v>-4.7559169999999984E-2</v>
      </c>
      <c r="FF48" s="8">
        <f t="shared" si="168"/>
        <v>-7.3794165328079728E-4</v>
      </c>
      <c r="FH48">
        <v>0.76942778000000001</v>
      </c>
      <c r="FI48">
        <v>-9.7306800000000002E-3</v>
      </c>
      <c r="FJ48" s="8">
        <f t="shared" si="143"/>
        <v>-4.7559169999999984E-2</v>
      </c>
      <c r="FK48" s="8">
        <f t="shared" si="169"/>
        <v>4.6001535504639369E-4</v>
      </c>
      <c r="FM48" s="1">
        <v>0.76942777500000004</v>
      </c>
      <c r="FN48" s="1">
        <v>-1.03203133E-2</v>
      </c>
      <c r="FO48" s="8">
        <f t="shared" si="144"/>
        <v>-4.7559175999999925E-2</v>
      </c>
      <c r="FP48" s="8">
        <f t="shared" si="145"/>
        <v>4.8789017682504841E-4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 t="shared" si="146"/>
        <v>-4.7559169999999984E-2</v>
      </c>
      <c r="FZ48" s="8">
        <f t="shared" si="147"/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 t="shared" si="148"/>
        <v>-4.7559169999999984E-2</v>
      </c>
      <c r="GK48" s="8">
        <f t="shared" si="149"/>
        <v>4.2466633097808905E-3</v>
      </c>
      <c r="GL48" s="8"/>
      <c r="GM48" s="1">
        <v>0.76942778000000001</v>
      </c>
      <c r="GN48" s="1">
        <v>-4.5431119999999998E-2</v>
      </c>
      <c r="GO48" s="8">
        <f t="shared" si="150"/>
        <v>-4.7559169999999984E-2</v>
      </c>
      <c r="GP48" s="8">
        <f t="shared" si="151"/>
        <v>2.147744329990845E-3</v>
      </c>
      <c r="GR48" s="1">
        <v>0.76942778000000001</v>
      </c>
      <c r="GS48" s="1">
        <v>-7.0339760000000001E-2</v>
      </c>
      <c r="GT48" s="8">
        <f t="shared" si="152"/>
        <v>-4.7559169999999984E-2</v>
      </c>
      <c r="GU48" s="8">
        <f t="shared" si="153"/>
        <v>3.3252937790861606E-3</v>
      </c>
      <c r="GW48">
        <v>0.76942778000000001</v>
      </c>
      <c r="GX48">
        <v>-0.10692219</v>
      </c>
      <c r="GY48" s="8">
        <f t="shared" si="154"/>
        <v>-4.7559169999999984E-2</v>
      </c>
      <c r="GZ48" s="8">
        <f t="shared" si="155"/>
        <v>5.0547186008776321E-3</v>
      </c>
      <c r="HB48">
        <v>0.76942778000000001</v>
      </c>
      <c r="HC48">
        <v>-0.10692219</v>
      </c>
      <c r="HD48" s="8">
        <f t="shared" si="156"/>
        <v>-4.7559169999999984E-2</v>
      </c>
      <c r="HE48" s="8">
        <f t="shared" si="157"/>
        <v>5.0547186008776321E-3</v>
      </c>
      <c r="HG48">
        <v>0.63571699000000004</v>
      </c>
      <c r="HH48">
        <v>-0.13757137999999999</v>
      </c>
    </row>
    <row r="49" spans="13:218" x14ac:dyDescent="0.35">
      <c r="M49" s="1"/>
      <c r="N49" s="1"/>
      <c r="V49">
        <v>0.81698694999999999</v>
      </c>
      <c r="W49">
        <v>5.3239229999999998E-2</v>
      </c>
      <c r="X49" s="8">
        <f t="shared" si="192"/>
        <v>-5.1333570000000051E-2</v>
      </c>
      <c r="Y49" s="8">
        <f t="shared" si="159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80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83"/>
        <v>-8.2441982653519994E-4</v>
      </c>
      <c r="AN49">
        <v>0.81698694999999999</v>
      </c>
      <c r="AO49">
        <v>2.997563E-2</v>
      </c>
      <c r="AP49" s="8">
        <f t="shared" si="193"/>
        <v>-5.1333570000000051E-2</v>
      </c>
      <c r="AQ49" s="8">
        <f t="shared" si="161"/>
        <v>-1.5387561008991014E-3</v>
      </c>
      <c r="BR49">
        <v>0.81698694999999999</v>
      </c>
      <c r="BS49">
        <v>3.7777020000000001E-2</v>
      </c>
      <c r="BT49" s="8">
        <f t="shared" si="132"/>
        <v>-5.1333570000000051E-2</v>
      </c>
      <c r="BU49" s="8">
        <f t="shared" si="133"/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 t="shared" si="134"/>
        <v>-5.1333570000000051E-2</v>
      </c>
      <c r="CL49" s="8">
        <f t="shared" si="135"/>
        <v>2.6580938347917026E-3</v>
      </c>
      <c r="DM49">
        <v>0.81698694999999999</v>
      </c>
      <c r="DN49">
        <v>-0.17890944</v>
      </c>
      <c r="DO49" s="8">
        <f t="shared" si="136"/>
        <v>-5.1333570000000051E-2</v>
      </c>
      <c r="DP49" s="8">
        <f t="shared" si="137"/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4">
        <f t="shared" si="162"/>
        <v>2.4330434096358041E-2</v>
      </c>
      <c r="EA49" s="14">
        <f t="shared" si="163"/>
        <v>-2.4330434096358041E-2</v>
      </c>
      <c r="EB49" s="14">
        <f t="shared" si="68"/>
        <v>4.7559175999999925E-2</v>
      </c>
      <c r="EC49" s="14">
        <f t="shared" si="69"/>
        <v>5.2248719312415516E-3</v>
      </c>
      <c r="ED49" s="7">
        <f t="shared" si="170"/>
        <v>-1.4613746950818907</v>
      </c>
      <c r="EE49">
        <f t="shared" si="171"/>
        <v>-0.9940194239969008</v>
      </c>
      <c r="EG49" s="1">
        <v>0.81698694999999999</v>
      </c>
      <c r="EH49" s="1">
        <v>4.6265069999999998E-2</v>
      </c>
      <c r="EI49" s="8">
        <f t="shared" si="138"/>
        <v>-5.1333570000000051E-2</v>
      </c>
      <c r="EJ49" s="8">
        <f t="shared" si="164"/>
        <v>-2.3589965867291114E-3</v>
      </c>
      <c r="EK49">
        <v>0</v>
      </c>
      <c r="EM49" s="1">
        <v>0.81698694999999999</v>
      </c>
      <c r="EN49" s="1">
        <v>4.3011059999999997E-2</v>
      </c>
      <c r="EO49" s="8">
        <f t="shared" si="139"/>
        <v>-5.1333570000000051E-2</v>
      </c>
      <c r="EP49" s="8">
        <f t="shared" si="165"/>
        <v>-2.1927447734073225E-3</v>
      </c>
      <c r="EQ49">
        <v>1</v>
      </c>
      <c r="ES49" s="1">
        <v>0.81698694999999999</v>
      </c>
      <c r="ET49" s="1">
        <v>2.5637610000000002E-2</v>
      </c>
      <c r="EU49" s="8">
        <f t="shared" si="140"/>
        <v>-5.1333570000000051E-2</v>
      </c>
      <c r="EV49" s="8">
        <f t="shared" si="166"/>
        <v>-1.3072288549848114E-3</v>
      </c>
      <c r="EX49" s="1">
        <v>0.81698694999999999</v>
      </c>
      <c r="EY49" s="1">
        <v>9.0705899999999999E-3</v>
      </c>
      <c r="EZ49" s="8">
        <f t="shared" si="141"/>
        <v>-5.1333570000000051E-2</v>
      </c>
      <c r="FA49" s="8">
        <f t="shared" si="167"/>
        <v>-4.6249775153521245E-4</v>
      </c>
      <c r="FC49" s="1">
        <v>0.81698694999999999</v>
      </c>
      <c r="FD49" s="1">
        <v>-6.99929E-3</v>
      </c>
      <c r="FE49" s="8">
        <f t="shared" si="142"/>
        <v>-5.1333570000000051E-2</v>
      </c>
      <c r="FF49" s="8">
        <f t="shared" si="168"/>
        <v>3.5688482087084717E-4</v>
      </c>
      <c r="FH49">
        <v>0.81698694999999999</v>
      </c>
      <c r="FI49">
        <v>-3.087262E-2</v>
      </c>
      <c r="FJ49" s="8">
        <f t="shared" si="143"/>
        <v>-5.1333570000000051E-2</v>
      </c>
      <c r="FK49" s="8">
        <f t="shared" si="169"/>
        <v>1.5741553012539463E-3</v>
      </c>
      <c r="FM49" s="1">
        <v>0.81698695099999996</v>
      </c>
      <c r="FN49" s="1">
        <v>-2.8460780500000001E-2</v>
      </c>
      <c r="FO49" s="8">
        <f t="shared" si="144"/>
        <v>-5.1333571999999994E-2</v>
      </c>
      <c r="FP49" s="8">
        <f t="shared" si="145"/>
        <v>1.4511787547481286E-3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 t="shared" si="146"/>
        <v>-5.1333570000000051E-2</v>
      </c>
      <c r="FZ49" s="8">
        <f t="shared" si="147"/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 t="shared" si="148"/>
        <v>-5.1333570000000051E-2</v>
      </c>
      <c r="GK49" s="8">
        <f t="shared" si="149"/>
        <v>5.0794598404882456E-3</v>
      </c>
      <c r="GL49" s="8"/>
      <c r="GM49" s="1">
        <v>0.81698694999999999</v>
      </c>
      <c r="GN49" s="1">
        <v>-5.005913E-2</v>
      </c>
      <c r="GO49" s="8">
        <f t="shared" si="150"/>
        <v>-5.1333570000000051E-2</v>
      </c>
      <c r="GP49" s="8">
        <f t="shared" si="151"/>
        <v>2.5524508404424521E-3</v>
      </c>
      <c r="GR49" s="1">
        <v>0.81698694999999999</v>
      </c>
      <c r="GS49" s="1">
        <v>-6.8648340000000002E-2</v>
      </c>
      <c r="GT49" s="8">
        <f t="shared" si="152"/>
        <v>-5.1333570000000051E-2</v>
      </c>
      <c r="GU49" s="8">
        <f t="shared" si="153"/>
        <v>3.5002908186374635E-3</v>
      </c>
      <c r="GW49">
        <v>0.81698694999999999</v>
      </c>
      <c r="GX49">
        <v>-9.911346E-2</v>
      </c>
      <c r="GY49" s="8">
        <f t="shared" si="154"/>
        <v>-5.1333570000000051E-2</v>
      </c>
      <c r="GZ49" s="8">
        <f t="shared" si="155"/>
        <v>5.0536682174891837E-3</v>
      </c>
      <c r="HB49">
        <v>0.81698694999999999</v>
      </c>
      <c r="HC49">
        <v>-9.911346E-2</v>
      </c>
      <c r="HD49" s="8">
        <f t="shared" si="156"/>
        <v>-5.1333570000000051E-2</v>
      </c>
      <c r="HE49" s="8">
        <f t="shared" si="157"/>
        <v>5.0536682174891837E-3</v>
      </c>
      <c r="HG49">
        <v>0.68030855000000001</v>
      </c>
      <c r="HH49">
        <v>-0.12102338</v>
      </c>
    </row>
    <row r="50" spans="13:218" x14ac:dyDescent="0.35">
      <c r="M50" s="1"/>
      <c r="N50" s="1"/>
      <c r="V50">
        <v>0.86832052000000004</v>
      </c>
      <c r="W50">
        <v>4.9190490000000003E-2</v>
      </c>
      <c r="X50" s="8">
        <f t="shared" si="192"/>
        <v>-5.0256140000000005E-2</v>
      </c>
      <c r="Y50" s="8">
        <f t="shared" si="159"/>
        <v>-2.4721241521086005E-3</v>
      </c>
      <c r="AB50">
        <v>0.41655752000000001</v>
      </c>
      <c r="AC50">
        <v>2.1526259999999998E-2</v>
      </c>
      <c r="AD50" s="8">
        <f t="shared" ref="AD50:AD52" si="194">AB50-AB51</f>
        <v>-3.3983619999999992E-2</v>
      </c>
      <c r="AE50" s="8">
        <f t="shared" si="180"/>
        <v>-7.3154023986119973E-4</v>
      </c>
      <c r="AH50">
        <v>0.41655752000000001</v>
      </c>
      <c r="AI50">
        <v>2.7354360000000001E-2</v>
      </c>
      <c r="AJ50" s="8">
        <f t="shared" ref="AJ50:AJ52" si="195">AH50-AH51</f>
        <v>-3.3983619999999992E-2</v>
      </c>
      <c r="AK50" s="8">
        <f t="shared" si="183"/>
        <v>-9.2960017558319983E-4</v>
      </c>
      <c r="AN50">
        <v>0.86832052000000004</v>
      </c>
      <c r="AO50">
        <v>2.7999400000000001E-2</v>
      </c>
      <c r="AP50" s="8">
        <f t="shared" si="193"/>
        <v>-5.0256140000000005E-2</v>
      </c>
      <c r="AQ50" s="8">
        <f t="shared" si="161"/>
        <v>-1.4071417663160002E-3</v>
      </c>
      <c r="BR50">
        <v>0.86832052000000004</v>
      </c>
      <c r="BS50">
        <v>4.2828289999999998E-2</v>
      </c>
      <c r="BT50" s="8">
        <f t="shared" si="132"/>
        <v>-5.0256140000000005E-2</v>
      </c>
      <c r="BU50" s="8">
        <f t="shared" si="133"/>
        <v>2.1523845382006002E-3</v>
      </c>
      <c r="BX50">
        <v>0.41655752000000001</v>
      </c>
      <c r="BY50">
        <v>8.4569030000000003E-2</v>
      </c>
      <c r="BZ50" s="8">
        <f t="shared" ref="BZ50:BZ52" si="196">BX50-BX51</f>
        <v>-3.3983619999999992E-2</v>
      </c>
      <c r="CA50" s="8">
        <f t="shared" ref="CA50:CA52" si="197">-BZ50*BY50</f>
        <v>2.8739617792885993E-3</v>
      </c>
      <c r="CC50">
        <v>0.41655752000000001</v>
      </c>
      <c r="CD50">
        <v>4.1827940000000001E-2</v>
      </c>
      <c r="CE50" s="8">
        <f t="shared" ref="CE50:CE52" si="198">CC50-CC51</f>
        <v>-3.3983619999999992E-2</v>
      </c>
      <c r="CF50" s="8">
        <f t="shared" ref="CF50:CF52" si="199">-CE50*CD50</f>
        <v>1.4214648183427997E-3</v>
      </c>
      <c r="CG50" s="8"/>
      <c r="CI50">
        <v>0.86832052000000004</v>
      </c>
      <c r="CJ50">
        <v>4.6301879999999997E-2</v>
      </c>
      <c r="CK50" s="8">
        <f t="shared" si="134"/>
        <v>-5.0256140000000005E-2</v>
      </c>
      <c r="CL50" s="8">
        <f t="shared" si="135"/>
        <v>2.3269537635432001E-3</v>
      </c>
      <c r="DM50">
        <v>0.86832052000000004</v>
      </c>
      <c r="DN50">
        <v>-0.14028044000000001</v>
      </c>
      <c r="DO50" s="8">
        <f t="shared" si="136"/>
        <v>-5.0256140000000005E-2</v>
      </c>
      <c r="DP50" s="8">
        <f t="shared" si="137"/>
        <v>-7.0499534319016007E-3</v>
      </c>
      <c r="DS50">
        <v>0.41655752000000001</v>
      </c>
      <c r="DT50">
        <v>-0.37587238000000001</v>
      </c>
      <c r="DU50" s="8">
        <f t="shared" ref="DU50:DU52" si="200">DS50-DS51</f>
        <v>-3.3983619999999992E-2</v>
      </c>
      <c r="DV50" s="8">
        <f t="shared" ref="DV50:DV52" si="201">-DU50*DT50</f>
        <v>-1.2773504130415596E-2</v>
      </c>
      <c r="DY50" s="1">
        <v>0.86832052299999996</v>
      </c>
      <c r="DZ50" s="14">
        <f t="shared" si="162"/>
        <v>1.8350048679812436E-2</v>
      </c>
      <c r="EA50" s="14">
        <f t="shared" si="163"/>
        <v>-1.8350048679812436E-2</v>
      </c>
      <c r="EB50" s="14">
        <f t="shared" si="68"/>
        <v>5.1333571999999994E-2</v>
      </c>
      <c r="EC50" s="14">
        <f t="shared" si="69"/>
        <v>5.9803854165456048E-3</v>
      </c>
      <c r="ED50" s="7">
        <f t="shared" si="170"/>
        <v>-1.4548186650550252</v>
      </c>
      <c r="EE50">
        <f t="shared" si="171"/>
        <v>-0.99328212613057343</v>
      </c>
      <c r="EG50" s="1">
        <v>0.86832052000000004</v>
      </c>
      <c r="EH50" s="1">
        <v>1.1143210000000001E-2</v>
      </c>
      <c r="EI50" s="8">
        <f t="shared" si="138"/>
        <v>-5.0256140000000005E-2</v>
      </c>
      <c r="EJ50" s="8">
        <f t="shared" si="164"/>
        <v>-5.5578610521796179E-4</v>
      </c>
      <c r="EK50">
        <v>0</v>
      </c>
      <c r="EM50" s="1">
        <v>0.86832052000000004</v>
      </c>
      <c r="EN50" s="1">
        <v>9.8468900000000005E-3</v>
      </c>
      <c r="EO50" s="8">
        <f t="shared" si="139"/>
        <v>-5.0256140000000005E-2</v>
      </c>
      <c r="EP50" s="8">
        <f t="shared" si="165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 t="shared" si="140"/>
        <v>-5.0256140000000005E-2</v>
      </c>
      <c r="EV50" s="8">
        <f t="shared" si="166"/>
        <v>2.2450632182201055E-4</v>
      </c>
      <c r="EX50" s="1">
        <v>0.86832052000000004</v>
      </c>
      <c r="EY50" s="1">
        <v>-1.7956349999999999E-2</v>
      </c>
      <c r="EZ50" s="8">
        <f t="shared" si="141"/>
        <v>-5.0256140000000005E-2</v>
      </c>
      <c r="FA50" s="8">
        <f t="shared" si="167"/>
        <v>8.956027778737499E-4</v>
      </c>
      <c r="FC50" s="1">
        <v>0.86832052000000004</v>
      </c>
      <c r="FD50" s="1">
        <v>-3.0764199999999998E-2</v>
      </c>
      <c r="FE50" s="8">
        <f t="shared" si="142"/>
        <v>-5.0256140000000005E-2</v>
      </c>
      <c r="FF50" s="8">
        <f t="shared" si="168"/>
        <v>1.5344155676996502E-3</v>
      </c>
      <c r="FH50">
        <v>0.86832052000000004</v>
      </c>
      <c r="FI50">
        <v>-5.2314619999999999E-2</v>
      </c>
      <c r="FJ50" s="8">
        <f t="shared" si="143"/>
        <v>-5.0256140000000005E-2</v>
      </c>
      <c r="FK50" s="8">
        <f t="shared" si="169"/>
        <v>2.6092785557983462E-3</v>
      </c>
      <c r="FM50" s="1">
        <v>0.86832052299999996</v>
      </c>
      <c r="FN50" s="1">
        <v>-4.5706309399999999E-2</v>
      </c>
      <c r="FO50" s="8">
        <f t="shared" si="144"/>
        <v>-5.0256139000000033E-2</v>
      </c>
      <c r="FP50" s="8">
        <f t="shared" si="145"/>
        <v>2.2796780442838204E-3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 t="shared" si="146"/>
        <v>-5.0256140000000005E-2</v>
      </c>
      <c r="FZ50" s="8">
        <f t="shared" si="147"/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 t="shared" si="148"/>
        <v>-5.0256140000000005E-2</v>
      </c>
      <c r="GK50" s="8">
        <f t="shared" si="149"/>
        <v>5.2121684101168343E-3</v>
      </c>
      <c r="GL50" s="8"/>
      <c r="GM50" s="1">
        <v>0.86832052000000004</v>
      </c>
      <c r="GN50" s="1">
        <v>-4.7037580000000002E-2</v>
      </c>
      <c r="GO50" s="8">
        <f t="shared" si="150"/>
        <v>-5.0256140000000005E-2</v>
      </c>
      <c r="GP50" s="8">
        <f t="shared" si="151"/>
        <v>2.3460774217732858E-3</v>
      </c>
      <c r="GR50" s="1">
        <v>0.86832052000000004</v>
      </c>
      <c r="GS50" s="1">
        <v>-5.6163459999999998E-2</v>
      </c>
      <c r="GT50" s="8">
        <f t="shared" si="152"/>
        <v>-5.0256140000000005E-2</v>
      </c>
      <c r="GU50" s="8">
        <f t="shared" si="153"/>
        <v>2.8012458428913023E-3</v>
      </c>
      <c r="GW50">
        <v>0.86832052000000004</v>
      </c>
      <c r="GX50">
        <v>-7.7718759999999998E-2</v>
      </c>
      <c r="GY50" s="8">
        <f t="shared" si="154"/>
        <v>-5.0256140000000005E-2</v>
      </c>
      <c r="GZ50" s="8">
        <f t="shared" si="155"/>
        <v>3.8763522290946252E-3</v>
      </c>
      <c r="HB50">
        <v>0.86832052000000004</v>
      </c>
      <c r="HC50">
        <v>-7.7718759999999998E-2</v>
      </c>
      <c r="HD50" s="8">
        <f t="shared" si="156"/>
        <v>-5.0256140000000005E-2</v>
      </c>
      <c r="HE50" s="8">
        <f t="shared" si="157"/>
        <v>3.8763522290946252E-3</v>
      </c>
      <c r="HG50">
        <v>0.72485467000000003</v>
      </c>
      <c r="HH50">
        <v>-0.10446559</v>
      </c>
    </row>
    <row r="51" spans="13:218" x14ac:dyDescent="0.35">
      <c r="M51" s="1"/>
      <c r="N51" s="1"/>
      <c r="V51">
        <v>0.91857666000000004</v>
      </c>
      <c r="W51">
        <v>4.7963310000000002E-2</v>
      </c>
      <c r="X51" s="8">
        <f t="shared" si="192"/>
        <v>-4.5076049999999923E-2</v>
      </c>
      <c r="Y51" s="8">
        <f t="shared" si="159"/>
        <v>-2.1619965597254962E-3</v>
      </c>
      <c r="AB51">
        <v>0.45054114000000001</v>
      </c>
      <c r="AC51">
        <v>2.845934E-2</v>
      </c>
      <c r="AD51" s="8">
        <f t="shared" si="194"/>
        <v>-3.3981019999999973E-2</v>
      </c>
      <c r="AE51" s="8">
        <f t="shared" si="180"/>
        <v>-9.6707740172679918E-4</v>
      </c>
      <c r="AH51">
        <v>0.45054114000000001</v>
      </c>
      <c r="AI51">
        <v>3.0446959999999999E-2</v>
      </c>
      <c r="AJ51" s="8">
        <f t="shared" si="195"/>
        <v>-3.3981019999999973E-2</v>
      </c>
      <c r="AK51" s="8">
        <f t="shared" si="183"/>
        <v>-1.0346187566991991E-3</v>
      </c>
      <c r="AN51">
        <v>0.91857666000000004</v>
      </c>
      <c r="AO51">
        <v>2.863771E-2</v>
      </c>
      <c r="AP51" s="8">
        <f t="shared" si="193"/>
        <v>-4.5076049999999923E-2</v>
      </c>
      <c r="AQ51" s="8">
        <f t="shared" si="161"/>
        <v>-1.2908748478454978E-3</v>
      </c>
      <c r="BR51">
        <v>0.91857666000000004</v>
      </c>
      <c r="BS51">
        <v>9.3853500000000006E-3</v>
      </c>
      <c r="BT51" s="8">
        <f t="shared" si="132"/>
        <v>-4.5076049999999923E-2</v>
      </c>
      <c r="BU51" s="8">
        <f t="shared" si="133"/>
        <v>4.2305450586749933E-4</v>
      </c>
      <c r="BX51">
        <v>0.45054114000000001</v>
      </c>
      <c r="BY51">
        <v>8.3729970000000001E-2</v>
      </c>
      <c r="BZ51" s="8">
        <f t="shared" si="196"/>
        <v>-3.3981019999999973E-2</v>
      </c>
      <c r="CA51" s="8">
        <f t="shared" si="197"/>
        <v>2.8452297851693977E-3</v>
      </c>
      <c r="CC51">
        <v>0.45054114000000001</v>
      </c>
      <c r="CD51">
        <v>4.7926379999999998E-2</v>
      </c>
      <c r="CE51" s="8">
        <f t="shared" si="198"/>
        <v>-3.3981019999999973E-2</v>
      </c>
      <c r="CF51" s="8">
        <f t="shared" si="199"/>
        <v>1.6285872773075987E-3</v>
      </c>
      <c r="CG51" s="8"/>
      <c r="CI51">
        <v>0.91857666000000004</v>
      </c>
      <c r="CJ51">
        <v>4.3960300000000001E-2</v>
      </c>
      <c r="CK51" s="8">
        <f t="shared" si="134"/>
        <v>-4.5076049999999923E-2</v>
      </c>
      <c r="CL51" s="8">
        <f t="shared" si="135"/>
        <v>1.9815566808149966E-3</v>
      </c>
      <c r="DM51">
        <v>0.91857666000000004</v>
      </c>
      <c r="DN51">
        <v>-9.152863E-2</v>
      </c>
      <c r="DO51" s="8">
        <f t="shared" si="136"/>
        <v>-4.5076049999999923E-2</v>
      </c>
      <c r="DP51" s="8">
        <f t="shared" si="137"/>
        <v>-4.1257491023114932E-3</v>
      </c>
      <c r="DS51">
        <v>0.45054114000000001</v>
      </c>
      <c r="DT51">
        <v>-0.36050241</v>
      </c>
      <c r="DU51" s="8">
        <f t="shared" si="200"/>
        <v>-3.3981019999999973E-2</v>
      </c>
      <c r="DV51" s="8">
        <f t="shared" si="201"/>
        <v>-1.225023960425819E-2</v>
      </c>
      <c r="DY51" s="1">
        <v>0.91857666199999999</v>
      </c>
      <c r="DZ51" s="14">
        <f t="shared" si="162"/>
        <v>1.2138871339052334E-2</v>
      </c>
      <c r="EA51" s="14">
        <f t="shared" si="163"/>
        <v>-1.2138871339052334E-2</v>
      </c>
      <c r="EB51" s="14">
        <f t="shared" si="68"/>
        <v>5.0256139000000033E-2</v>
      </c>
      <c r="EC51" s="14">
        <f t="shared" si="69"/>
        <v>6.2111773407601024E-3</v>
      </c>
      <c r="ED51" s="7">
        <f t="shared" si="170"/>
        <v>-1.4478294660556796</v>
      </c>
      <c r="EE51">
        <f t="shared" si="171"/>
        <v>-0.9924490974491248</v>
      </c>
      <c r="EG51" s="1">
        <v>0.91857666000000004</v>
      </c>
      <c r="EH51" s="1">
        <v>-2.9137070000000001E-2</v>
      </c>
      <c r="EI51" s="8">
        <f t="shared" si="138"/>
        <v>-4.5076049999999923E-2</v>
      </c>
      <c r="EJ51" s="8">
        <f t="shared" si="164"/>
        <v>1.302309727125845E-3</v>
      </c>
      <c r="EK51">
        <v>0</v>
      </c>
      <c r="EM51" s="1">
        <v>0.91857666000000004</v>
      </c>
      <c r="EN51" s="1">
        <v>-2.890889E-2</v>
      </c>
      <c r="EO51" s="8">
        <f t="shared" si="139"/>
        <v>-4.5076049999999923E-2</v>
      </c>
      <c r="EP51" s="8">
        <f t="shared" si="165"/>
        <v>1.2919142049836959E-3</v>
      </c>
      <c r="EQ51">
        <v>1</v>
      </c>
      <c r="ES51" s="1">
        <v>0.91857666000000004</v>
      </c>
      <c r="ET51" s="1">
        <v>-3.9870210000000003E-2</v>
      </c>
      <c r="EU51" s="8">
        <f t="shared" si="140"/>
        <v>-4.5076049999999923E-2</v>
      </c>
      <c r="EV51" s="8">
        <f t="shared" si="166"/>
        <v>1.7820378749664994E-3</v>
      </c>
      <c r="EX51" s="1">
        <v>0.91857666000000004</v>
      </c>
      <c r="EY51" s="1">
        <v>-4.9744110000000001E-2</v>
      </c>
      <c r="EZ51" s="8">
        <f t="shared" si="141"/>
        <v>-4.5076049999999923E-2</v>
      </c>
      <c r="FA51" s="8">
        <f t="shared" si="167"/>
        <v>2.2233614539903302E-3</v>
      </c>
      <c r="FC51" s="1">
        <v>0.91857666000000004</v>
      </c>
      <c r="FD51" s="1">
        <v>-5.8694999999999997E-2</v>
      </c>
      <c r="FE51" s="8">
        <f t="shared" si="142"/>
        <v>-4.5076049999999923E-2</v>
      </c>
      <c r="FF51" s="8">
        <f t="shared" si="168"/>
        <v>2.6234302019266685E-3</v>
      </c>
      <c r="FH51">
        <v>0.91857666000000004</v>
      </c>
      <c r="FI51">
        <v>-7.7413120000000002E-2</v>
      </c>
      <c r="FJ51" s="8">
        <f t="shared" si="143"/>
        <v>-4.5076049999999923E-2</v>
      </c>
      <c r="FK51" s="8">
        <f t="shared" si="169"/>
        <v>3.4600548093257247E-3</v>
      </c>
      <c r="FM51" s="1">
        <v>0.91857666199999999</v>
      </c>
      <c r="FN51" s="1">
        <v>-6.5644205499999997E-2</v>
      </c>
      <c r="FO51" s="8">
        <f t="shared" si="144"/>
        <v>-4.507604799999998E-2</v>
      </c>
      <c r="FP51" s="8">
        <f t="shared" si="145"/>
        <v>2.9340315810406931E-3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 t="shared" si="146"/>
        <v>-4.5076049999999923E-2</v>
      </c>
      <c r="FZ51" s="8">
        <f t="shared" si="147"/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 t="shared" si="148"/>
        <v>-4.5076049999999923E-2</v>
      </c>
      <c r="GK51" s="8">
        <f t="shared" si="149"/>
        <v>4.8610300054378391E-3</v>
      </c>
      <c r="GL51" s="8"/>
      <c r="GM51" s="1">
        <v>0.91857666000000004</v>
      </c>
      <c r="GN51" s="1">
        <v>-4.1125830000000002E-2</v>
      </c>
      <c r="GO51" s="8">
        <f t="shared" si="150"/>
        <v>-4.5076049999999923E-2</v>
      </c>
      <c r="GP51" s="8">
        <f t="shared" si="151"/>
        <v>1.8381590340114462E-3</v>
      </c>
      <c r="GR51" s="1">
        <v>0.91857666000000004</v>
      </c>
      <c r="GS51" s="1">
        <v>-3.8111220000000001E-2</v>
      </c>
      <c r="GT51" s="8">
        <f t="shared" si="152"/>
        <v>-4.5076049999999923E-2</v>
      </c>
      <c r="GU51" s="8">
        <f t="shared" si="153"/>
        <v>1.7034181034205926E-3</v>
      </c>
      <c r="GW51">
        <v>0.91857666000000004</v>
      </c>
      <c r="GX51">
        <v>-4.891144E-2</v>
      </c>
      <c r="GY51" s="8">
        <f t="shared" si="154"/>
        <v>-4.5076049999999923E-2</v>
      </c>
      <c r="GZ51" s="8">
        <f t="shared" si="155"/>
        <v>2.1861444572063063E-3</v>
      </c>
      <c r="HB51">
        <v>0.91857666000000004</v>
      </c>
      <c r="HC51">
        <v>-4.891144E-2</v>
      </c>
      <c r="HD51" s="8">
        <f t="shared" si="156"/>
        <v>-4.5076049999999923E-2</v>
      </c>
      <c r="HE51" s="8">
        <f t="shared" si="157"/>
        <v>2.1861444572063063E-3</v>
      </c>
      <c r="HG51">
        <v>0.76942778000000001</v>
      </c>
      <c r="HH51">
        <v>-8.6535200000000007E-2</v>
      </c>
    </row>
    <row r="52" spans="13:218" x14ac:dyDescent="0.35">
      <c r="M52" s="1"/>
      <c r="N52" s="1"/>
      <c r="V52">
        <v>0.96365270999999997</v>
      </c>
      <c r="W52">
        <v>6.1779889999999997E-2</v>
      </c>
      <c r="X52" s="8">
        <f t="shared" si="192"/>
        <v>-3.6347290000000032E-2</v>
      </c>
      <c r="Y52" s="8">
        <f t="shared" si="159"/>
        <v>-2.2455315779981019E-3</v>
      </c>
      <c r="AB52">
        <v>0.48452215999999998</v>
      </c>
      <c r="AC52">
        <v>3.4924169999999997E-2</v>
      </c>
      <c r="AD52" s="8">
        <f t="shared" si="194"/>
        <v>-3.3997810000000073E-2</v>
      </c>
      <c r="AE52" s="8">
        <f t="shared" si="180"/>
        <v>-1.1873452960677025E-3</v>
      </c>
      <c r="AH52">
        <v>0.48452215999999998</v>
      </c>
      <c r="AI52">
        <v>3.3421579999999999E-2</v>
      </c>
      <c r="AJ52" s="8">
        <f t="shared" si="195"/>
        <v>-3.3997810000000073E-2</v>
      </c>
      <c r="AK52" s="8">
        <f t="shared" si="183"/>
        <v>-1.1362605267398024E-3</v>
      </c>
      <c r="AN52">
        <v>0.96365270999999997</v>
      </c>
      <c r="AO52">
        <v>3.7456389999999999E-2</v>
      </c>
      <c r="AP52" s="8">
        <f t="shared" si="193"/>
        <v>-3.6347290000000032E-2</v>
      </c>
      <c r="AQ52" s="8">
        <f t="shared" si="161"/>
        <v>-1.3614382696831011E-3</v>
      </c>
      <c r="BR52">
        <v>0.96365270999999997</v>
      </c>
      <c r="BS52">
        <v>6.2603080000000005E-2</v>
      </c>
      <c r="BT52" s="8">
        <f t="shared" si="132"/>
        <v>-3.6347290000000032E-2</v>
      </c>
      <c r="BU52" s="8">
        <f t="shared" si="133"/>
        <v>2.2754523036532023E-3</v>
      </c>
      <c r="BX52">
        <v>0.48452215999999998</v>
      </c>
      <c r="BY52">
        <v>8.201746E-2</v>
      </c>
      <c r="BZ52" s="8">
        <f t="shared" si="196"/>
        <v>-3.3997810000000073E-2</v>
      </c>
      <c r="CA52" s="8">
        <f t="shared" si="197"/>
        <v>2.788414021762606E-3</v>
      </c>
      <c r="CC52">
        <v>0.48452215999999998</v>
      </c>
      <c r="CD52">
        <v>5.3493060000000002E-2</v>
      </c>
      <c r="CE52" s="8">
        <f t="shared" si="198"/>
        <v>-3.3997810000000073E-2</v>
      </c>
      <c r="CF52" s="8">
        <f t="shared" si="199"/>
        <v>1.818646890198604E-3</v>
      </c>
      <c r="CG52" s="8"/>
      <c r="CI52">
        <v>0.96365270999999997</v>
      </c>
      <c r="CJ52">
        <v>5.0902940000000001E-2</v>
      </c>
      <c r="CK52" s="8">
        <f t="shared" si="134"/>
        <v>-3.6347290000000032E-2</v>
      </c>
      <c r="CL52" s="8">
        <f t="shared" si="135"/>
        <v>1.8501839220326016E-3</v>
      </c>
      <c r="DM52">
        <v>0.96365270999999997</v>
      </c>
      <c r="DN52">
        <v>-2.2156809999999999E-2</v>
      </c>
      <c r="DO52" s="8">
        <f t="shared" si="136"/>
        <v>-3.6347290000000032E-2</v>
      </c>
      <c r="DP52" s="8">
        <f t="shared" si="137"/>
        <v>-8.053399985449007E-4</v>
      </c>
      <c r="DS52">
        <v>0.48452215999999998</v>
      </c>
      <c r="DT52">
        <v>-0.3446611</v>
      </c>
      <c r="DU52" s="8">
        <f t="shared" si="200"/>
        <v>-3.3997810000000073E-2</v>
      </c>
      <c r="DV52" s="8">
        <f t="shared" si="201"/>
        <v>-1.1717722592191025E-2</v>
      </c>
      <c r="DY52" s="1">
        <v>0.96365270999999997</v>
      </c>
      <c r="DZ52" s="14">
        <f t="shared" si="162"/>
        <v>6.2479519489863798E-3</v>
      </c>
      <c r="EA52" s="14">
        <f t="shared" si="163"/>
        <v>-6.2479519489863798E-3</v>
      </c>
      <c r="EB52" s="14">
        <f t="shared" si="68"/>
        <v>4.507604799999998E-2</v>
      </c>
      <c r="EC52" s="14">
        <f t="shared" si="69"/>
        <v>5.890919390065954E-3</v>
      </c>
      <c r="ED52" s="7">
        <f t="shared" si="170"/>
        <v>-1.4408443619900533</v>
      </c>
      <c r="EE52">
        <f t="shared" si="171"/>
        <v>-0.99156811957217028</v>
      </c>
      <c r="EG52" s="1">
        <v>0.96365270999999997</v>
      </c>
      <c r="EH52" s="1">
        <v>-7.0731749999999996E-2</v>
      </c>
      <c r="EI52" s="8">
        <f t="shared" si="138"/>
        <v>-3.6347290000000032E-2</v>
      </c>
      <c r="EJ52" s="8">
        <f t="shared" si="164"/>
        <v>2.5470361783464734E-3</v>
      </c>
      <c r="EK52">
        <v>0</v>
      </c>
      <c r="EM52" s="1">
        <v>0.96365270999999997</v>
      </c>
      <c r="EN52" s="1">
        <v>-6.9642200000000001E-2</v>
      </c>
      <c r="EO52" s="8">
        <f t="shared" si="139"/>
        <v>-3.6347290000000032E-2</v>
      </c>
      <c r="EP52" s="8">
        <f t="shared" si="165"/>
        <v>2.5074197502998009E-3</v>
      </c>
      <c r="EQ52">
        <v>1</v>
      </c>
      <c r="ES52" s="1">
        <v>0.96365270999999997</v>
      </c>
      <c r="ET52" s="1">
        <v>-7.7180659999999998E-2</v>
      </c>
      <c r="EU52" s="8">
        <f t="shared" si="140"/>
        <v>-3.6347290000000032E-2</v>
      </c>
      <c r="EV52" s="8">
        <f t="shared" si="166"/>
        <v>2.7792601383206062E-3</v>
      </c>
      <c r="EX52" s="1">
        <v>0.96365270999999997</v>
      </c>
      <c r="EY52" s="1">
        <v>-8.3301319999999998E-2</v>
      </c>
      <c r="EZ52" s="8">
        <f t="shared" si="141"/>
        <v>-3.6347290000000032E-2</v>
      </c>
      <c r="FA52" s="8">
        <f t="shared" si="167"/>
        <v>2.9996638814113416E-3</v>
      </c>
      <c r="FC52" s="1">
        <v>0.96365270999999997</v>
      </c>
      <c r="FD52" s="1">
        <v>-8.803366E-2</v>
      </c>
      <c r="FE52" s="8">
        <f t="shared" si="142"/>
        <v>-3.6347290000000032E-2</v>
      </c>
      <c r="FF52" s="8">
        <f t="shared" si="168"/>
        <v>3.1700744988248249E-3</v>
      </c>
      <c r="FH52">
        <v>0.96365270999999997</v>
      </c>
      <c r="FI52">
        <v>-0.10382791</v>
      </c>
      <c r="FJ52" s="8">
        <f t="shared" si="143"/>
        <v>-3.6347290000000032E-2</v>
      </c>
      <c r="FK52" s="8">
        <f t="shared" si="169"/>
        <v>3.7388222840817821E-3</v>
      </c>
      <c r="FM52" s="1">
        <v>0.96365270999999997</v>
      </c>
      <c r="FN52" s="1">
        <v>-8.5744280000000006E-2</v>
      </c>
      <c r="FO52" s="8">
        <f t="shared" si="144"/>
        <v>-3.6347290000000032E-2</v>
      </c>
      <c r="FP52" s="8">
        <f t="shared" si="145"/>
        <v>3.0876343826678962E-3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 t="shared" si="146"/>
        <v>-3.6347290000000032E-2</v>
      </c>
      <c r="FZ52" s="8">
        <f t="shared" si="147"/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 t="shared" si="148"/>
        <v>-3.6347290000000032E-2</v>
      </c>
      <c r="GK52" s="8">
        <f t="shared" si="149"/>
        <v>3.973290014700254E-3</v>
      </c>
      <c r="GL52" s="8"/>
      <c r="GM52" s="1">
        <v>0.96365270999999997</v>
      </c>
      <c r="GN52" s="1">
        <v>-3.070639E-2</v>
      </c>
      <c r="GO52" s="8">
        <f t="shared" si="150"/>
        <v>-3.6347290000000032E-2</v>
      </c>
      <c r="GP52" s="8">
        <f t="shared" si="151"/>
        <v>1.1057309657461658E-3</v>
      </c>
      <c r="GR52" s="1">
        <v>0.96365270999999997</v>
      </c>
      <c r="GS52" s="1">
        <v>-1.331883E-2</v>
      </c>
      <c r="GT52" s="8">
        <f t="shared" si="152"/>
        <v>-3.6347290000000032E-2</v>
      </c>
      <c r="GU52" s="8">
        <f t="shared" si="153"/>
        <v>4.7960840588910018E-4</v>
      </c>
      <c r="GW52">
        <v>0.96365270999999997</v>
      </c>
      <c r="GX52">
        <v>-1.2591E-2</v>
      </c>
      <c r="GY52" s="8">
        <f t="shared" si="154"/>
        <v>-3.6347290000000032E-2</v>
      </c>
      <c r="GZ52" s="8">
        <f t="shared" si="155"/>
        <v>4.5339939308104845E-4</v>
      </c>
      <c r="HB52">
        <v>0.96365270999999997</v>
      </c>
      <c r="HC52">
        <v>-1.2591E-2</v>
      </c>
      <c r="HD52" s="8">
        <f t="shared" si="156"/>
        <v>-3.6347290000000032E-2</v>
      </c>
      <c r="HE52" s="8">
        <f t="shared" si="157"/>
        <v>4.5339939308104845E-4</v>
      </c>
      <c r="HG52">
        <v>0.81698694999999999</v>
      </c>
      <c r="HH52">
        <v>-7.9236860000000006E-2</v>
      </c>
    </row>
    <row r="53" spans="13:218" x14ac:dyDescent="0.35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159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80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83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161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4">
        <f t="shared" si="162"/>
        <v>1.2599999999999777E-3</v>
      </c>
      <c r="EA53" s="14">
        <f t="shared" si="163"/>
        <v>-1.2599999999999777E-3</v>
      </c>
      <c r="EB53" s="14">
        <f t="shared" si="68"/>
        <v>3.6347290000000032E-2</v>
      </c>
      <c r="EC53" s="14">
        <f t="shared" si="69"/>
        <v>4.9879519489864025E-3</v>
      </c>
      <c r="ED53" s="7">
        <f t="shared" si="170"/>
        <v>-1.4344178036925648</v>
      </c>
      <c r="EE53">
        <f t="shared" si="171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64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65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66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67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68"/>
        <v>-7.2032534923682917E-3</v>
      </c>
      <c r="FH53">
        <v>1</v>
      </c>
      <c r="FI53">
        <v>-0.21484052000000001</v>
      </c>
      <c r="FJ53" s="8">
        <f>FH53-FH52</f>
        <v>3.6347290000000032E-2</v>
      </c>
      <c r="FK53" s="8">
        <f t="shared" si="169"/>
        <v>-7.7363641789545594E-3</v>
      </c>
      <c r="FM53" s="1">
        <v>1</v>
      </c>
      <c r="FN53" s="1">
        <v>-0.191184416</v>
      </c>
      <c r="FO53" s="8">
        <f>FM53-FM52</f>
        <v>3.6347290000000032E-2</v>
      </c>
      <c r="FP53" s="8">
        <f t="shared" si="145"/>
        <v>-6.8845126027285118E-3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 t="shared" si="147"/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 t="shared" si="149"/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 t="shared" si="151"/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 t="shared" si="153"/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 t="shared" si="155"/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 t="shared" si="157"/>
        <v>-2.6171472591445676E-3</v>
      </c>
      <c r="HG53">
        <v>0.86832052000000004</v>
      </c>
      <c r="HH53">
        <v>-5.838993E-2</v>
      </c>
    </row>
    <row r="54" spans="13:218" x14ac:dyDescent="0.35">
      <c r="M54" s="1"/>
      <c r="N54" s="1"/>
      <c r="AB54">
        <v>0.55249393000000002</v>
      </c>
      <c r="AC54">
        <v>4.513056E-2</v>
      </c>
      <c r="AD54" s="8">
        <f t="shared" ref="AD54:AD66" si="202">AB54-AB55</f>
        <v>-3.4017340000000007E-2</v>
      </c>
      <c r="AE54" s="8">
        <f t="shared" si="180"/>
        <v>-1.5352216039104002E-3</v>
      </c>
      <c r="AH54">
        <v>0.55249393000000002</v>
      </c>
      <c r="AI54">
        <v>3.8574770000000001E-2</v>
      </c>
      <c r="AJ54" s="8">
        <f t="shared" ref="AJ54:AJ66" si="203">AH54-AH55</f>
        <v>-3.4017340000000007E-2</v>
      </c>
      <c r="AK54" s="8">
        <f t="shared" si="183"/>
        <v>-1.3122110665118004E-3</v>
      </c>
      <c r="BX54">
        <v>0.55249393000000002</v>
      </c>
      <c r="BY54">
        <v>7.6014570000000004E-2</v>
      </c>
      <c r="BZ54" s="8">
        <f t="shared" ref="BZ54:BZ66" si="204">BX54-BX55</f>
        <v>-3.4017340000000007E-2</v>
      </c>
      <c r="CA54" s="8">
        <f t="shared" ref="CA54:CA66" si="205">-BZ54*BY54</f>
        <v>2.5858134726438006E-3</v>
      </c>
      <c r="CC54">
        <v>0.55249393000000002</v>
      </c>
      <c r="CD54">
        <v>6.1868470000000002E-2</v>
      </c>
      <c r="CE54" s="8">
        <f t="shared" ref="CE54:CE66" si="206">CC54-CC55</f>
        <v>-3.4017340000000007E-2</v>
      </c>
      <c r="CF54" s="8">
        <f t="shared" ref="CF54:CF66" si="207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208">DS54-DS55</f>
        <v>-3.4017340000000007E-2</v>
      </c>
      <c r="DV54" s="8">
        <f t="shared" ref="DV54:DV66" si="209">-DU54*DT54</f>
        <v>-1.0585294068143201E-2</v>
      </c>
      <c r="ED54" s="7">
        <f>-(PI()/2)+ATAN(EC53/EB53)</f>
        <v>-1.4344178036925648</v>
      </c>
      <c r="EE54">
        <f t="shared" si="171"/>
        <v>-0.99071485389263281</v>
      </c>
      <c r="HG54">
        <v>0.91857666000000004</v>
      </c>
      <c r="HH54">
        <v>-2.9596069999999999E-2</v>
      </c>
    </row>
    <row r="55" spans="13:218" x14ac:dyDescent="0.35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202"/>
        <v>-3.3933729999999995E-2</v>
      </c>
      <c r="AE55" s="8">
        <f t="shared" si="180"/>
        <v>-1.6471042304104999E-3</v>
      </c>
      <c r="AH55">
        <v>0.58651127000000003</v>
      </c>
      <c r="AI55">
        <v>4.0558400000000001E-2</v>
      </c>
      <c r="AJ55" s="8">
        <f t="shared" si="203"/>
        <v>-3.3933729999999995E-2</v>
      </c>
      <c r="AK55" s="8">
        <f t="shared" si="183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204"/>
        <v>-3.3933729999999995E-2</v>
      </c>
      <c r="CA55" s="8">
        <f t="shared" si="205"/>
        <v>2.4333616493278998E-3</v>
      </c>
      <c r="CC55">
        <v>0.58651127000000003</v>
      </c>
      <c r="CD55">
        <v>6.4391210000000004E-2</v>
      </c>
      <c r="CE55" s="8">
        <f t="shared" si="206"/>
        <v>-3.3933729999999995E-2</v>
      </c>
      <c r="CF55" s="8">
        <f t="shared" si="207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208"/>
        <v>-3.3933729999999995E-2</v>
      </c>
      <c r="DV55" s="8">
        <f t="shared" si="209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0.5218999200655603</v>
      </c>
      <c r="FM55" s="4" t="s">
        <v>17</v>
      </c>
      <c r="FN55" s="4">
        <v>46</v>
      </c>
      <c r="FO55" s="4" t="s">
        <v>3</v>
      </c>
      <c r="FP55" s="7">
        <f>SUM(FP7:FP53)</f>
        <v>0.59098190474224366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G55">
        <v>0.96365270999999997</v>
      </c>
      <c r="HH55">
        <v>7.94599E-3</v>
      </c>
    </row>
    <row r="56" spans="13:218" x14ac:dyDescent="0.35">
      <c r="M56" s="1"/>
      <c r="N56" s="1"/>
      <c r="AB56">
        <v>0.62044500000000002</v>
      </c>
      <c r="AC56">
        <v>5.076104E-2</v>
      </c>
      <c r="AD56" s="8">
        <f t="shared" si="202"/>
        <v>-3.4012519999999991E-2</v>
      </c>
      <c r="AE56" s="8">
        <f t="shared" si="180"/>
        <v>-1.7265108882207995E-3</v>
      </c>
      <c r="AH56">
        <v>0.62044500000000002</v>
      </c>
      <c r="AI56">
        <v>4.2042860000000001E-2</v>
      </c>
      <c r="AJ56" s="8">
        <f t="shared" si="203"/>
        <v>-3.4012519999999991E-2</v>
      </c>
      <c r="AK56" s="8">
        <f t="shared" si="183"/>
        <v>-1.4299836166071997E-3</v>
      </c>
      <c r="BX56">
        <v>0.62044500000000002</v>
      </c>
      <c r="BY56">
        <v>6.79863E-2</v>
      </c>
      <c r="BZ56" s="8">
        <f t="shared" si="204"/>
        <v>-3.4012519999999991E-2</v>
      </c>
      <c r="CA56" s="8">
        <f t="shared" si="205"/>
        <v>2.3123853884759993E-3</v>
      </c>
      <c r="CC56">
        <v>0.62044500000000002</v>
      </c>
      <c r="CD56">
        <v>6.5764340000000004E-2</v>
      </c>
      <c r="CE56" s="8">
        <f t="shared" si="206"/>
        <v>-3.4012519999999991E-2</v>
      </c>
      <c r="CF56" s="8">
        <f t="shared" si="207"/>
        <v>2.2368109295367996E-3</v>
      </c>
      <c r="CG56" s="8"/>
      <c r="DS56">
        <v>0.62044500000000002</v>
      </c>
      <c r="DT56">
        <v>-0.27483637999999999</v>
      </c>
      <c r="DU56" s="8">
        <f t="shared" si="208"/>
        <v>-3.4012519999999991E-2</v>
      </c>
      <c r="DV56" s="8">
        <f t="shared" si="209"/>
        <v>-9.3478778714775976E-3</v>
      </c>
      <c r="HG56">
        <v>1</v>
      </c>
      <c r="HH56">
        <v>-4.8797479999999997E-2</v>
      </c>
    </row>
    <row r="57" spans="13:218" ht="15" thickBot="1" x14ac:dyDescent="0.4">
      <c r="M57" s="1"/>
      <c r="N57" s="1"/>
      <c r="AB57">
        <v>0.65445752000000001</v>
      </c>
      <c r="AC57">
        <v>5.1842930000000002E-2</v>
      </c>
      <c r="AD57" s="8">
        <f t="shared" si="202"/>
        <v>-3.394558999999997E-2</v>
      </c>
      <c r="AE57" s="8">
        <f t="shared" si="180"/>
        <v>-1.7598388461786986E-3</v>
      </c>
      <c r="AH57">
        <v>0.65445752000000001</v>
      </c>
      <c r="AI57">
        <v>4.2975590000000001E-2</v>
      </c>
      <c r="AJ57" s="8">
        <f t="shared" si="203"/>
        <v>-3.394558999999997E-2</v>
      </c>
      <c r="AK57" s="8">
        <f t="shared" si="183"/>
        <v>-1.4588317581480988E-3</v>
      </c>
      <c r="BX57">
        <v>0.65445752000000001</v>
      </c>
      <c r="BY57">
        <v>6.2563919999999995E-2</v>
      </c>
      <c r="BZ57" s="8">
        <f t="shared" si="204"/>
        <v>-3.394558999999997E-2</v>
      </c>
      <c r="CA57" s="8">
        <f t="shared" si="205"/>
        <v>2.1237691771127981E-3</v>
      </c>
      <c r="CC57">
        <v>0.65445752000000001</v>
      </c>
      <c r="CD57">
        <v>6.6038860000000005E-2</v>
      </c>
      <c r="CE57" s="8">
        <f t="shared" si="206"/>
        <v>-3.394558999999997E-2</v>
      </c>
      <c r="CF57" s="8">
        <f t="shared" si="207"/>
        <v>2.2417280656273982E-3</v>
      </c>
      <c r="CG57" s="8"/>
      <c r="DS57">
        <v>0.65445752000000001</v>
      </c>
      <c r="DT57">
        <v>-0.25540811000000002</v>
      </c>
      <c r="DU57" s="8">
        <f t="shared" si="208"/>
        <v>-3.394558999999997E-2</v>
      </c>
      <c r="DV57" s="8">
        <f t="shared" si="209"/>
        <v>-8.6699789847348926E-3</v>
      </c>
      <c r="EH57" s="17"/>
      <c r="EI57" s="17"/>
      <c r="EJ57" s="17"/>
      <c r="EK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>
        <v>1</v>
      </c>
      <c r="HH57" s="17">
        <v>0.24418864000000001</v>
      </c>
      <c r="HI57" s="17"/>
      <c r="HJ57" s="17"/>
    </row>
    <row r="58" spans="13:218" x14ac:dyDescent="0.35">
      <c r="M58" s="1"/>
      <c r="N58" s="1"/>
      <c r="AB58">
        <v>0.68840310999999998</v>
      </c>
      <c r="AC58">
        <v>5.1876100000000001E-2</v>
      </c>
      <c r="AD58" s="8">
        <f t="shared" si="202"/>
        <v>-3.3987560000000028E-2</v>
      </c>
      <c r="AE58" s="8">
        <f t="shared" si="180"/>
        <v>-1.7631420613160014E-3</v>
      </c>
      <c r="AH58">
        <v>0.68840310999999998</v>
      </c>
      <c r="AI58">
        <v>4.3327749999999998E-2</v>
      </c>
      <c r="AJ58" s="8">
        <f t="shared" si="203"/>
        <v>-3.3987560000000028E-2</v>
      </c>
      <c r="AK58" s="8">
        <f t="shared" si="183"/>
        <v>-1.4726045027900012E-3</v>
      </c>
      <c r="BX58">
        <v>0.68840310999999998</v>
      </c>
      <c r="BY58">
        <v>5.9037190000000003E-2</v>
      </c>
      <c r="BZ58" s="8">
        <f t="shared" si="204"/>
        <v>-3.3987560000000028E-2</v>
      </c>
      <c r="CA58" s="8">
        <f t="shared" si="205"/>
        <v>2.0065300373564017E-3</v>
      </c>
      <c r="CC58">
        <v>0.68840310999999998</v>
      </c>
      <c r="CD58">
        <v>6.5308560000000002E-2</v>
      </c>
      <c r="CE58" s="8">
        <f t="shared" si="206"/>
        <v>-3.3987560000000028E-2</v>
      </c>
      <c r="CF58" s="8">
        <f t="shared" si="207"/>
        <v>2.2196786015136021E-3</v>
      </c>
      <c r="CG58" s="8"/>
      <c r="DS58">
        <v>0.68840310999999998</v>
      </c>
      <c r="DT58">
        <v>-0.23498458999999999</v>
      </c>
      <c r="DU58" s="8">
        <f t="shared" si="208"/>
        <v>-3.3987560000000028E-2</v>
      </c>
      <c r="DV58" s="8">
        <f t="shared" si="209"/>
        <v>-7.9865528517004056E-3</v>
      </c>
      <c r="DX58" s="20" t="s">
        <v>13</v>
      </c>
      <c r="DY58" s="15"/>
      <c r="DZ58" s="15"/>
      <c r="EA58" s="15"/>
      <c r="EB58" s="15"/>
      <c r="EC58" s="15"/>
      <c r="ED58" s="15"/>
      <c r="EE58" s="15"/>
      <c r="EF58" s="15"/>
      <c r="EG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9"/>
      <c r="GL58" s="9"/>
      <c r="GM58" s="9"/>
      <c r="GN58" s="9"/>
      <c r="GO58" s="9"/>
      <c r="GP58" s="9"/>
    </row>
    <row r="59" spans="13:218" x14ac:dyDescent="0.35">
      <c r="M59" s="1"/>
      <c r="N59" s="1"/>
      <c r="AB59">
        <v>0.72239067000000001</v>
      </c>
      <c r="AC59">
        <v>5.098163E-2</v>
      </c>
      <c r="AD59" s="8">
        <f t="shared" si="202"/>
        <v>-3.3974639999999945E-2</v>
      </c>
      <c r="AE59" s="8">
        <f t="shared" si="180"/>
        <v>-1.7320825258631972E-3</v>
      </c>
      <c r="AH59">
        <v>0.72239067000000001</v>
      </c>
      <c r="AI59">
        <v>4.3097009999999998E-2</v>
      </c>
      <c r="AJ59" s="8">
        <f t="shared" si="203"/>
        <v>-3.3974639999999945E-2</v>
      </c>
      <c r="AK59" s="8">
        <f t="shared" si="183"/>
        <v>-1.4642053998263976E-3</v>
      </c>
      <c r="BX59">
        <v>0.72239067000000001</v>
      </c>
      <c r="BY59">
        <v>5.2443610000000002E-2</v>
      </c>
      <c r="BZ59" s="8">
        <f t="shared" si="204"/>
        <v>-3.3974639999999945E-2</v>
      </c>
      <c r="CA59" s="8">
        <f t="shared" si="205"/>
        <v>1.7817527700503971E-3</v>
      </c>
      <c r="CC59">
        <v>0.72239067000000001</v>
      </c>
      <c r="CD59">
        <v>6.3696630000000004E-2</v>
      </c>
      <c r="CE59" s="8">
        <f t="shared" si="206"/>
        <v>-3.3974639999999945E-2</v>
      </c>
      <c r="CF59" s="8">
        <f t="shared" si="207"/>
        <v>2.1640700734631966E-3</v>
      </c>
      <c r="CG59" s="8"/>
      <c r="DS59">
        <v>0.72239067000000001</v>
      </c>
      <c r="DT59">
        <v>-0.21339247</v>
      </c>
      <c r="DU59" s="8">
        <f t="shared" si="208"/>
        <v>-3.3974639999999945E-2</v>
      </c>
      <c r="DV59" s="8">
        <f t="shared" si="209"/>
        <v>-7.249932346960788E-3</v>
      </c>
      <c r="HA59" s="9"/>
    </row>
    <row r="60" spans="13:218" x14ac:dyDescent="0.35">
      <c r="M60" s="1"/>
      <c r="N60" s="1"/>
      <c r="AB60">
        <v>0.75636530999999996</v>
      </c>
      <c r="AC60">
        <v>4.9317850000000003E-2</v>
      </c>
      <c r="AD60" s="8">
        <f t="shared" si="202"/>
        <v>-3.3963390000000038E-2</v>
      </c>
      <c r="AE60" s="8">
        <f t="shared" si="180"/>
        <v>-1.6750013735115021E-3</v>
      </c>
      <c r="AH60">
        <v>0.75636530999999996</v>
      </c>
      <c r="AI60">
        <v>4.2311559999999998E-2</v>
      </c>
      <c r="AJ60" s="8">
        <f t="shared" si="203"/>
        <v>-3.3963390000000038E-2</v>
      </c>
      <c r="AK60" s="8">
        <f t="shared" si="183"/>
        <v>-1.4370440137884016E-3</v>
      </c>
      <c r="BX60">
        <v>0.75636530999999996</v>
      </c>
      <c r="BY60">
        <v>5.0374410000000001E-2</v>
      </c>
      <c r="BZ60" s="8">
        <f t="shared" si="204"/>
        <v>-3.3963390000000038E-2</v>
      </c>
      <c r="CA60" s="8">
        <f t="shared" si="205"/>
        <v>1.710885732849902E-3</v>
      </c>
      <c r="CC60">
        <v>0.75636530999999996</v>
      </c>
      <c r="CD60">
        <v>6.1347169999999999E-2</v>
      </c>
      <c r="CE60" s="8">
        <f t="shared" si="206"/>
        <v>-3.3963390000000038E-2</v>
      </c>
      <c r="CF60" s="8">
        <f t="shared" si="207"/>
        <v>2.0835578601063024E-3</v>
      </c>
      <c r="CG60" s="8"/>
      <c r="DS60">
        <v>0.75636530999999996</v>
      </c>
      <c r="DT60">
        <v>-0.19039278000000001</v>
      </c>
      <c r="DU60" s="8">
        <f t="shared" si="208"/>
        <v>-3.3963390000000038E-2</v>
      </c>
      <c r="DV60" s="8">
        <f t="shared" si="209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8" x14ac:dyDescent="0.35">
      <c r="M61" s="1"/>
      <c r="N61" s="1"/>
      <c r="AB61">
        <v>0.7903287</v>
      </c>
      <c r="AC61">
        <v>4.6953580000000002E-2</v>
      </c>
      <c r="AD61" s="8">
        <f t="shared" si="202"/>
        <v>-3.3959599999999979E-2</v>
      </c>
      <c r="AE61" s="8">
        <f t="shared" si="180"/>
        <v>-1.5945247953679991E-3</v>
      </c>
      <c r="AH61">
        <v>0.7903287</v>
      </c>
      <c r="AI61">
        <v>4.1036669999999997E-2</v>
      </c>
      <c r="AJ61" s="8">
        <f t="shared" si="203"/>
        <v>-3.3959599999999979E-2</v>
      </c>
      <c r="AK61" s="8">
        <f t="shared" si="183"/>
        <v>-1.3935888985319991E-3</v>
      </c>
      <c r="BX61">
        <v>0.7903287</v>
      </c>
      <c r="BY61">
        <v>4.200653E-2</v>
      </c>
      <c r="BZ61" s="8">
        <f t="shared" si="204"/>
        <v>-3.3959599999999979E-2</v>
      </c>
      <c r="CA61" s="8">
        <f t="shared" si="205"/>
        <v>1.4265249561879992E-3</v>
      </c>
      <c r="CC61">
        <v>0.7903287</v>
      </c>
      <c r="CD61">
        <v>5.8414359999999999E-2</v>
      </c>
      <c r="CE61" s="8">
        <f t="shared" si="206"/>
        <v>-3.3959599999999979E-2</v>
      </c>
      <c r="CF61" s="8">
        <f t="shared" si="207"/>
        <v>1.9837282998559987E-3</v>
      </c>
      <c r="CG61" s="8"/>
      <c r="DS61">
        <v>0.7903287</v>
      </c>
      <c r="DT61">
        <v>-0.16565574999999999</v>
      </c>
      <c r="DU61" s="8">
        <f t="shared" si="208"/>
        <v>-3.3959599999999979E-2</v>
      </c>
      <c r="DV61" s="8">
        <f t="shared" si="209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8" x14ac:dyDescent="0.35">
      <c r="M62" s="1"/>
      <c r="N62" s="1"/>
      <c r="AB62">
        <v>0.82428829999999997</v>
      </c>
      <c r="AC62">
        <v>4.4783370000000003E-2</v>
      </c>
      <c r="AD62" s="8">
        <f t="shared" si="202"/>
        <v>-3.6290050000000074E-2</v>
      </c>
      <c r="AE62" s="8">
        <f t="shared" si="180"/>
        <v>-1.6251907364685035E-3</v>
      </c>
      <c r="AH62">
        <v>0.82428829999999997</v>
      </c>
      <c r="AI62">
        <v>3.9382689999999998E-2</v>
      </c>
      <c r="AJ62" s="8">
        <f t="shared" si="203"/>
        <v>-3.6290050000000074E-2</v>
      </c>
      <c r="AK62" s="8">
        <f t="shared" si="183"/>
        <v>-1.4291997892345028E-3</v>
      </c>
      <c r="BX62">
        <v>0.82428829999999997</v>
      </c>
      <c r="BY62">
        <v>4.3901030000000001E-2</v>
      </c>
      <c r="BZ62" s="8">
        <f t="shared" si="204"/>
        <v>-3.6290050000000074E-2</v>
      </c>
      <c r="CA62" s="8">
        <f t="shared" si="205"/>
        <v>1.5931705737515032E-3</v>
      </c>
      <c r="CC62">
        <v>0.82428829999999997</v>
      </c>
      <c r="CD62">
        <v>5.523235E-2</v>
      </c>
      <c r="CE62" s="8">
        <f t="shared" si="206"/>
        <v>-3.6290050000000074E-2</v>
      </c>
      <c r="CF62" s="8">
        <f t="shared" si="207"/>
        <v>2.0043847431175038E-3</v>
      </c>
      <c r="CG62" s="8"/>
      <c r="DS62">
        <v>0.82428829999999997</v>
      </c>
      <c r="DT62">
        <v>-0.13877131000000001</v>
      </c>
      <c r="DU62" s="8">
        <f t="shared" si="208"/>
        <v>-3.6290050000000074E-2</v>
      </c>
      <c r="DV62" s="8">
        <f t="shared" si="209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8" x14ac:dyDescent="0.35">
      <c r="M63" s="1"/>
      <c r="N63" s="1"/>
      <c r="AB63">
        <v>0.86057835000000005</v>
      </c>
      <c r="AC63">
        <v>3.8839510000000001E-2</v>
      </c>
      <c r="AD63" s="8">
        <f t="shared" si="202"/>
        <v>-3.9103669999999924E-2</v>
      </c>
      <c r="AE63" s="8">
        <f t="shared" si="180"/>
        <v>-1.5187673820016971E-3</v>
      </c>
      <c r="AH63">
        <v>0.86057835000000005</v>
      </c>
      <c r="AI63">
        <v>3.7059189999999999E-2</v>
      </c>
      <c r="AJ63" s="8">
        <f t="shared" si="203"/>
        <v>-3.9103669999999924E-2</v>
      </c>
      <c r="AK63" s="8">
        <f t="shared" si="183"/>
        <v>-1.449150336227297E-3</v>
      </c>
      <c r="BX63">
        <v>0.86057835000000005</v>
      </c>
      <c r="BY63">
        <v>3.213357E-2</v>
      </c>
      <c r="BZ63" s="8">
        <f t="shared" si="204"/>
        <v>-3.9103669999999924E-2</v>
      </c>
      <c r="CA63" s="8">
        <f t="shared" si="205"/>
        <v>1.2565405172018976E-3</v>
      </c>
      <c r="CC63">
        <v>0.86057835000000005</v>
      </c>
      <c r="CD63">
        <v>4.9265459999999997E-2</v>
      </c>
      <c r="CE63" s="8">
        <f t="shared" si="206"/>
        <v>-3.9103669999999924E-2</v>
      </c>
      <c r="CF63" s="8">
        <f t="shared" si="207"/>
        <v>1.9264602902381962E-3</v>
      </c>
      <c r="CG63" s="8"/>
      <c r="DS63">
        <v>0.86057835000000005</v>
      </c>
      <c r="DT63">
        <v>-0.10652256</v>
      </c>
      <c r="DU63" s="8">
        <f t="shared" si="208"/>
        <v>-3.9103669999999924E-2</v>
      </c>
      <c r="DV63" s="8">
        <f t="shared" si="209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8" x14ac:dyDescent="0.35">
      <c r="M64" s="1"/>
      <c r="N64" s="1"/>
      <c r="AB64">
        <v>0.89968201999999997</v>
      </c>
      <c r="AC64">
        <v>3.4715820000000001E-2</v>
      </c>
      <c r="AD64" s="8">
        <f t="shared" si="202"/>
        <v>-3.8321460000000029E-2</v>
      </c>
      <c r="AE64" s="8">
        <f t="shared" si="180"/>
        <v>-1.3303609074972011E-3</v>
      </c>
      <c r="AH64">
        <v>0.89968201999999997</v>
      </c>
      <c r="AI64">
        <v>3.4636E-2</v>
      </c>
      <c r="AJ64" s="8">
        <f t="shared" si="203"/>
        <v>-3.8321460000000029E-2</v>
      </c>
      <c r="AK64" s="8">
        <f t="shared" si="183"/>
        <v>-1.327302088560001E-3</v>
      </c>
      <c r="BX64">
        <v>0.89968201999999997</v>
      </c>
      <c r="BY64">
        <v>3.9961040000000003E-2</v>
      </c>
      <c r="BZ64" s="8">
        <f t="shared" si="204"/>
        <v>-3.8321460000000029E-2</v>
      </c>
      <c r="CA64" s="8">
        <f t="shared" si="205"/>
        <v>1.5313653959184014E-3</v>
      </c>
      <c r="CC64">
        <v>0.89968201999999997</v>
      </c>
      <c r="CD64">
        <v>4.3777179999999999E-2</v>
      </c>
      <c r="CE64" s="8">
        <f t="shared" si="206"/>
        <v>-3.8321460000000029E-2</v>
      </c>
      <c r="CF64" s="8">
        <f t="shared" si="207"/>
        <v>1.6776054522828013E-3</v>
      </c>
      <c r="CG64" s="8"/>
      <c r="DS64">
        <v>0.89968201999999997</v>
      </c>
      <c r="DT64">
        <v>-6.9407490000000002E-2</v>
      </c>
      <c r="DU64" s="8">
        <f t="shared" si="208"/>
        <v>-3.8321460000000029E-2</v>
      </c>
      <c r="DV64" s="8">
        <f t="shared" si="209"/>
        <v>-2.659796351735402E-3</v>
      </c>
      <c r="DY64" s="13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5">
      <c r="M65" s="1"/>
      <c r="N65" s="1"/>
      <c r="AB65">
        <v>0.93800348</v>
      </c>
      <c r="AC65">
        <v>3.3929639999999997E-2</v>
      </c>
      <c r="AD65" s="8">
        <f t="shared" si="202"/>
        <v>-3.4369529999999981E-2</v>
      </c>
      <c r="AE65" s="8">
        <f t="shared" si="180"/>
        <v>-1.1661457798691993E-3</v>
      </c>
      <c r="AH65">
        <v>0.93800348</v>
      </c>
      <c r="AI65">
        <v>3.5212849999999997E-2</v>
      </c>
      <c r="AJ65" s="8">
        <f t="shared" si="203"/>
        <v>-3.4369529999999981E-2</v>
      </c>
      <c r="AK65" s="8">
        <f t="shared" si="183"/>
        <v>-1.2102491044604993E-3</v>
      </c>
      <c r="BX65">
        <v>0.93800348</v>
      </c>
      <c r="BY65">
        <v>2.047299E-2</v>
      </c>
      <c r="BZ65" s="8">
        <f t="shared" si="204"/>
        <v>-3.4369529999999981E-2</v>
      </c>
      <c r="CA65" s="8">
        <f t="shared" si="205"/>
        <v>7.0364704399469965E-4</v>
      </c>
      <c r="CC65">
        <v>0.93800348</v>
      </c>
      <c r="CD65">
        <v>4.2102319999999999E-2</v>
      </c>
      <c r="CE65" s="8">
        <f t="shared" si="206"/>
        <v>-3.4369529999999981E-2</v>
      </c>
      <c r="CF65" s="8">
        <f t="shared" si="207"/>
        <v>1.4470369503095991E-3</v>
      </c>
      <c r="CG65" s="8"/>
      <c r="DS65">
        <v>0.93800348</v>
      </c>
      <c r="DT65">
        <v>-2.2559619999999999E-2</v>
      </c>
      <c r="DU65" s="8">
        <f t="shared" si="208"/>
        <v>-3.4369529999999981E-2</v>
      </c>
      <c r="DV65" s="8">
        <f t="shared" si="209"/>
        <v>-7.7536353637859957E-4</v>
      </c>
      <c r="DY65" s="3" t="s">
        <v>1</v>
      </c>
      <c r="DZ65" s="13" t="s">
        <v>31</v>
      </c>
      <c r="EA65" s="13" t="s">
        <v>35</v>
      </c>
      <c r="EB65" s="13" t="s">
        <v>4</v>
      </c>
      <c r="EC65" s="13" t="s">
        <v>38</v>
      </c>
      <c r="ED65" s="13" t="s">
        <v>37</v>
      </c>
      <c r="EE65" s="13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5">
      <c r="M66" s="1"/>
      <c r="N66" s="1"/>
      <c r="AB66">
        <v>0.97237300999999998</v>
      </c>
      <c r="AC66">
        <v>4.7679600000000003E-2</v>
      </c>
      <c r="AD66" s="8">
        <f t="shared" si="202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203"/>
        <v>-2.7626990000000018E-2</v>
      </c>
      <c r="AK66" s="8">
        <f t="shared" si="183"/>
        <v>-1.2136713519736008E-3</v>
      </c>
      <c r="BX66">
        <v>0.97237300999999998</v>
      </c>
      <c r="BY66">
        <v>6.7358710000000002E-2</v>
      </c>
      <c r="BZ66" s="8">
        <f t="shared" si="204"/>
        <v>-2.7626990000000018E-2</v>
      </c>
      <c r="CA66" s="8">
        <f t="shared" si="205"/>
        <v>1.8609184075829013E-3</v>
      </c>
      <c r="CC66">
        <v>0.97237300999999998</v>
      </c>
      <c r="CD66">
        <v>4.9076540000000002E-2</v>
      </c>
      <c r="CE66" s="8">
        <f t="shared" si="206"/>
        <v>-2.7626990000000018E-2</v>
      </c>
      <c r="CF66" s="8">
        <f t="shared" si="207"/>
        <v>1.355837079814601E-3</v>
      </c>
      <c r="CG66" s="8"/>
      <c r="DS66">
        <v>0.97237300999999998</v>
      </c>
      <c r="DT66">
        <v>4.4302250000000001E-2</v>
      </c>
      <c r="DU66" s="8">
        <f t="shared" si="208"/>
        <v>-2.7626990000000018E-2</v>
      </c>
      <c r="DV66" s="8">
        <f t="shared" si="209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5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83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4">
        <f>5*($EC$5/100)*(0.2969*SQRT(DY67)-0.126*DY67-0.3516*DY67^2+0.2843*DY67^3-0.1015*DY67^4)</f>
        <v>0</v>
      </c>
      <c r="EA67" s="14">
        <f>DZ67</f>
        <v>0</v>
      </c>
      <c r="EB67" s="14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 t="shared" ref="EI67:EI88" si="210">EG67-EG68</f>
        <v>0</v>
      </c>
      <c r="EJ67" s="8">
        <f t="shared" ref="EJ67:EJ90" si="211">-EI67*EH67*$EE67*COS(EK67*(PI()/180))</f>
        <v>0</v>
      </c>
      <c r="EK67">
        <v>0</v>
      </c>
      <c r="EM67">
        <v>0</v>
      </c>
      <c r="EN67">
        <v>-0.44753553000000001</v>
      </c>
      <c r="EO67" s="8">
        <f t="shared" ref="EO67:EO88" si="212">EM67-EM68</f>
        <v>0</v>
      </c>
      <c r="EP67" s="8">
        <f t="shared" ref="EP67:EP90" si="213">-EO67*EN67*$EE67*COS(EQ67*(PI()/180))</f>
        <v>0</v>
      </c>
      <c r="EQ67">
        <v>2</v>
      </c>
      <c r="ES67" s="1">
        <v>0</v>
      </c>
      <c r="ET67" s="1">
        <v>-0.26323370899999998</v>
      </c>
      <c r="EU67" s="8">
        <f t="shared" ref="EU67:EU88" si="214">ES67-ES68</f>
        <v>0</v>
      </c>
      <c r="EV67" s="8">
        <f t="shared" ref="EV67:EV90" si="215">-EU67*ET67*$EE67*COS(EW67*(PI()/180))</f>
        <v>0</v>
      </c>
      <c r="EW67">
        <v>4</v>
      </c>
      <c r="EY67">
        <v>0</v>
      </c>
      <c r="EZ67">
        <v>-0.58242154000000002</v>
      </c>
      <c r="FA67" s="8">
        <f t="shared" ref="FA67:FA88" si="216">EY67-EY68</f>
        <v>0</v>
      </c>
      <c r="FB67" s="8">
        <f t="shared" ref="FB67:FB90" si="217">-FA67*EZ67*$EE67*COS(FC67*(PI()/180))</f>
        <v>0</v>
      </c>
      <c r="FC67">
        <v>6</v>
      </c>
      <c r="FE67" s="1">
        <v>0</v>
      </c>
      <c r="FF67">
        <v>-0.51727372999999999</v>
      </c>
      <c r="FG67" s="8">
        <f t="shared" ref="FG67:FG88" si="218">FE67-FE68</f>
        <v>0</v>
      </c>
      <c r="FH67" s="8">
        <f t="shared" ref="FH67:FH90" si="219"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 t="shared" ref="FM67:FM88" si="220">FK67-FK68</f>
        <v>0</v>
      </c>
      <c r="FN67" s="8">
        <f t="shared" ref="FN67:FN90" si="221"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 t="shared" ref="FT67:FT88" si="222">FR67-FR68</f>
        <v>0</v>
      </c>
      <c r="FU67" s="8">
        <f t="shared" ref="FU67:FU90" si="223"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 t="shared" ref="GM67:GM88" si="224">GK67-GK68</f>
        <v>0</v>
      </c>
      <c r="GN67" s="8">
        <f t="shared" ref="GN67:GN90" si="225"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 t="shared" ref="GS67:GS88" si="226">GQ67-GQ68</f>
        <v>0</v>
      </c>
      <c r="GT67" s="8">
        <f t="shared" ref="GT67:GT90" si="227">-GS67*GR67*$EE67*COS(GU67*(PI()/180))</f>
        <v>0</v>
      </c>
      <c r="GU67">
        <v>16</v>
      </c>
      <c r="GW67">
        <v>0</v>
      </c>
      <c r="GX67">
        <v>-0.14195436</v>
      </c>
      <c r="GY67" s="8">
        <f t="shared" ref="GY67:GY88" si="228">GW67-GW68</f>
        <v>0</v>
      </c>
      <c r="GZ67" s="8">
        <f t="shared" ref="GZ67:GZ90" si="229">-GY67*GX67*$EE67*COS(HA67*(PI()/180))</f>
        <v>0</v>
      </c>
      <c r="HA67">
        <v>18</v>
      </c>
      <c r="HC67">
        <v>0</v>
      </c>
      <c r="HD67">
        <v>-7.0236690000000004E-2</v>
      </c>
      <c r="HE67" s="8">
        <f t="shared" ref="HE67:HE88" si="230">HC67-HC68</f>
        <v>0</v>
      </c>
      <c r="HF67" s="8">
        <f t="shared" ref="HF67:HF90" si="231"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5">
      <c r="M68" s="1"/>
      <c r="N68" s="1"/>
      <c r="DY68" s="1">
        <v>2.60625466E-2</v>
      </c>
      <c r="DZ68" s="14">
        <f t="shared" ref="DZ68:DZ89" si="232">5*($EC$5/100)*(0.2969*SQRT(DY68)-0.126*DY68-0.3516*DY68^2+0.2843*DY68^3-0.1015*DY68^4)</f>
        <v>2.6648108451597489E-2</v>
      </c>
      <c r="EA68" s="14">
        <f t="shared" ref="EA68:EA89" si="233">DZ68</f>
        <v>2.6648108451597489E-2</v>
      </c>
      <c r="EB68" s="14">
        <f t="shared" ref="EB68:EB89" si="234">DY68-DY67</f>
        <v>2.60625466E-2</v>
      </c>
      <c r="EC68" s="14">
        <f t="shared" ref="EC68:EC89" si="235"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 t="shared" si="210"/>
        <v>-2.5729459999999999E-2</v>
      </c>
      <c r="EJ68" s="8">
        <f t="shared" si="211"/>
        <v>-2.543442777153548E-2</v>
      </c>
      <c r="EK68">
        <v>0</v>
      </c>
      <c r="EM68">
        <v>0</v>
      </c>
      <c r="EN68">
        <v>-0.37655854999999999</v>
      </c>
      <c r="EO68" s="8">
        <f t="shared" si="212"/>
        <v>-2.606255E-2</v>
      </c>
      <c r="EP68" s="8">
        <f t="shared" si="213"/>
        <v>-6.8579042044701584E-3</v>
      </c>
      <c r="EQ68">
        <v>2</v>
      </c>
      <c r="ES68" s="1">
        <v>0</v>
      </c>
      <c r="ET68" s="1">
        <v>0.18115827700000001</v>
      </c>
      <c r="EU68" s="8">
        <f t="shared" si="214"/>
        <v>-2.60625466E-2</v>
      </c>
      <c r="EV68" s="8">
        <f t="shared" si="215"/>
        <v>3.2932329881343999E-3</v>
      </c>
      <c r="EW68">
        <v>4</v>
      </c>
      <c r="EY68">
        <v>0</v>
      </c>
      <c r="EZ68">
        <v>-0.45327033999999999</v>
      </c>
      <c r="FA68" s="8">
        <f t="shared" si="216"/>
        <v>-2.5729459999999999E-2</v>
      </c>
      <c r="FB68" s="8">
        <f t="shared" si="217"/>
        <v>-8.1097778739887393E-3</v>
      </c>
      <c r="FC68">
        <v>6</v>
      </c>
      <c r="FE68" s="1">
        <v>0</v>
      </c>
      <c r="FF68">
        <v>-0.21691166000000001</v>
      </c>
      <c r="FG68" s="8">
        <f t="shared" si="218"/>
        <v>-2.5729459999999999E-2</v>
      </c>
      <c r="FH68" s="8">
        <f t="shared" si="219"/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 t="shared" si="220"/>
        <v>-2.5729459999999999E-2</v>
      </c>
      <c r="FN68" s="8">
        <f t="shared" si="221"/>
        <v>-6.6439950462892814E-4</v>
      </c>
      <c r="FO68">
        <v>10</v>
      </c>
      <c r="FR68" s="1">
        <v>0</v>
      </c>
      <c r="FS68" s="1">
        <v>0.87732582999999997</v>
      </c>
      <c r="FT68" s="8">
        <f t="shared" si="222"/>
        <v>-2.606255E-2</v>
      </c>
      <c r="FU68" s="8">
        <f t="shared" si="223"/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 t="shared" si="224"/>
        <v>-2.5729459999999999E-2</v>
      </c>
      <c r="GN68" s="8">
        <f t="shared" si="225"/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 t="shared" si="226"/>
        <v>-2.5729462599999999E-2</v>
      </c>
      <c r="GT68" s="8">
        <f t="shared" si="227"/>
        <v>4.929977009222551E-3</v>
      </c>
      <c r="GU68">
        <v>16</v>
      </c>
      <c r="GW68">
        <v>0</v>
      </c>
      <c r="GX68">
        <v>0.34263928999999999</v>
      </c>
      <c r="GY68" s="8">
        <f t="shared" si="228"/>
        <v>-2.5729459999999999E-2</v>
      </c>
      <c r="GZ68" s="8">
        <f t="shared" si="229"/>
        <v>5.8624721884492463E-3</v>
      </c>
      <c r="HA68">
        <v>18</v>
      </c>
      <c r="HC68">
        <v>0</v>
      </c>
      <c r="HD68">
        <v>0.40821922999999999</v>
      </c>
      <c r="HE68" s="8">
        <f t="shared" si="230"/>
        <v>-2.5729459999999999E-2</v>
      </c>
      <c r="HF68" s="8">
        <f t="shared" si="231"/>
        <v>6.9010724062162345E-3</v>
      </c>
      <c r="HG68">
        <v>20</v>
      </c>
      <c r="HJ68">
        <v>0</v>
      </c>
      <c r="HK68">
        <v>0.34263928999999999</v>
      </c>
    </row>
    <row r="69" spans="13:219" x14ac:dyDescent="0.35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4">
        <f t="shared" si="232"/>
        <v>3.9820016425207334E-2</v>
      </c>
      <c r="EA69" s="14">
        <f t="shared" si="233"/>
        <v>3.9820016425207334E-2</v>
      </c>
      <c r="EB69" s="14">
        <f t="shared" si="234"/>
        <v>3.9594583200000005E-2</v>
      </c>
      <c r="EC69" s="14">
        <f t="shared" si="235"/>
        <v>1.3171907973609846E-2</v>
      </c>
      <c r="ED69" s="7">
        <f t="shared" ref="ED69:ED89" si="236">(PI()/2)+ATAN(EC69/EB69)</f>
        <v>1.8919492617242695</v>
      </c>
      <c r="EE69">
        <f t="shared" ref="EE69:EE90" si="237">SIN(ED69)</f>
        <v>0.94887211249767367</v>
      </c>
      <c r="EG69">
        <v>2.5729459999999999E-2</v>
      </c>
      <c r="EH69">
        <v>0.28639548999999997</v>
      </c>
      <c r="EI69" s="8">
        <f t="shared" si="210"/>
        <v>-3.9560220000000007E-2</v>
      </c>
      <c r="EJ69" s="8">
        <f t="shared" si="211"/>
        <v>1.0750596344650162E-2</v>
      </c>
      <c r="EK69">
        <v>0</v>
      </c>
      <c r="EM69">
        <v>2.606255E-2</v>
      </c>
      <c r="EN69">
        <v>0.67339733000000002</v>
      </c>
      <c r="EO69" s="8">
        <f t="shared" si="212"/>
        <v>-3.959457999999999E-2</v>
      </c>
      <c r="EP69" s="8">
        <f t="shared" si="213"/>
        <v>2.528425562373026E-2</v>
      </c>
      <c r="EQ69">
        <v>2</v>
      </c>
      <c r="ES69" s="1">
        <v>2.60625466E-2</v>
      </c>
      <c r="ET69" s="1">
        <v>1.03499422</v>
      </c>
      <c r="EU69" s="8">
        <f t="shared" si="214"/>
        <v>-3.9594583200000005E-2</v>
      </c>
      <c r="EV69" s="8">
        <f t="shared" si="215"/>
        <v>3.8790213753340325E-2</v>
      </c>
      <c r="EW69">
        <v>4</v>
      </c>
      <c r="EY69">
        <v>2.5729459999999999E-2</v>
      </c>
      <c r="EZ69">
        <v>0.91555843999999997</v>
      </c>
      <c r="FA69" s="8">
        <f t="shared" si="216"/>
        <v>-3.9560220000000007E-2</v>
      </c>
      <c r="FB69" s="8">
        <f t="shared" si="217"/>
        <v>3.4179586188281999E-2</v>
      </c>
      <c r="FC69">
        <v>6</v>
      </c>
      <c r="FE69" s="1">
        <v>2.5729459999999999E-2</v>
      </c>
      <c r="FF69">
        <v>1.02313593</v>
      </c>
      <c r="FG69" s="8">
        <f t="shared" si="218"/>
        <v>-3.9560220000000007E-2</v>
      </c>
      <c r="FH69" s="8">
        <f t="shared" si="219"/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 t="shared" si="220"/>
        <v>-3.9560220000000007E-2</v>
      </c>
      <c r="FN69" s="8">
        <f t="shared" si="221"/>
        <v>3.9683417540936058E-2</v>
      </c>
      <c r="FO69">
        <v>10</v>
      </c>
      <c r="FR69" s="1">
        <v>2.606255E-2</v>
      </c>
      <c r="FS69" s="1">
        <v>1.4341938599999999</v>
      </c>
      <c r="FT69" s="8">
        <f t="shared" si="222"/>
        <v>-3.959457999999999E-2</v>
      </c>
      <c r="FU69" s="8">
        <f t="shared" si="223"/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 t="shared" si="224"/>
        <v>-3.9560220000000007E-2</v>
      </c>
      <c r="GN69" s="8">
        <f t="shared" si="225"/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 t="shared" si="226"/>
        <v>-3.9560214299999993E-2</v>
      </c>
      <c r="GT69" s="8">
        <f t="shared" si="227"/>
        <v>4.2448000157501033E-2</v>
      </c>
      <c r="GU69">
        <v>16</v>
      </c>
      <c r="GW69">
        <v>2.5729459999999999E-2</v>
      </c>
      <c r="GX69">
        <v>1.2099475799999999</v>
      </c>
      <c r="GY69" s="8">
        <f t="shared" si="228"/>
        <v>-3.9560220000000007E-2</v>
      </c>
      <c r="GZ69" s="8">
        <f t="shared" si="229"/>
        <v>4.3195575223266558E-2</v>
      </c>
      <c r="HA69">
        <v>18</v>
      </c>
      <c r="HC69">
        <v>2.5729459999999999E-2</v>
      </c>
      <c r="HD69">
        <v>1.2356052399999999</v>
      </c>
      <c r="HE69" s="8">
        <f t="shared" si="230"/>
        <v>-3.9560220000000007E-2</v>
      </c>
      <c r="HF69" s="8">
        <f t="shared" si="231"/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5">
      <c r="DY70" s="1">
        <v>0.116797683</v>
      </c>
      <c r="DZ70" s="14">
        <f t="shared" si="232"/>
        <v>4.9433246699933216E-2</v>
      </c>
      <c r="EA70" s="14">
        <f t="shared" si="233"/>
        <v>4.9433246699933216E-2</v>
      </c>
      <c r="EB70" s="14">
        <f t="shared" si="234"/>
        <v>5.1140553199999994E-2</v>
      </c>
      <c r="EC70" s="14">
        <f t="shared" si="235"/>
        <v>9.6132302747258813E-3</v>
      </c>
      <c r="ED70" s="7">
        <f t="shared" si="236"/>
        <v>1.7566047065434491</v>
      </c>
      <c r="EE70">
        <f t="shared" si="237"/>
        <v>0.98278723083040553</v>
      </c>
      <c r="EG70">
        <v>6.5289680000000003E-2</v>
      </c>
      <c r="EH70">
        <v>0.40429292999999999</v>
      </c>
      <c r="EI70" s="8">
        <f t="shared" si="210"/>
        <v>-5.1124549999999991E-2</v>
      </c>
      <c r="EJ70" s="8">
        <f t="shared" si="211"/>
        <v>2.0313518325941329E-2</v>
      </c>
      <c r="EK70">
        <v>0</v>
      </c>
      <c r="EM70">
        <v>6.5657129999999994E-2</v>
      </c>
      <c r="EN70">
        <v>0.56592664000000004</v>
      </c>
      <c r="EO70" s="8">
        <f t="shared" si="212"/>
        <v>-5.1140550000000007E-2</v>
      </c>
      <c r="EP70" s="8">
        <f t="shared" si="213"/>
        <v>2.8426304021328262E-2</v>
      </c>
      <c r="EQ70">
        <v>2</v>
      </c>
      <c r="ES70" s="1">
        <v>6.5657129800000005E-2</v>
      </c>
      <c r="ET70" s="1">
        <v>0.84555496299999999</v>
      </c>
      <c r="EU70" s="8">
        <f t="shared" si="214"/>
        <v>-5.1140553199999994E-2</v>
      </c>
      <c r="EV70" s="8">
        <f t="shared" si="215"/>
        <v>4.2394308865641397E-2</v>
      </c>
      <c r="EW70">
        <v>4</v>
      </c>
      <c r="EY70">
        <v>6.5289680000000003E-2</v>
      </c>
      <c r="EZ70">
        <v>0.97688138999999996</v>
      </c>
      <c r="FA70" s="8">
        <f t="shared" si="216"/>
        <v>-5.1124549999999991E-2</v>
      </c>
      <c r="FB70" s="8">
        <f t="shared" si="217"/>
        <v>4.881408900321834E-2</v>
      </c>
      <c r="FC70">
        <v>6</v>
      </c>
      <c r="FE70" s="1">
        <v>6.5289680000000003E-2</v>
      </c>
      <c r="FF70">
        <v>1.0927052799999999</v>
      </c>
      <c r="FG70" s="8">
        <f t="shared" si="218"/>
        <v>-5.1124549999999991E-2</v>
      </c>
      <c r="FH70" s="8">
        <f t="shared" si="219"/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 t="shared" si="220"/>
        <v>-5.1124549999999991E-2</v>
      </c>
      <c r="FN70" s="8">
        <f t="shared" si="221"/>
        <v>5.7724316259343086E-2</v>
      </c>
      <c r="FO70">
        <v>10</v>
      </c>
      <c r="FR70" s="1">
        <v>6.5657129999999994E-2</v>
      </c>
      <c r="FS70" s="1">
        <v>1.1307366700000001</v>
      </c>
      <c r="FT70" s="8">
        <f t="shared" si="222"/>
        <v>-5.1140550000000007E-2</v>
      </c>
      <c r="FU70" s="8">
        <f t="shared" si="223"/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 t="shared" si="224"/>
        <v>-5.1124549999999991E-2</v>
      </c>
      <c r="GN70" s="8">
        <f t="shared" si="225"/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 t="shared" si="226"/>
        <v>-5.112455610000001E-2</v>
      </c>
      <c r="GT70" s="8">
        <f t="shared" si="227"/>
        <v>6.4263573019317649E-2</v>
      </c>
      <c r="GU70">
        <v>16</v>
      </c>
      <c r="GW70">
        <v>6.5289680000000003E-2</v>
      </c>
      <c r="GX70">
        <v>1.37534866</v>
      </c>
      <c r="GY70" s="8">
        <f t="shared" si="228"/>
        <v>-5.1124549999999991E-2</v>
      </c>
      <c r="GZ70" s="8">
        <f t="shared" si="229"/>
        <v>6.5721601490974585E-2</v>
      </c>
      <c r="HA70">
        <v>18</v>
      </c>
      <c r="HC70">
        <v>6.5289680000000003E-2</v>
      </c>
      <c r="HD70">
        <v>1.41640798</v>
      </c>
      <c r="HE70" s="8">
        <f t="shared" si="230"/>
        <v>-5.1124549999999991E-2</v>
      </c>
      <c r="HF70" s="8">
        <f t="shared" si="231"/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5">
      <c r="DY71" s="1">
        <v>0.17878364099999999</v>
      </c>
      <c r="DZ71" s="14">
        <f t="shared" si="232"/>
        <v>5.5976094728309785E-2</v>
      </c>
      <c r="EA71" s="14">
        <f t="shared" si="233"/>
        <v>5.5976094728309785E-2</v>
      </c>
      <c r="EB71" s="14">
        <f t="shared" si="234"/>
        <v>6.1985957999999994E-2</v>
      </c>
      <c r="EC71" s="14">
        <f t="shared" si="235"/>
        <v>6.5428480283765689E-3</v>
      </c>
      <c r="ED71" s="7">
        <f t="shared" si="236"/>
        <v>1.6759606278858505</v>
      </c>
      <c r="EE71">
        <f t="shared" si="237"/>
        <v>0.99447532939330852</v>
      </c>
      <c r="EG71">
        <v>0.11641422999999999</v>
      </c>
      <c r="EH71">
        <v>0.69998563999999996</v>
      </c>
      <c r="EI71" s="8">
        <f t="shared" si="210"/>
        <v>-6.1994780000000013E-2</v>
      </c>
      <c r="EJ71" s="8">
        <f t="shared" si="211"/>
        <v>4.3155710156085804E-2</v>
      </c>
      <c r="EK71">
        <v>0</v>
      </c>
      <c r="EM71">
        <v>0.11679768</v>
      </c>
      <c r="EN71">
        <v>0.54174608000000002</v>
      </c>
      <c r="EO71" s="8">
        <f t="shared" si="212"/>
        <v>-6.1985959999999993E-2</v>
      </c>
      <c r="EP71" s="8">
        <f t="shared" si="213"/>
        <v>3.3374785400194562E-2</v>
      </c>
      <c r="EQ71">
        <v>2</v>
      </c>
      <c r="ES71" s="1">
        <v>0.116797683</v>
      </c>
      <c r="ET71" s="1">
        <v>0.754355094</v>
      </c>
      <c r="EU71" s="8">
        <f t="shared" si="214"/>
        <v>-6.1985957999999994E-2</v>
      </c>
      <c r="EV71" s="8">
        <f t="shared" si="215"/>
        <v>4.6387818438142207E-2</v>
      </c>
      <c r="EW71">
        <v>4</v>
      </c>
      <c r="EY71">
        <v>0.11641422999999999</v>
      </c>
      <c r="EZ71">
        <v>1.2074811299999999</v>
      </c>
      <c r="FA71" s="8">
        <f t="shared" si="216"/>
        <v>-6.1994780000000013E-2</v>
      </c>
      <c r="FB71" s="8">
        <f t="shared" si="217"/>
        <v>7.4036152006290296E-2</v>
      </c>
      <c r="FC71">
        <v>6</v>
      </c>
      <c r="FE71" s="1">
        <v>0.11641422999999999</v>
      </c>
      <c r="FF71">
        <v>1.32806176</v>
      </c>
      <c r="FG71" s="8">
        <f t="shared" si="218"/>
        <v>-6.1994780000000013E-2</v>
      </c>
      <c r="FH71" s="8">
        <f t="shared" si="219"/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 t="shared" si="220"/>
        <v>-6.1994780000000013E-2</v>
      </c>
      <c r="FN71" s="8">
        <f t="shared" si="221"/>
        <v>8.520560123828147E-2</v>
      </c>
      <c r="FO71">
        <v>10</v>
      </c>
      <c r="FR71" s="1">
        <v>0.11679768</v>
      </c>
      <c r="FS71" s="1">
        <v>0.97321084999999996</v>
      </c>
      <c r="FT71" s="8">
        <f t="shared" si="222"/>
        <v>-6.1985959999999993E-2</v>
      </c>
      <c r="FU71" s="8">
        <f t="shared" si="223"/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 t="shared" si="224"/>
        <v>-6.1994780000000013E-2</v>
      </c>
      <c r="GN71" s="8">
        <f t="shared" si="225"/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 t="shared" si="226"/>
        <v>-6.1994773000000003E-2</v>
      </c>
      <c r="GT71" s="8">
        <f t="shared" si="227"/>
        <v>9.0114917925272001E-2</v>
      </c>
      <c r="GU71">
        <v>16</v>
      </c>
      <c r="GW71">
        <v>0.11641422999999999</v>
      </c>
      <c r="GX71">
        <v>1.5531252200000001</v>
      </c>
      <c r="GY71" s="8">
        <f t="shared" si="228"/>
        <v>-6.1994780000000013E-2</v>
      </c>
      <c r="GZ71" s="8">
        <f t="shared" si="229"/>
        <v>9.1067189656165046E-2</v>
      </c>
      <c r="HA71">
        <v>18</v>
      </c>
      <c r="HC71">
        <v>0.11641422999999999</v>
      </c>
      <c r="HD71">
        <v>1.58136766</v>
      </c>
      <c r="HE71" s="8">
        <f t="shared" si="230"/>
        <v>-6.1994780000000013E-2</v>
      </c>
      <c r="HF71" s="8">
        <f t="shared" si="231"/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5">
      <c r="DY72" s="1">
        <v>0.23458828300000001</v>
      </c>
      <c r="DZ72" s="14">
        <f t="shared" si="232"/>
        <v>5.8954250447668256E-2</v>
      </c>
      <c r="EA72" s="14">
        <f t="shared" si="233"/>
        <v>5.8954250447668256E-2</v>
      </c>
      <c r="EB72" s="14">
        <f t="shared" si="234"/>
        <v>5.5804642000000015E-2</v>
      </c>
      <c r="EC72" s="14">
        <f t="shared" si="235"/>
        <v>2.9781557193584718E-3</v>
      </c>
      <c r="ED72" s="7">
        <f t="shared" si="236"/>
        <v>1.6241132746282241</v>
      </c>
      <c r="EE72">
        <f t="shared" si="237"/>
        <v>0.99857898821020796</v>
      </c>
      <c r="EG72">
        <v>0.17840901000000001</v>
      </c>
      <c r="EH72">
        <v>0.77314059999999996</v>
      </c>
      <c r="EI72" s="8">
        <f t="shared" si="210"/>
        <v>-5.5793939999999986E-2</v>
      </c>
      <c r="EJ72" s="8">
        <f t="shared" si="211"/>
        <v>4.3075262687280555E-2</v>
      </c>
      <c r="EK72">
        <v>0</v>
      </c>
      <c r="EM72">
        <v>0.17878363999999999</v>
      </c>
      <c r="EN72">
        <v>0.50955015999999997</v>
      </c>
      <c r="EO72" s="8">
        <f t="shared" si="212"/>
        <v>-5.5804640000000016E-2</v>
      </c>
      <c r="EP72" s="8">
        <f t="shared" si="213"/>
        <v>2.8377559017118113E-2</v>
      </c>
      <c r="EQ72">
        <v>2</v>
      </c>
      <c r="ES72" s="1">
        <v>0.17878364099999999</v>
      </c>
      <c r="ET72" s="1">
        <v>0.68315283500000001</v>
      </c>
      <c r="EU72" s="8">
        <f t="shared" si="214"/>
        <v>-5.5804642000000015E-2</v>
      </c>
      <c r="EV72" s="8">
        <f t="shared" si="215"/>
        <v>3.797619202433123E-2</v>
      </c>
      <c r="EW72">
        <v>4</v>
      </c>
      <c r="EY72">
        <v>0.17840901000000001</v>
      </c>
      <c r="EZ72">
        <v>1.2733791800000001</v>
      </c>
      <c r="FA72" s="8">
        <f t="shared" si="216"/>
        <v>-5.5793939999999986E-2</v>
      </c>
      <c r="FB72" s="8">
        <f t="shared" si="217"/>
        <v>7.055723419549885E-2</v>
      </c>
      <c r="FC72">
        <v>6</v>
      </c>
      <c r="FE72" s="1">
        <v>0.17840901000000001</v>
      </c>
      <c r="FF72">
        <v>1.39525265</v>
      </c>
      <c r="FG72" s="8">
        <f t="shared" si="218"/>
        <v>-5.5793939999999986E-2</v>
      </c>
      <c r="FH72" s="8">
        <f t="shared" si="219"/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 t="shared" si="220"/>
        <v>-5.5793939999999986E-2</v>
      </c>
      <c r="FN72" s="8">
        <f t="shared" si="221"/>
        <v>8.0874334279809584E-2</v>
      </c>
      <c r="FO72">
        <v>10</v>
      </c>
      <c r="FR72" s="1">
        <v>0.17878363999999999</v>
      </c>
      <c r="FS72" s="1">
        <v>0.87094311000000002</v>
      </c>
      <c r="FT72" s="8">
        <f t="shared" si="222"/>
        <v>-5.5804640000000016E-2</v>
      </c>
      <c r="FU72" s="8">
        <f t="shared" si="223"/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 t="shared" si="224"/>
        <v>-5.5793939999999986E-2</v>
      </c>
      <c r="GN72" s="8">
        <f t="shared" si="225"/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 t="shared" si="226"/>
        <v>-5.5793947999999982E-2</v>
      </c>
      <c r="GT72" s="8">
        <f t="shared" si="227"/>
        <v>8.5172858646264185E-2</v>
      </c>
      <c r="GU72">
        <v>16</v>
      </c>
      <c r="GW72">
        <v>0.17840901000000001</v>
      </c>
      <c r="GX72">
        <v>1.62155955</v>
      </c>
      <c r="GY72" s="8">
        <f t="shared" si="228"/>
        <v>-5.5793939999999986E-2</v>
      </c>
      <c r="GZ72" s="8">
        <f t="shared" si="229"/>
        <v>8.5922851699271705E-2</v>
      </c>
      <c r="HA72">
        <v>18</v>
      </c>
      <c r="HC72">
        <v>0.17840901000000001</v>
      </c>
      <c r="HD72">
        <v>1.64800905</v>
      </c>
      <c r="HE72" s="8">
        <f t="shared" si="230"/>
        <v>-5.5793939999999986E-2</v>
      </c>
      <c r="HF72" s="8">
        <f t="shared" si="231"/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5">
      <c r="DY73" s="1">
        <v>0.27912081999999999</v>
      </c>
      <c r="DZ73" s="14">
        <f t="shared" si="232"/>
        <v>5.9917388798173321E-2</v>
      </c>
      <c r="EA73" s="14">
        <f t="shared" si="233"/>
        <v>5.9917388798173321E-2</v>
      </c>
      <c r="EB73" s="14">
        <f t="shared" si="234"/>
        <v>4.4532536999999983E-2</v>
      </c>
      <c r="EC73" s="14">
        <f t="shared" si="235"/>
        <v>9.6313835050506474E-4</v>
      </c>
      <c r="ED73" s="7">
        <f t="shared" si="236"/>
        <v>1.5924207004593651</v>
      </c>
      <c r="EE73">
        <f t="shared" si="237"/>
        <v>0.99976620234260183</v>
      </c>
      <c r="EG73">
        <v>0.23420294999999999</v>
      </c>
      <c r="EH73">
        <v>0.81205559999999999</v>
      </c>
      <c r="EI73" s="8">
        <f t="shared" si="210"/>
        <v>-4.457862999999998E-2</v>
      </c>
      <c r="EJ73" s="8">
        <f t="shared" si="211"/>
        <v>3.6191862580381311E-2</v>
      </c>
      <c r="EK73">
        <v>0</v>
      </c>
      <c r="EM73">
        <v>0.23458828000000001</v>
      </c>
      <c r="EN73">
        <v>0.46754603</v>
      </c>
      <c r="EO73" s="8">
        <f t="shared" si="212"/>
        <v>-4.4532539999999982E-2</v>
      </c>
      <c r="EP73" s="8">
        <f t="shared" si="213"/>
        <v>2.080346374619757E-2</v>
      </c>
      <c r="EQ73">
        <v>2</v>
      </c>
      <c r="ES73" s="1">
        <v>0.23458828300000001</v>
      </c>
      <c r="ET73" s="1">
        <v>0.60097171999999999</v>
      </c>
      <c r="EU73" s="8">
        <f t="shared" si="214"/>
        <v>-4.4532536999999983E-2</v>
      </c>
      <c r="EV73" s="8">
        <f t="shared" si="215"/>
        <v>2.6691360695527487E-2</v>
      </c>
      <c r="EW73">
        <v>4</v>
      </c>
      <c r="EY73">
        <v>0.23420294999999999</v>
      </c>
      <c r="EZ73">
        <v>1.23023609</v>
      </c>
      <c r="FA73" s="8">
        <f t="shared" si="216"/>
        <v>-4.457862999999998E-2</v>
      </c>
      <c r="FB73" s="8">
        <f t="shared" si="217"/>
        <v>5.4529056195781349E-2</v>
      </c>
      <c r="FC73">
        <v>6</v>
      </c>
      <c r="FE73" s="1">
        <v>0.23420294999999999</v>
      </c>
      <c r="FF73">
        <v>1.3295982399999999</v>
      </c>
      <c r="FG73" s="8">
        <f t="shared" si="218"/>
        <v>-4.457862999999998E-2</v>
      </c>
      <c r="FH73" s="8">
        <f t="shared" si="219"/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 t="shared" si="220"/>
        <v>-4.457862999999998E-2</v>
      </c>
      <c r="FN73" s="8">
        <f t="shared" si="221"/>
        <v>6.1076316978347853E-2</v>
      </c>
      <c r="FO73">
        <v>10</v>
      </c>
      <c r="FR73" s="1">
        <v>0.23458828000000001</v>
      </c>
      <c r="FS73" s="1">
        <v>0.73568860000000003</v>
      </c>
      <c r="FT73" s="8">
        <f t="shared" si="222"/>
        <v>-4.4532539999999982E-2</v>
      </c>
      <c r="FU73" s="8">
        <f t="shared" si="223"/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 t="shared" si="224"/>
        <v>-4.457862999999998E-2</v>
      </c>
      <c r="GN73" s="8">
        <f t="shared" si="225"/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 t="shared" si="226"/>
        <v>-4.457862700000001E-2</v>
      </c>
      <c r="GT73" s="8">
        <f t="shared" si="227"/>
        <v>6.3512679104807707E-2</v>
      </c>
      <c r="GU73">
        <v>16</v>
      </c>
      <c r="GW73">
        <v>0.23420294999999999</v>
      </c>
      <c r="GX73">
        <v>1.50584495</v>
      </c>
      <c r="GY73" s="8">
        <f t="shared" si="228"/>
        <v>-4.457862999999998E-2</v>
      </c>
      <c r="GZ73" s="8">
        <f t="shared" si="229"/>
        <v>6.3828075635200959E-2</v>
      </c>
      <c r="HA73">
        <v>18</v>
      </c>
      <c r="HC73">
        <v>0.23420294999999999</v>
      </c>
      <c r="HD73">
        <v>1.53039952</v>
      </c>
      <c r="HE73" s="8">
        <f t="shared" si="230"/>
        <v>-4.457862999999998E-2</v>
      </c>
      <c r="HF73" s="8">
        <f t="shared" si="231"/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5">
      <c r="DY74" s="1">
        <v>0.32371982700000002</v>
      </c>
      <c r="DZ74" s="14">
        <f t="shared" si="232"/>
        <v>5.9892512357095425E-2</v>
      </c>
      <c r="EA74" s="14">
        <f t="shared" si="233"/>
        <v>5.9892512357095425E-2</v>
      </c>
      <c r="EB74" s="14">
        <f t="shared" si="234"/>
        <v>4.4599007000000024E-2</v>
      </c>
      <c r="EC74" s="14">
        <f t="shared" si="235"/>
        <v>-2.4876441077896494E-5</v>
      </c>
      <c r="ED74" s="7">
        <f t="shared" si="236"/>
        <v>1.5702385466968316</v>
      </c>
      <c r="EE74">
        <f t="shared" si="237"/>
        <v>0.99999984444068513</v>
      </c>
      <c r="EG74">
        <v>0.27878157999999997</v>
      </c>
      <c r="EH74">
        <v>0.77557396000000001</v>
      </c>
      <c r="EI74" s="8">
        <f t="shared" si="210"/>
        <v>-4.4588270000000041E-2</v>
      </c>
      <c r="EJ74" s="8">
        <f t="shared" si="211"/>
        <v>3.4581495753974609E-2</v>
      </c>
      <c r="EK74">
        <v>0</v>
      </c>
      <c r="EM74">
        <v>0.27912081999999999</v>
      </c>
      <c r="EN74">
        <v>0.43848491000000001</v>
      </c>
      <c r="EO74" s="8">
        <f t="shared" si="212"/>
        <v>-4.4599009999999994E-2</v>
      </c>
      <c r="EP74" s="8">
        <f t="shared" si="213"/>
        <v>1.9544076863194551E-2</v>
      </c>
      <c r="EQ74">
        <v>2</v>
      </c>
      <c r="ES74" s="1">
        <v>0.27912081999999999</v>
      </c>
      <c r="ET74" s="1">
        <v>0.56095785499999995</v>
      </c>
      <c r="EU74" s="8">
        <f t="shared" si="214"/>
        <v>-4.4599007000000024E-2</v>
      </c>
      <c r="EV74" s="8">
        <f t="shared" si="215"/>
        <v>2.4957216431127083E-2</v>
      </c>
      <c r="EW74">
        <v>4</v>
      </c>
      <c r="EY74">
        <v>0.27878157999999997</v>
      </c>
      <c r="EZ74">
        <v>1.1929883100000001</v>
      </c>
      <c r="FA74" s="8">
        <f t="shared" si="216"/>
        <v>-4.4588270000000041E-2</v>
      </c>
      <c r="FB74" s="8">
        <f t="shared" si="217"/>
        <v>5.2901878263502317E-2</v>
      </c>
      <c r="FC74">
        <v>6</v>
      </c>
      <c r="FE74" s="1">
        <v>0.27878157999999997</v>
      </c>
      <c r="FF74">
        <v>1.2964796300000001</v>
      </c>
      <c r="FG74" s="8">
        <f t="shared" si="218"/>
        <v>-4.4588270000000041E-2</v>
      </c>
      <c r="FH74" s="8">
        <f t="shared" si="219"/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 t="shared" si="220"/>
        <v>-4.4588270000000041E-2</v>
      </c>
      <c r="FN74" s="8">
        <f t="shared" si="221"/>
        <v>5.9934629789920896E-2</v>
      </c>
      <c r="FO74">
        <v>10</v>
      </c>
      <c r="FR74" s="1">
        <v>0.27912081999999999</v>
      </c>
      <c r="FS74" s="1">
        <v>0.69981643999999998</v>
      </c>
      <c r="FT74" s="8">
        <f t="shared" si="222"/>
        <v>-4.4599009999999994E-2</v>
      </c>
      <c r="FU74" s="8">
        <f t="shared" si="223"/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 t="shared" si="224"/>
        <v>-4.4588270000000041E-2</v>
      </c>
      <c r="GN74" s="8">
        <f t="shared" si="225"/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 t="shared" si="226"/>
        <v>-4.4588263999999989E-2</v>
      </c>
      <c r="GT74" s="8">
        <f t="shared" si="227"/>
        <v>6.311845729278967E-2</v>
      </c>
      <c r="GU74">
        <v>16</v>
      </c>
      <c r="GW74">
        <v>0.27878157999999997</v>
      </c>
      <c r="GX74">
        <v>1.5001871600000001</v>
      </c>
      <c r="GY74" s="8">
        <f t="shared" si="228"/>
        <v>-4.4588270000000041E-2</v>
      </c>
      <c r="GZ74" s="8">
        <f t="shared" si="229"/>
        <v>6.3616873904902338E-2</v>
      </c>
      <c r="HA74">
        <v>18</v>
      </c>
      <c r="HC74">
        <v>0.27878157999999997</v>
      </c>
      <c r="HD74">
        <v>1.5234553399999999</v>
      </c>
      <c r="HE74" s="8">
        <f t="shared" si="230"/>
        <v>-4.4588270000000041E-2</v>
      </c>
      <c r="HF74" s="8">
        <f t="shared" si="231"/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5">
      <c r="DY75" s="1">
        <v>0.36826213400000002</v>
      </c>
      <c r="DZ75" s="14">
        <f t="shared" si="232"/>
        <v>5.9052315314374174E-2</v>
      </c>
      <c r="EA75" s="14">
        <f t="shared" si="233"/>
        <v>5.9052315314374174E-2</v>
      </c>
      <c r="EB75" s="14">
        <f t="shared" si="234"/>
        <v>4.4542307000000003E-2</v>
      </c>
      <c r="EC75" s="14">
        <f t="shared" si="235"/>
        <v>-8.4019704272125101E-4</v>
      </c>
      <c r="ED75" s="7">
        <f t="shared" si="236"/>
        <v>1.5519356644113727</v>
      </c>
      <c r="EE75">
        <f t="shared" si="237"/>
        <v>0.9998221429796641</v>
      </c>
      <c r="EG75">
        <v>0.32336985000000001</v>
      </c>
      <c r="EH75">
        <v>0.73935112000000003</v>
      </c>
      <c r="EI75" s="8">
        <f t="shared" si="210"/>
        <v>-4.4599520000000004E-2</v>
      </c>
      <c r="EJ75" s="8">
        <f t="shared" si="211"/>
        <v>3.2968840280673359E-2</v>
      </c>
      <c r="EK75">
        <v>0</v>
      </c>
      <c r="EM75">
        <v>0.32371982999999999</v>
      </c>
      <c r="EN75">
        <v>0.41023409999999999</v>
      </c>
      <c r="EO75" s="8">
        <f t="shared" si="212"/>
        <v>-4.4542300000000035E-2</v>
      </c>
      <c r="EP75" s="8">
        <f t="shared" si="213"/>
        <v>1.8258391113732814E-2</v>
      </c>
      <c r="EQ75">
        <v>2</v>
      </c>
      <c r="ES75" s="1">
        <v>0.32371982700000002</v>
      </c>
      <c r="ET75" s="1">
        <v>0.52064045000000003</v>
      </c>
      <c r="EU75" s="8">
        <f t="shared" si="214"/>
        <v>-4.4542307000000003E-2</v>
      </c>
      <c r="EV75" s="8">
        <f t="shared" si="215"/>
        <v>2.3129921252205084E-2</v>
      </c>
      <c r="EW75">
        <v>4</v>
      </c>
      <c r="EY75">
        <v>0.32336985000000001</v>
      </c>
      <c r="EZ75">
        <v>1.12644469</v>
      </c>
      <c r="FA75" s="8">
        <f t="shared" si="216"/>
        <v>-4.4599520000000004E-2</v>
      </c>
      <c r="FB75" s="8">
        <f t="shared" si="217"/>
        <v>4.995479217996264E-2</v>
      </c>
      <c r="FC75">
        <v>6</v>
      </c>
      <c r="FE75" s="1">
        <v>0.32336985000000001</v>
      </c>
      <c r="FF75">
        <v>1.2262594099999999</v>
      </c>
      <c r="FG75" s="8">
        <f t="shared" si="218"/>
        <v>-4.4599520000000004E-2</v>
      </c>
      <c r="FH75" s="8">
        <f t="shared" si="219"/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 t="shared" si="220"/>
        <v>-4.4599520000000004E-2</v>
      </c>
      <c r="FN75" s="8">
        <f t="shared" si="221"/>
        <v>5.6967949969505605E-2</v>
      </c>
      <c r="FO75">
        <v>10</v>
      </c>
      <c r="FR75" s="1">
        <v>0.32371982999999999</v>
      </c>
      <c r="FS75" s="1">
        <v>0.65172432000000002</v>
      </c>
      <c r="FT75" s="8">
        <f t="shared" si="222"/>
        <v>-4.4542300000000035E-2</v>
      </c>
      <c r="FU75" s="8">
        <f t="shared" si="223"/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 t="shared" si="224"/>
        <v>-4.4599520000000004E-2</v>
      </c>
      <c r="GN75" s="8">
        <f t="shared" si="225"/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 t="shared" si="226"/>
        <v>-4.459952300000003E-2</v>
      </c>
      <c r="GT75" s="8">
        <f t="shared" si="227"/>
        <v>6.0441096310525085E-2</v>
      </c>
      <c r="GU75">
        <v>16</v>
      </c>
      <c r="GW75">
        <v>0.32336985000000001</v>
      </c>
      <c r="GX75">
        <v>1.43588626</v>
      </c>
      <c r="GY75" s="8">
        <f t="shared" si="228"/>
        <v>-4.4599520000000004E-2</v>
      </c>
      <c r="GZ75" s="8">
        <f t="shared" si="229"/>
        <v>6.0894672732742662E-2</v>
      </c>
      <c r="HA75">
        <v>18</v>
      </c>
      <c r="HC75">
        <v>0.32336985000000001</v>
      </c>
      <c r="HD75">
        <v>1.4622269699999999</v>
      </c>
      <c r="HE75" s="8">
        <f t="shared" si="230"/>
        <v>-4.4599520000000004E-2</v>
      </c>
      <c r="HF75" s="8">
        <f t="shared" si="231"/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5">
      <c r="DY76" s="1">
        <v>0.41284756900000003</v>
      </c>
      <c r="DZ76" s="14">
        <f t="shared" si="232"/>
        <v>5.7526732273967394E-2</v>
      </c>
      <c r="EA76" s="14">
        <f t="shared" si="233"/>
        <v>5.7526732273967394E-2</v>
      </c>
      <c r="EB76" s="14">
        <f t="shared" si="234"/>
        <v>4.4585435000000007E-2</v>
      </c>
      <c r="EC76" s="14">
        <f t="shared" si="235"/>
        <v>-1.5255830404067791E-3</v>
      </c>
      <c r="ED76" s="7">
        <f t="shared" si="236"/>
        <v>1.5365925992766278</v>
      </c>
      <c r="EE76">
        <f t="shared" si="237"/>
        <v>0.99941510953696477</v>
      </c>
      <c r="EG76">
        <v>0.36796937000000002</v>
      </c>
      <c r="EH76">
        <v>0.69061634000000005</v>
      </c>
      <c r="EI76" s="8">
        <f t="shared" si="210"/>
        <v>-4.4603559999999987E-2</v>
      </c>
      <c r="EJ76" s="8">
        <f t="shared" si="211"/>
        <v>3.0785930423136761E-2</v>
      </c>
      <c r="EK76">
        <v>0</v>
      </c>
      <c r="EM76">
        <v>0.36826213000000002</v>
      </c>
      <c r="EN76">
        <v>0.38215522000000002</v>
      </c>
      <c r="EO76" s="8">
        <f t="shared" si="212"/>
        <v>-4.4585439999999976E-2</v>
      </c>
      <c r="EP76" s="8">
        <f t="shared" si="213"/>
        <v>1.7018219582826261E-2</v>
      </c>
      <c r="EQ76">
        <v>2</v>
      </c>
      <c r="ES76" s="1">
        <v>0.36826213400000002</v>
      </c>
      <c r="ET76" s="1">
        <v>0.48317128599999998</v>
      </c>
      <c r="EU76" s="8">
        <f t="shared" si="214"/>
        <v>-4.4585435000000007E-2</v>
      </c>
      <c r="EV76" s="8">
        <f t="shared" si="215"/>
        <v>2.1477356504721202E-2</v>
      </c>
      <c r="EW76">
        <v>4</v>
      </c>
      <c r="EY76">
        <v>0.36796937000000002</v>
      </c>
      <c r="EZ76">
        <v>1.0558649</v>
      </c>
      <c r="FA76" s="8">
        <f t="shared" si="216"/>
        <v>-4.4603559999999987E-2</v>
      </c>
      <c r="FB76" s="8">
        <f t="shared" si="217"/>
        <v>4.6809945541279374E-2</v>
      </c>
      <c r="FC76">
        <v>6</v>
      </c>
      <c r="FE76" s="1">
        <v>0.36796937000000002</v>
      </c>
      <c r="FF76">
        <v>1.1552462999999999</v>
      </c>
      <c r="FG76" s="8">
        <f t="shared" si="218"/>
        <v>-4.4603559999999987E-2</v>
      </c>
      <c r="FH76" s="8">
        <f t="shared" si="219"/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 t="shared" si="220"/>
        <v>-4.4603559999999987E-2</v>
      </c>
      <c r="FN76" s="8">
        <f t="shared" si="221"/>
        <v>5.406622891754774E-2</v>
      </c>
      <c r="FO76">
        <v>10</v>
      </c>
      <c r="FR76" s="1">
        <v>0.36826213000000002</v>
      </c>
      <c r="FS76" s="1">
        <v>0.61186322999999998</v>
      </c>
      <c r="FT76" s="8">
        <f t="shared" si="222"/>
        <v>-4.4585439999999976E-2</v>
      </c>
      <c r="FU76" s="8">
        <f t="shared" si="223"/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 t="shared" si="224"/>
        <v>-4.4603559999999987E-2</v>
      </c>
      <c r="GN76" s="8">
        <f t="shared" si="225"/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 t="shared" si="226"/>
        <v>-4.4603566999999955E-2</v>
      </c>
      <c r="GT76" s="8">
        <f t="shared" si="227"/>
        <v>5.8182810127183196E-2</v>
      </c>
      <c r="GU76">
        <v>16</v>
      </c>
      <c r="GW76">
        <v>0.36796937000000002</v>
      </c>
      <c r="GX76">
        <v>1.3892361</v>
      </c>
      <c r="GY76" s="8">
        <f t="shared" si="228"/>
        <v>-4.4603559999999987E-2</v>
      </c>
      <c r="GZ76" s="8">
        <f t="shared" si="229"/>
        <v>5.8897630031850591E-2</v>
      </c>
      <c r="HA76">
        <v>18</v>
      </c>
      <c r="HC76">
        <v>0.36796937000000002</v>
      </c>
      <c r="HD76">
        <v>1.4172419599999999</v>
      </c>
      <c r="HE76" s="8">
        <f t="shared" si="230"/>
        <v>-4.4603559999999987E-2</v>
      </c>
      <c r="HF76" s="8">
        <f t="shared" si="231"/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5">
      <c r="DY77" s="1">
        <v>0.457418622</v>
      </c>
      <c r="DZ77" s="14">
        <f t="shared" si="232"/>
        <v>5.5420099779394875E-2</v>
      </c>
      <c r="EA77" s="14">
        <f t="shared" si="233"/>
        <v>5.5420099779394875E-2</v>
      </c>
      <c r="EB77" s="14">
        <f t="shared" si="234"/>
        <v>4.4571052999999972E-2</v>
      </c>
      <c r="EC77" s="14">
        <f t="shared" si="235"/>
        <v>-2.106632494572519E-3</v>
      </c>
      <c r="ED77" s="7">
        <f t="shared" si="236"/>
        <v>1.5235668862871452</v>
      </c>
      <c r="EE77">
        <f t="shared" si="237"/>
        <v>0.9988848972786567</v>
      </c>
      <c r="EG77">
        <v>0.41257293</v>
      </c>
      <c r="EH77">
        <v>0.63856824000000001</v>
      </c>
      <c r="EI77" s="8">
        <f t="shared" si="210"/>
        <v>-4.4596150000000001E-2</v>
      </c>
      <c r="EJ77" s="8">
        <f t="shared" si="211"/>
        <v>2.8445929472216795E-2</v>
      </c>
      <c r="EK77">
        <v>0</v>
      </c>
      <c r="EM77">
        <v>0.41284757</v>
      </c>
      <c r="EN77">
        <v>0.35378883</v>
      </c>
      <c r="EO77" s="8">
        <f t="shared" si="212"/>
        <v>-4.4571050000000001E-2</v>
      </c>
      <c r="EP77" s="8">
        <f t="shared" si="213"/>
        <v>1.5741560688324281E-2</v>
      </c>
      <c r="EQ77">
        <v>2</v>
      </c>
      <c r="ES77" s="1">
        <v>0.41284756900000003</v>
      </c>
      <c r="ET77" s="1">
        <v>0.44679417799999999</v>
      </c>
      <c r="EU77" s="8">
        <f t="shared" si="214"/>
        <v>-4.4571052999999972E-2</v>
      </c>
      <c r="EV77" s="8">
        <f t="shared" si="215"/>
        <v>1.984342511342797E-2</v>
      </c>
      <c r="EW77">
        <v>4</v>
      </c>
      <c r="EY77">
        <v>0.41257293</v>
      </c>
      <c r="EZ77">
        <v>0.97637088999999999</v>
      </c>
      <c r="FA77" s="8">
        <f t="shared" si="216"/>
        <v>-4.4596150000000001E-2</v>
      </c>
      <c r="FB77" s="8">
        <f t="shared" si="217"/>
        <v>4.3255564693658349E-2</v>
      </c>
      <c r="FC77">
        <v>6</v>
      </c>
      <c r="FE77" s="1">
        <v>0.41257293</v>
      </c>
      <c r="FF77">
        <v>1.0752541</v>
      </c>
      <c r="FG77" s="8">
        <f t="shared" si="218"/>
        <v>-4.4596150000000001E-2</v>
      </c>
      <c r="FH77" s="8">
        <f t="shared" si="219"/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 t="shared" si="220"/>
        <v>-4.4596150000000001E-2</v>
      </c>
      <c r="FN77" s="8">
        <f t="shared" si="221"/>
        <v>5.0650936090555286E-2</v>
      </c>
      <c r="FO77">
        <v>10</v>
      </c>
      <c r="FR77" s="1">
        <v>0.41284757</v>
      </c>
      <c r="FS77" s="1">
        <v>0.57279592999999995</v>
      </c>
      <c r="FT77" s="8">
        <f t="shared" si="222"/>
        <v>-4.4571050000000001E-2</v>
      </c>
      <c r="FU77" s="8">
        <f t="shared" si="223"/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 t="shared" si="224"/>
        <v>-4.4596150000000001E-2</v>
      </c>
      <c r="GN77" s="8">
        <f t="shared" si="225"/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 t="shared" si="226"/>
        <v>-4.4596150000000001E-2</v>
      </c>
      <c r="GT77" s="8">
        <f t="shared" si="227"/>
        <v>5.5466034867240839E-2</v>
      </c>
      <c r="GU77">
        <v>16</v>
      </c>
      <c r="GW77">
        <v>0.41257293</v>
      </c>
      <c r="GX77">
        <v>1.3301696599999999</v>
      </c>
      <c r="GY77" s="8">
        <f t="shared" si="228"/>
        <v>-4.4596150000000001E-2</v>
      </c>
      <c r="GZ77" s="8">
        <f t="shared" si="229"/>
        <v>5.6354185558424245E-2</v>
      </c>
      <c r="HA77">
        <v>18</v>
      </c>
      <c r="HC77">
        <v>0.41257293</v>
      </c>
      <c r="HD77">
        <v>1.3614001</v>
      </c>
      <c r="HE77" s="8">
        <f t="shared" si="230"/>
        <v>-4.4596150000000001E-2</v>
      </c>
      <c r="HF77" s="8">
        <f t="shared" si="231"/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5">
      <c r="DY78" s="1">
        <v>0.50200401900000002</v>
      </c>
      <c r="DZ78" s="14">
        <f t="shared" si="232"/>
        <v>5.2813337809880657E-2</v>
      </c>
      <c r="EA78" s="14">
        <f t="shared" si="233"/>
        <v>5.2813337809880657E-2</v>
      </c>
      <c r="EB78" s="14">
        <f t="shared" si="234"/>
        <v>4.4585397000000027E-2</v>
      </c>
      <c r="EC78" s="14">
        <f t="shared" si="235"/>
        <v>-2.606761969514218E-3</v>
      </c>
      <c r="ED78" s="7">
        <f t="shared" si="236"/>
        <v>1.5123960894851083</v>
      </c>
      <c r="EE78">
        <f t="shared" si="237"/>
        <v>0.99829519075717399</v>
      </c>
      <c r="EG78">
        <v>0.45716908000000001</v>
      </c>
      <c r="EH78">
        <v>0.58367051999999997</v>
      </c>
      <c r="EI78" s="8">
        <f t="shared" si="210"/>
        <v>-4.4609780000000043E-2</v>
      </c>
      <c r="EJ78" s="8">
        <f t="shared" si="211"/>
        <v>2.5993024666509126E-2</v>
      </c>
      <c r="EK78">
        <v>0</v>
      </c>
      <c r="EM78">
        <v>0.45741862</v>
      </c>
      <c r="EN78">
        <v>0.32503913000000001</v>
      </c>
      <c r="EO78" s="8">
        <f t="shared" si="212"/>
        <v>-4.4585399999999997E-2</v>
      </c>
      <c r="EP78" s="8">
        <f t="shared" si="213"/>
        <v>1.445848044746499E-2</v>
      </c>
      <c r="EQ78">
        <v>2</v>
      </c>
      <c r="ES78" s="1">
        <v>0.457418622</v>
      </c>
      <c r="ET78" s="1">
        <v>0.41124390500000002</v>
      </c>
      <c r="EU78" s="8">
        <f t="shared" si="214"/>
        <v>-4.4585397000000027E-2</v>
      </c>
      <c r="EV78" s="8">
        <f t="shared" si="215"/>
        <v>1.8259626138777189E-2</v>
      </c>
      <c r="EW78">
        <v>4</v>
      </c>
      <c r="EY78">
        <v>0.45716908000000001</v>
      </c>
      <c r="EZ78">
        <v>0.89479023000000002</v>
      </c>
      <c r="FA78" s="8">
        <f t="shared" si="216"/>
        <v>-4.4609780000000043E-2</v>
      </c>
      <c r="FB78" s="8">
        <f t="shared" si="217"/>
        <v>3.963005206092244E-2</v>
      </c>
      <c r="FC78">
        <v>6</v>
      </c>
      <c r="FE78" s="1">
        <v>0.45716908000000001</v>
      </c>
      <c r="FF78">
        <v>0.99246296000000001</v>
      </c>
      <c r="FG78" s="8">
        <f t="shared" si="218"/>
        <v>-4.4609780000000043E-2</v>
      </c>
      <c r="FH78" s="8">
        <f t="shared" si="219"/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 t="shared" si="220"/>
        <v>-4.4609780000000043E-2</v>
      </c>
      <c r="FN78" s="8">
        <f t="shared" si="221"/>
        <v>4.719463746727641E-2</v>
      </c>
      <c r="FO78">
        <v>10</v>
      </c>
      <c r="FR78" s="1">
        <v>0.45741862</v>
      </c>
      <c r="FS78" s="1">
        <v>0.53501206999999995</v>
      </c>
      <c r="FT78" s="8">
        <f t="shared" si="222"/>
        <v>-4.4585399999999997E-2</v>
      </c>
      <c r="FU78" s="8">
        <f t="shared" si="223"/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 t="shared" si="224"/>
        <v>-4.4609780000000043E-2</v>
      </c>
      <c r="GN78" s="8">
        <f t="shared" si="225"/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 t="shared" si="226"/>
        <v>-4.4609773000000019E-2</v>
      </c>
      <c r="GT78" s="8">
        <f t="shared" si="227"/>
        <v>5.2814074526398705E-2</v>
      </c>
      <c r="GU78">
        <v>16</v>
      </c>
      <c r="GW78">
        <v>0.45716908000000001</v>
      </c>
      <c r="GX78">
        <v>1.2727960899999999</v>
      </c>
      <c r="GY78" s="8">
        <f t="shared" si="228"/>
        <v>-4.4609780000000043E-2</v>
      </c>
      <c r="GZ78" s="8">
        <f t="shared" si="229"/>
        <v>5.3908123969965083E-2</v>
      </c>
      <c r="HA78">
        <v>18</v>
      </c>
      <c r="HC78">
        <v>0.45716908000000001</v>
      </c>
      <c r="HD78">
        <v>1.3082564699999999</v>
      </c>
      <c r="HE78" s="8">
        <f t="shared" si="230"/>
        <v>-4.4609780000000043E-2</v>
      </c>
      <c r="HF78" s="8">
        <f t="shared" si="231"/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5">
      <c r="DY79" s="1">
        <v>0.54657242699999997</v>
      </c>
      <c r="DZ79" s="14">
        <f t="shared" si="232"/>
        <v>4.9774339676722755E-2</v>
      </c>
      <c r="EA79" s="14">
        <f t="shared" si="233"/>
        <v>4.9774339676722755E-2</v>
      </c>
      <c r="EB79" s="14">
        <f t="shared" si="234"/>
        <v>4.4568407999999948E-2</v>
      </c>
      <c r="EC79" s="14">
        <f t="shared" si="235"/>
        <v>-3.0389981331579025E-3</v>
      </c>
      <c r="ED79" s="7">
        <f t="shared" si="236"/>
        <v>1.5027144405318809</v>
      </c>
      <c r="EE79">
        <f t="shared" si="237"/>
        <v>0.9976833234328365</v>
      </c>
      <c r="EG79">
        <v>0.50177886000000005</v>
      </c>
      <c r="EH79">
        <v>0.52752586999999995</v>
      </c>
      <c r="EI79" s="8">
        <f t="shared" si="210"/>
        <v>-4.459501999999993E-2</v>
      </c>
      <c r="EJ79" s="8">
        <f t="shared" si="211"/>
        <v>2.3470526845015903E-2</v>
      </c>
      <c r="EK79">
        <v>0</v>
      </c>
      <c r="EM79">
        <v>0.50200402</v>
      </c>
      <c r="EN79">
        <v>0.29589973000000003</v>
      </c>
      <c r="EO79" s="8">
        <f t="shared" si="212"/>
        <v>-4.4568410000000003E-2</v>
      </c>
      <c r="EP79" s="8">
        <f t="shared" si="213"/>
        <v>1.3149213635300194E-2</v>
      </c>
      <c r="EQ79">
        <v>2</v>
      </c>
      <c r="ES79" s="1">
        <v>0.50200401900000002</v>
      </c>
      <c r="ET79" s="1">
        <v>0.37622973999999998</v>
      </c>
      <c r="EU79" s="8">
        <f t="shared" si="214"/>
        <v>-4.4568407999999948E-2</v>
      </c>
      <c r="EV79" s="8">
        <f t="shared" si="215"/>
        <v>1.6688363330364879E-2</v>
      </c>
      <c r="EW79">
        <v>4</v>
      </c>
      <c r="EY79">
        <v>0.50177886000000005</v>
      </c>
      <c r="EZ79">
        <v>0.81274499</v>
      </c>
      <c r="FA79" s="8">
        <f t="shared" si="216"/>
        <v>-4.459501999999993E-2</v>
      </c>
      <c r="FB79" s="8">
        <f t="shared" si="217"/>
        <v>3.5962322056593631E-2</v>
      </c>
      <c r="FC79">
        <v>6</v>
      </c>
      <c r="FE79" s="1">
        <v>0.50177886000000005</v>
      </c>
      <c r="FF79">
        <v>0.90644091999999998</v>
      </c>
      <c r="FG79" s="8">
        <f t="shared" si="218"/>
        <v>-4.459501999999993E-2</v>
      </c>
      <c r="FH79" s="8">
        <f t="shared" si="219"/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 t="shared" si="220"/>
        <v>-4.459501999999993E-2</v>
      </c>
      <c r="FN79" s="8">
        <f t="shared" si="221"/>
        <v>4.3507365616517794E-2</v>
      </c>
      <c r="FO79">
        <v>10</v>
      </c>
      <c r="FR79" s="1">
        <v>0.50200402</v>
      </c>
      <c r="FS79" s="1">
        <v>0.49748186</v>
      </c>
      <c r="FT79" s="8">
        <f t="shared" si="222"/>
        <v>-4.4568410000000003E-2</v>
      </c>
      <c r="FU79" s="8">
        <f t="shared" si="223"/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 t="shared" si="224"/>
        <v>-4.459501999999993E-2</v>
      </c>
      <c r="GN79" s="8">
        <f t="shared" si="225"/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 t="shared" si="226"/>
        <v>-4.4595017000000015E-2</v>
      </c>
      <c r="GT79" s="8">
        <f t="shared" si="227"/>
        <v>4.9919887472849402E-2</v>
      </c>
      <c r="GU79">
        <v>16</v>
      </c>
      <c r="GW79">
        <v>0.50177886000000005</v>
      </c>
      <c r="GX79">
        <v>1.2105998099999999</v>
      </c>
      <c r="GY79" s="8">
        <f t="shared" si="228"/>
        <v>-4.459501999999993E-2</v>
      </c>
      <c r="GZ79" s="8">
        <f t="shared" si="229"/>
        <v>5.1225476029306681E-2</v>
      </c>
      <c r="HA79">
        <v>18</v>
      </c>
      <c r="HC79">
        <v>0.50177886000000005</v>
      </c>
      <c r="HD79">
        <v>1.24981692</v>
      </c>
      <c r="HE79" s="8">
        <f t="shared" si="230"/>
        <v>-4.459501999999993E-2</v>
      </c>
      <c r="HF79" s="8">
        <f t="shared" si="231"/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5">
      <c r="DY80" s="1">
        <v>0.591166148</v>
      </c>
      <c r="DZ80" s="14">
        <f t="shared" si="232"/>
        <v>4.6352878718469832E-2</v>
      </c>
      <c r="EA80" s="14">
        <f t="shared" si="233"/>
        <v>4.6352878718469832E-2</v>
      </c>
      <c r="EB80" s="14">
        <f t="shared" si="234"/>
        <v>4.4593721000000031E-2</v>
      </c>
      <c r="EC80" s="14">
        <f t="shared" si="235"/>
        <v>-3.4214609582529226E-3</v>
      </c>
      <c r="ED80" s="7">
        <f t="shared" si="236"/>
        <v>1.4942211782865467</v>
      </c>
      <c r="EE80">
        <f t="shared" si="237"/>
        <v>0.99706955568561673</v>
      </c>
      <c r="EG80">
        <v>0.54637387999999998</v>
      </c>
      <c r="EH80">
        <v>0.47064853000000001</v>
      </c>
      <c r="EI80" s="8">
        <f t="shared" si="210"/>
        <v>-4.4607630000000009E-2</v>
      </c>
      <c r="EJ80" s="8">
        <f t="shared" si="211"/>
        <v>2.0932992227743891E-2</v>
      </c>
      <c r="EK80">
        <v>0</v>
      </c>
      <c r="EM80">
        <v>0.54657243</v>
      </c>
      <c r="EN80">
        <v>0.26641037000000001</v>
      </c>
      <c r="EO80" s="8">
        <f t="shared" si="212"/>
        <v>-4.4593719999999948E-2</v>
      </c>
      <c r="EP80" s="8">
        <f t="shared" si="213"/>
        <v>1.1838199187223192E-2</v>
      </c>
      <c r="EQ80">
        <v>2</v>
      </c>
      <c r="ES80" s="1">
        <v>0.54657242699999997</v>
      </c>
      <c r="ET80" s="1">
        <v>0.34154528200000001</v>
      </c>
      <c r="EU80" s="8">
        <f t="shared" si="214"/>
        <v>-4.4593721000000031E-2</v>
      </c>
      <c r="EV80" s="8">
        <f t="shared" si="215"/>
        <v>1.5149149397484702E-2</v>
      </c>
      <c r="EW80">
        <v>4</v>
      </c>
      <c r="EY80">
        <v>0.54637387999999998</v>
      </c>
      <c r="EZ80">
        <v>0.73124078999999997</v>
      </c>
      <c r="FA80" s="8">
        <f t="shared" si="216"/>
        <v>-4.4607630000000009E-2</v>
      </c>
      <c r="FB80" s="8">
        <f t="shared" si="217"/>
        <v>3.2345164468252349E-2</v>
      </c>
      <c r="FC80">
        <v>6</v>
      </c>
      <c r="FE80" s="1">
        <v>0.54637387999999998</v>
      </c>
      <c r="FF80">
        <v>0.82080112000000005</v>
      </c>
      <c r="FG80" s="8">
        <f t="shared" si="218"/>
        <v>-4.4607630000000009E-2</v>
      </c>
      <c r="FH80" s="8">
        <f t="shared" si="219"/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 t="shared" si="220"/>
        <v>-4.4607630000000009E-2</v>
      </c>
      <c r="FN80" s="8">
        <f t="shared" si="221"/>
        <v>3.9788747564369148E-2</v>
      </c>
      <c r="FO80">
        <v>10</v>
      </c>
      <c r="FR80" s="1">
        <v>0.54657243</v>
      </c>
      <c r="FS80" s="1">
        <v>0.45992907</v>
      </c>
      <c r="FT80" s="8">
        <f t="shared" si="222"/>
        <v>-4.4593719999999948E-2</v>
      </c>
      <c r="FU80" s="8">
        <f t="shared" si="223"/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 t="shared" si="224"/>
        <v>-4.4607630000000009E-2</v>
      </c>
      <c r="GN80" s="8">
        <f t="shared" si="225"/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 t="shared" si="226"/>
        <v>-4.4607637000000033E-2</v>
      </c>
      <c r="GT80" s="8">
        <f t="shared" si="227"/>
        <v>4.6983420266533196E-2</v>
      </c>
      <c r="GU80">
        <v>16</v>
      </c>
      <c r="GW80">
        <v>0.54637387999999998</v>
      </c>
      <c r="GX80">
        <v>1.14715224</v>
      </c>
      <c r="GY80" s="8">
        <f t="shared" si="228"/>
        <v>-4.4607630000000009E-2</v>
      </c>
      <c r="GZ80" s="8">
        <f t="shared" si="229"/>
        <v>4.8524602745641403E-2</v>
      </c>
      <c r="HA80">
        <v>18</v>
      </c>
      <c r="HC80">
        <v>0.54637387999999998</v>
      </c>
      <c r="HD80">
        <v>1.18994657</v>
      </c>
      <c r="HE80" s="8">
        <f t="shared" si="230"/>
        <v>-4.4607630000000009E-2</v>
      </c>
      <c r="HF80" s="8">
        <f t="shared" si="231"/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5">
      <c r="DY81" s="1">
        <v>0.63571699100000001</v>
      </c>
      <c r="DZ81" s="14">
        <f t="shared" si="232"/>
        <v>4.2595795220475678E-2</v>
      </c>
      <c r="EA81" s="14">
        <f t="shared" si="233"/>
        <v>4.2595795220475678E-2</v>
      </c>
      <c r="EB81" s="14">
        <f t="shared" si="234"/>
        <v>4.4550843000000007E-2</v>
      </c>
      <c r="EC81" s="14">
        <f t="shared" si="235"/>
        <v>-3.7570834979941542E-3</v>
      </c>
      <c r="ED81" s="7">
        <f t="shared" si="236"/>
        <v>1.4866629118738566</v>
      </c>
      <c r="EE81">
        <f t="shared" si="237"/>
        <v>0.99646287142903345</v>
      </c>
      <c r="EG81">
        <v>0.59098150999999999</v>
      </c>
      <c r="EH81">
        <v>0.41332724999999998</v>
      </c>
      <c r="EI81" s="8">
        <f t="shared" si="210"/>
        <v>-4.4585199999999992E-2</v>
      </c>
      <c r="EJ81" s="8">
        <f t="shared" si="211"/>
        <v>1.8363094917695069E-2</v>
      </c>
      <c r="EK81">
        <v>0</v>
      </c>
      <c r="EM81">
        <v>0.59116614999999995</v>
      </c>
      <c r="EN81">
        <v>0.23658546999999999</v>
      </c>
      <c r="EO81" s="8">
        <f t="shared" si="212"/>
        <v>-4.4550840000000091E-2</v>
      </c>
      <c r="EP81" s="8">
        <f t="shared" si="213"/>
        <v>1.0496401775302503E-2</v>
      </c>
      <c r="EQ81">
        <v>2</v>
      </c>
      <c r="ES81" s="1">
        <v>0.591166148</v>
      </c>
      <c r="ET81" s="1">
        <v>0.306917467</v>
      </c>
      <c r="EU81" s="8">
        <f t="shared" si="214"/>
        <v>-4.4550843000000007E-2</v>
      </c>
      <c r="EV81" s="8">
        <f t="shared" si="215"/>
        <v>1.3591877220781621E-2</v>
      </c>
      <c r="EW81">
        <v>4</v>
      </c>
      <c r="EY81">
        <v>0.59098150999999999</v>
      </c>
      <c r="EZ81">
        <v>0.65046526000000005</v>
      </c>
      <c r="FA81" s="8">
        <f t="shared" si="216"/>
        <v>-4.4585199999999992E-2</v>
      </c>
      <c r="FB81" s="8">
        <f t="shared" si="217"/>
        <v>2.8740233764590502E-2</v>
      </c>
      <c r="FC81">
        <v>6</v>
      </c>
      <c r="FE81" s="1">
        <v>0.59098150999999999</v>
      </c>
      <c r="FF81">
        <v>0.73594937000000005</v>
      </c>
      <c r="FG81" s="8">
        <f t="shared" si="218"/>
        <v>-4.4585199999999992E-2</v>
      </c>
      <c r="FH81" s="8">
        <f t="shared" si="219"/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 t="shared" si="220"/>
        <v>-4.4585199999999992E-2</v>
      </c>
      <c r="FN81" s="8">
        <f t="shared" si="221"/>
        <v>3.6042590560894899E-2</v>
      </c>
      <c r="FO81">
        <v>10</v>
      </c>
      <c r="FR81" s="1">
        <v>0.59116614999999995</v>
      </c>
      <c r="FS81" s="1">
        <v>0.42210954000000001</v>
      </c>
      <c r="FT81" s="8">
        <f t="shared" si="222"/>
        <v>-4.4550840000000091E-2</v>
      </c>
      <c r="FU81" s="8">
        <f t="shared" si="223"/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 t="shared" si="224"/>
        <v>-4.4585199999999992E-2</v>
      </c>
      <c r="GN81" s="8">
        <f t="shared" si="225"/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 t="shared" si="226"/>
        <v>-4.4585193999999939E-2</v>
      </c>
      <c r="GT81" s="8">
        <f t="shared" si="227"/>
        <v>4.3975036756664393E-2</v>
      </c>
      <c r="GU81">
        <v>16</v>
      </c>
      <c r="GW81">
        <v>0.59098150999999999</v>
      </c>
      <c r="GX81">
        <v>1.08241542</v>
      </c>
      <c r="GY81" s="8">
        <f t="shared" si="228"/>
        <v>-4.4585199999999992E-2</v>
      </c>
      <c r="GZ81" s="8">
        <f t="shared" si="229"/>
        <v>4.5735363651971589E-2</v>
      </c>
      <c r="HA81">
        <v>18</v>
      </c>
      <c r="HC81">
        <v>0.59098150999999999</v>
      </c>
      <c r="HD81">
        <v>1.1299111799999999</v>
      </c>
      <c r="HE81" s="8">
        <f t="shared" si="230"/>
        <v>-4.4585199999999992E-2</v>
      </c>
      <c r="HF81" s="8">
        <f t="shared" si="231"/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5">
      <c r="DY82" s="1">
        <v>0.68030855000000001</v>
      </c>
      <c r="DZ82" s="14">
        <f t="shared" si="232"/>
        <v>3.8527503531741378E-2</v>
      </c>
      <c r="EA82" s="14">
        <f t="shared" si="233"/>
        <v>3.8527503531741378E-2</v>
      </c>
      <c r="EB82" s="14">
        <f t="shared" si="234"/>
        <v>4.4591559000000003E-2</v>
      </c>
      <c r="EC82" s="14">
        <f t="shared" si="235"/>
        <v>-4.0682916887343004E-3</v>
      </c>
      <c r="ED82" s="7">
        <f t="shared" si="236"/>
        <v>1.4798136383440332</v>
      </c>
      <c r="EE82">
        <f t="shared" si="237"/>
        <v>0.9958639295298507</v>
      </c>
      <c r="EG82">
        <v>0.63556670999999998</v>
      </c>
      <c r="EH82">
        <v>0.35552920999999998</v>
      </c>
      <c r="EI82" s="8">
        <f t="shared" si="210"/>
        <v>-4.4596489999999989E-2</v>
      </c>
      <c r="EJ82" s="8">
        <f t="shared" si="211"/>
        <v>1.5789775993449027E-2</v>
      </c>
      <c r="EK82">
        <v>0</v>
      </c>
      <c r="EM82">
        <v>0.63571699000000004</v>
      </c>
      <c r="EN82">
        <v>0.20638313</v>
      </c>
      <c r="EO82" s="8">
        <f t="shared" si="212"/>
        <v>-4.4591559999999975E-2</v>
      </c>
      <c r="EP82" s="8">
        <f t="shared" si="213"/>
        <v>9.1592986940336341E-3</v>
      </c>
      <c r="EQ82">
        <v>2</v>
      </c>
      <c r="ES82" s="1">
        <v>0.63571699100000001</v>
      </c>
      <c r="ET82" s="1">
        <v>0.27208833300000002</v>
      </c>
      <c r="EU82" s="8">
        <f t="shared" si="214"/>
        <v>-4.4591559000000003E-2</v>
      </c>
      <c r="EV82" s="8">
        <f t="shared" si="215"/>
        <v>1.2053227906622289E-2</v>
      </c>
      <c r="EW82">
        <v>4</v>
      </c>
      <c r="EY82">
        <v>0.63556670999999998</v>
      </c>
      <c r="EZ82">
        <v>0.57051147999999996</v>
      </c>
      <c r="FA82" s="8">
        <f t="shared" si="216"/>
        <v>-4.4596489999999989E-2</v>
      </c>
      <c r="FB82" s="8">
        <f t="shared" si="217"/>
        <v>2.5198774365737604E-2</v>
      </c>
      <c r="FC82">
        <v>6</v>
      </c>
      <c r="FE82" s="1">
        <v>0.63556670999999998</v>
      </c>
      <c r="FF82">
        <v>0.65209260000000002</v>
      </c>
      <c r="FG82" s="8">
        <f t="shared" si="218"/>
        <v>-4.4596489999999989E-2</v>
      </c>
      <c r="FH82" s="8">
        <f t="shared" si="219"/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 t="shared" si="220"/>
        <v>-4.4596489999999989E-2</v>
      </c>
      <c r="FN82" s="8">
        <f t="shared" si="221"/>
        <v>3.2370509777396902E-2</v>
      </c>
      <c r="FO82">
        <v>10</v>
      </c>
      <c r="FR82" s="1">
        <v>0.63571699000000004</v>
      </c>
      <c r="FS82" s="1">
        <v>0.38382877999999998</v>
      </c>
      <c r="FT82" s="8">
        <f t="shared" si="222"/>
        <v>-4.4591559999999975E-2</v>
      </c>
      <c r="FU82" s="8">
        <f t="shared" si="223"/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 t="shared" si="224"/>
        <v>-4.4596489999999989E-2</v>
      </c>
      <c r="GN82" s="8">
        <f t="shared" si="225"/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 t="shared" si="226"/>
        <v>-4.4596497999999984E-2</v>
      </c>
      <c r="GT82" s="8">
        <f t="shared" si="227"/>
        <v>4.0986756719404917E-2</v>
      </c>
      <c r="GU82">
        <v>16</v>
      </c>
      <c r="GW82">
        <v>0.63556670999999998</v>
      </c>
      <c r="GX82">
        <v>1.0174473399999999</v>
      </c>
      <c r="GY82" s="8">
        <f t="shared" si="228"/>
        <v>-4.4596489999999989E-2</v>
      </c>
      <c r="GZ82" s="8">
        <f t="shared" si="229"/>
        <v>4.2975302984019859E-2</v>
      </c>
      <c r="HA82">
        <v>18</v>
      </c>
      <c r="HC82">
        <v>0.63556670999999998</v>
      </c>
      <c r="HD82">
        <v>1.06873642</v>
      </c>
      <c r="HE82" s="8">
        <f t="shared" si="230"/>
        <v>-4.4596489999999989E-2</v>
      </c>
      <c r="HF82" s="8">
        <f t="shared" si="231"/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5">
      <c r="DY83" s="1">
        <v>0.72485467199999998</v>
      </c>
      <c r="DZ83" s="14">
        <f t="shared" si="232"/>
        <v>3.4178286734964779E-2</v>
      </c>
      <c r="EA83" s="14">
        <f t="shared" si="233"/>
        <v>3.4178286734964779E-2</v>
      </c>
      <c r="EB83" s="14">
        <f t="shared" si="234"/>
        <v>4.4546121999999966E-2</v>
      </c>
      <c r="EC83" s="14">
        <f t="shared" si="235"/>
        <v>-4.3492167967765991E-3</v>
      </c>
      <c r="ED83" s="7">
        <f t="shared" si="236"/>
        <v>1.4734707771249071</v>
      </c>
      <c r="EE83">
        <f t="shared" si="237"/>
        <v>0.99526760600048136</v>
      </c>
      <c r="EG83">
        <v>0.68016319999999997</v>
      </c>
      <c r="EH83">
        <v>0.29698865000000002</v>
      </c>
      <c r="EI83" s="8">
        <f t="shared" si="210"/>
        <v>-4.4563490000000039E-2</v>
      </c>
      <c r="EJ83" s="8">
        <f t="shared" si="211"/>
        <v>1.3172218206188567E-2</v>
      </c>
      <c r="EK83">
        <v>0</v>
      </c>
      <c r="EM83">
        <v>0.68030855000000001</v>
      </c>
      <c r="EN83">
        <v>0.17569397</v>
      </c>
      <c r="EO83" s="8">
        <f t="shared" si="212"/>
        <v>-4.4546120000000022E-2</v>
      </c>
      <c r="EP83" s="8">
        <f t="shared" si="213"/>
        <v>7.7847015413599644E-3</v>
      </c>
      <c r="EQ83">
        <v>2</v>
      </c>
      <c r="ES83" s="1">
        <v>0.68030855000000001</v>
      </c>
      <c r="ET83" s="1">
        <v>0.23687429400000001</v>
      </c>
      <c r="EU83" s="8">
        <f t="shared" si="214"/>
        <v>-4.4546121999999966E-2</v>
      </c>
      <c r="EV83" s="8">
        <f t="shared" si="215"/>
        <v>1.047631368624868E-2</v>
      </c>
      <c r="EW83">
        <v>4</v>
      </c>
      <c r="EY83">
        <v>0.68016319999999997</v>
      </c>
      <c r="EZ83">
        <v>0.49128242999999999</v>
      </c>
      <c r="FA83" s="8">
        <f t="shared" si="216"/>
        <v>-4.4563490000000039E-2</v>
      </c>
      <c r="FB83" s="8">
        <f t="shared" si="217"/>
        <v>2.1670286131618137E-2</v>
      </c>
      <c r="FC83">
        <v>6</v>
      </c>
      <c r="FE83" s="1">
        <v>0.68016319999999997</v>
      </c>
      <c r="FF83">
        <v>0.56935722</v>
      </c>
      <c r="FG83" s="8">
        <f t="shared" si="218"/>
        <v>-4.4563490000000039E-2</v>
      </c>
      <c r="FH83" s="8">
        <f t="shared" si="219"/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 t="shared" si="220"/>
        <v>-4.4563490000000039E-2</v>
      </c>
      <c r="FN83" s="8">
        <f t="shared" si="221"/>
        <v>2.8719769086349555E-2</v>
      </c>
      <c r="FO83">
        <v>10</v>
      </c>
      <c r="FR83" s="1">
        <v>0.68030855000000001</v>
      </c>
      <c r="FS83" s="1">
        <v>0.34473395000000001</v>
      </c>
      <c r="FT83" s="8">
        <f t="shared" si="222"/>
        <v>-4.4546120000000022E-2</v>
      </c>
      <c r="FU83" s="8">
        <f t="shared" si="223"/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 t="shared" si="224"/>
        <v>-4.4563490000000039E-2</v>
      </c>
      <c r="GN83" s="8">
        <f t="shared" si="225"/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 t="shared" si="226"/>
        <v>-4.4563481000000071E-2</v>
      </c>
      <c r="GT83" s="8">
        <f t="shared" si="227"/>
        <v>3.7976560912758361E-2</v>
      </c>
      <c r="GU83">
        <v>16</v>
      </c>
      <c r="GW83">
        <v>0.68016319999999997</v>
      </c>
      <c r="GX83">
        <v>0.95218849000000005</v>
      </c>
      <c r="GY83" s="8">
        <f t="shared" si="228"/>
        <v>-4.4563490000000039E-2</v>
      </c>
      <c r="GZ83" s="8">
        <f t="shared" si="229"/>
        <v>4.0165050489348958E-2</v>
      </c>
      <c r="HA83">
        <v>18</v>
      </c>
      <c r="HC83">
        <v>0.68016319999999997</v>
      </c>
      <c r="HD83">
        <v>1.0076085699999999</v>
      </c>
      <c r="HE83" s="8">
        <f t="shared" si="230"/>
        <v>-4.4563490000000039E-2</v>
      </c>
      <c r="HF83" s="8">
        <f t="shared" si="231"/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5">
      <c r="DY84" s="1">
        <v>0.76942777500000004</v>
      </c>
      <c r="DZ84" s="14">
        <f t="shared" si="232"/>
        <v>2.9555306027599593E-2</v>
      </c>
      <c r="EA84" s="14">
        <f t="shared" si="233"/>
        <v>2.9555306027599593E-2</v>
      </c>
      <c r="EB84" s="14">
        <f t="shared" si="234"/>
        <v>4.4573103000000058E-2</v>
      </c>
      <c r="EC84" s="14">
        <f t="shared" si="235"/>
        <v>-4.622980707365186E-3</v>
      </c>
      <c r="ED84" s="7">
        <f t="shared" si="236"/>
        <v>1.4674490202645945</v>
      </c>
      <c r="EE84">
        <f t="shared" si="237"/>
        <v>0.99466441861709776</v>
      </c>
      <c r="EG84">
        <v>0.72472669000000001</v>
      </c>
      <c r="EH84">
        <v>0.23702596000000001</v>
      </c>
      <c r="EI84" s="8">
        <f t="shared" si="210"/>
        <v>-4.4580219999999948E-2</v>
      </c>
      <c r="EJ84" s="8">
        <f t="shared" si="211"/>
        <v>1.0510290117754444E-2</v>
      </c>
      <c r="EK84">
        <v>0</v>
      </c>
      <c r="EM84">
        <v>0.72485467000000003</v>
      </c>
      <c r="EN84">
        <v>0.14430207</v>
      </c>
      <c r="EO84" s="8">
        <f t="shared" si="212"/>
        <v>-4.4573109999999971E-2</v>
      </c>
      <c r="EP84" s="8">
        <f t="shared" si="213"/>
        <v>6.3937763324462471E-3</v>
      </c>
      <c r="EQ84">
        <v>2</v>
      </c>
      <c r="ES84" s="1">
        <v>0.72485467199999998</v>
      </c>
      <c r="ET84" s="1">
        <v>0.201010835</v>
      </c>
      <c r="EU84" s="8">
        <f t="shared" si="214"/>
        <v>-4.4573103000000058E-2</v>
      </c>
      <c r="EV84" s="8">
        <f t="shared" si="215"/>
        <v>8.8901626973946577E-3</v>
      </c>
      <c r="EW84">
        <v>4</v>
      </c>
      <c r="EY84">
        <v>0.72472669000000001</v>
      </c>
      <c r="EZ84">
        <v>0.41206374000000001</v>
      </c>
      <c r="FA84" s="8">
        <f t="shared" si="216"/>
        <v>-4.4580219999999948E-2</v>
      </c>
      <c r="FB84" s="8">
        <f t="shared" si="217"/>
        <v>1.8171782868278061E-2</v>
      </c>
      <c r="FC84">
        <v>6</v>
      </c>
      <c r="FE84">
        <v>0.72472669000000001</v>
      </c>
      <c r="FF84">
        <v>0.48701067999999997</v>
      </c>
      <c r="FG84" s="8">
        <f t="shared" si="218"/>
        <v>-4.4580219999999948E-2</v>
      </c>
      <c r="FH84" s="8">
        <f t="shared" si="219"/>
        <v>2.1385039195042702E-2</v>
      </c>
      <c r="FI84">
        <v>8</v>
      </c>
      <c r="FK84" s="1">
        <v>0.72472669000000001</v>
      </c>
      <c r="FL84" s="1">
        <v>0.57522362999999999</v>
      </c>
      <c r="FM84" s="8">
        <f t="shared" si="220"/>
        <v>-4.4580219999999948E-2</v>
      </c>
      <c r="FN84" s="8">
        <f t="shared" si="221"/>
        <v>2.5119267293928115E-2</v>
      </c>
      <c r="FO84">
        <v>10</v>
      </c>
      <c r="FR84" s="1">
        <v>0.72485467000000003</v>
      </c>
      <c r="FS84" s="1">
        <v>0.30490116</v>
      </c>
      <c r="FT84" s="8">
        <f t="shared" si="222"/>
        <v>-4.4573109999999971E-2</v>
      </c>
      <c r="FU84" s="8">
        <f t="shared" si="223"/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 t="shared" si="224"/>
        <v>-4.4580219999999948E-2</v>
      </c>
      <c r="GN84" s="8">
        <f t="shared" si="225"/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 t="shared" si="226"/>
        <v>-4.4580227999999944E-2</v>
      </c>
      <c r="GT84" s="8">
        <f t="shared" si="227"/>
        <v>3.4989253143635546E-2</v>
      </c>
      <c r="GU84">
        <v>16</v>
      </c>
      <c r="GW84">
        <v>0.72472669000000001</v>
      </c>
      <c r="GX84">
        <v>0.88664008000000005</v>
      </c>
      <c r="GY84" s="8">
        <f t="shared" si="228"/>
        <v>-4.4580219999999948E-2</v>
      </c>
      <c r="GZ84" s="8">
        <f t="shared" si="229"/>
        <v>3.7391464455298444E-2</v>
      </c>
      <c r="HA84">
        <v>18</v>
      </c>
      <c r="HC84">
        <v>0.72472669000000001</v>
      </c>
      <c r="HD84">
        <v>0.94546313999999998</v>
      </c>
      <c r="HE84" s="8">
        <f t="shared" si="230"/>
        <v>-4.4580219999999948E-2</v>
      </c>
      <c r="HF84" s="8">
        <f t="shared" si="231"/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5">
      <c r="DY85" s="1">
        <v>0.81698695099999996</v>
      </c>
      <c r="DZ85" s="14">
        <f t="shared" si="232"/>
        <v>2.4330434096358041E-2</v>
      </c>
      <c r="EA85" s="14">
        <f t="shared" si="233"/>
        <v>2.4330434096358041E-2</v>
      </c>
      <c r="EB85" s="14">
        <f t="shared" si="234"/>
        <v>4.7559175999999925E-2</v>
      </c>
      <c r="EC85" s="14">
        <f t="shared" si="235"/>
        <v>-5.2248719312415516E-3</v>
      </c>
      <c r="ED85" s="7">
        <f t="shared" si="236"/>
        <v>1.4613746950818907</v>
      </c>
      <c r="EE85">
        <f t="shared" si="237"/>
        <v>0.9940194239969008</v>
      </c>
      <c r="EG85">
        <v>0.76930690999999995</v>
      </c>
      <c r="EH85">
        <v>0.17611637999999999</v>
      </c>
      <c r="EI85" s="8">
        <f t="shared" si="210"/>
        <v>-4.7501780000000049E-2</v>
      </c>
      <c r="EJ85" s="8">
        <f t="shared" si="211"/>
        <v>8.3158089860135599E-3</v>
      </c>
      <c r="EK85">
        <v>0</v>
      </c>
      <c r="EM85">
        <v>0.76942778000000001</v>
      </c>
      <c r="EN85">
        <v>0.11214900999999999</v>
      </c>
      <c r="EO85" s="8">
        <f t="shared" si="212"/>
        <v>-4.7559169999999984E-2</v>
      </c>
      <c r="EP85" s="8">
        <f t="shared" si="213"/>
        <v>5.2985854284313882E-3</v>
      </c>
      <c r="EQ85">
        <v>2</v>
      </c>
      <c r="ES85" s="1">
        <v>0.76942777500000004</v>
      </c>
      <c r="ET85" s="1">
        <v>0.164248176</v>
      </c>
      <c r="EU85" s="8">
        <f t="shared" si="214"/>
        <v>-4.7559175999999925E-2</v>
      </c>
      <c r="EV85" s="8">
        <f t="shared" si="215"/>
        <v>7.7458759536797334E-3</v>
      </c>
      <c r="EW85">
        <v>4</v>
      </c>
      <c r="EY85">
        <v>0.76930690999999995</v>
      </c>
      <c r="EZ85">
        <v>0.33450412000000002</v>
      </c>
      <c r="FA85" s="8">
        <f t="shared" si="216"/>
        <v>-4.7501780000000049E-2</v>
      </c>
      <c r="FB85" s="8">
        <f t="shared" si="217"/>
        <v>1.570798851689547E-2</v>
      </c>
      <c r="FC85">
        <v>6</v>
      </c>
      <c r="FE85" s="1">
        <v>0.76930690999999995</v>
      </c>
      <c r="FF85">
        <v>0.40755223000000002</v>
      </c>
      <c r="FG85" s="8">
        <f t="shared" si="218"/>
        <v>-4.7501780000000049E-2</v>
      </c>
      <c r="FH85" s="8">
        <f t="shared" si="219"/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 t="shared" si="220"/>
        <v>-4.7501780000000049E-2</v>
      </c>
      <c r="FN85" s="8">
        <f t="shared" si="221"/>
        <v>2.308977162331562E-2</v>
      </c>
      <c r="FO85">
        <v>10</v>
      </c>
      <c r="FR85" s="1">
        <v>0.76942778000000001</v>
      </c>
      <c r="FS85" s="1">
        <v>0.26410866</v>
      </c>
      <c r="FT85" s="8">
        <f t="shared" si="222"/>
        <v>-4.7559169999999984E-2</v>
      </c>
      <c r="FU85" s="8">
        <f t="shared" si="223"/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 t="shared" si="224"/>
        <v>-4.7501780000000049E-2</v>
      </c>
      <c r="GN85" s="8">
        <f t="shared" si="225"/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 t="shared" si="226"/>
        <v>-4.7501776000000051E-2</v>
      </c>
      <c r="GT85" s="8">
        <f t="shared" si="227"/>
        <v>3.4198049508176537E-2</v>
      </c>
      <c r="GU85">
        <v>16</v>
      </c>
      <c r="GW85">
        <v>0.76930690999999995</v>
      </c>
      <c r="GX85">
        <v>0.82362701000000005</v>
      </c>
      <c r="GY85" s="8">
        <f t="shared" si="228"/>
        <v>-4.7501780000000049E-2</v>
      </c>
      <c r="GZ85" s="8">
        <f t="shared" si="229"/>
        <v>3.6986365824644839E-2</v>
      </c>
      <c r="HA85">
        <v>18</v>
      </c>
      <c r="HC85">
        <v>0.76930690999999995</v>
      </c>
      <c r="HD85">
        <v>0.88661579999999995</v>
      </c>
      <c r="HE85" s="8">
        <f t="shared" si="230"/>
        <v>-4.7501780000000049E-2</v>
      </c>
      <c r="HF85" s="8">
        <f t="shared" si="231"/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5">
      <c r="DY86" s="1">
        <v>0.86832052299999996</v>
      </c>
      <c r="DZ86" s="14">
        <f t="shared" si="232"/>
        <v>1.8350048679812436E-2</v>
      </c>
      <c r="EA86" s="14">
        <f t="shared" si="233"/>
        <v>1.8350048679812436E-2</v>
      </c>
      <c r="EB86" s="14">
        <f t="shared" si="234"/>
        <v>5.1333571999999994E-2</v>
      </c>
      <c r="EC86" s="14">
        <f t="shared" si="235"/>
        <v>-5.9803854165456048E-3</v>
      </c>
      <c r="ED86" s="7">
        <f t="shared" si="236"/>
        <v>1.4548186650550252</v>
      </c>
      <c r="EE86">
        <f t="shared" si="237"/>
        <v>0.99328212613057343</v>
      </c>
      <c r="EG86">
        <v>0.81680869</v>
      </c>
      <c r="EH86">
        <v>9.6343979999999996E-2</v>
      </c>
      <c r="EI86" s="8">
        <f t="shared" si="210"/>
        <v>-5.1284839999999998E-2</v>
      </c>
      <c r="EJ86" s="8">
        <f t="shared" si="211"/>
        <v>4.907792681216697E-3</v>
      </c>
      <c r="EK86">
        <v>0</v>
      </c>
      <c r="EM86">
        <v>0.81698694999999999</v>
      </c>
      <c r="EN86">
        <v>7.5833709999999999E-2</v>
      </c>
      <c r="EO86" s="8">
        <f t="shared" si="212"/>
        <v>-5.1333570000000051E-2</v>
      </c>
      <c r="EP86" s="8">
        <f t="shared" si="213"/>
        <v>3.8643081530666959E-3</v>
      </c>
      <c r="EQ86">
        <v>2</v>
      </c>
      <c r="ES86" s="1">
        <v>0.81698695099999996</v>
      </c>
      <c r="ET86" s="1">
        <v>0.12525472300000001</v>
      </c>
      <c r="EU86" s="8">
        <f t="shared" si="214"/>
        <v>-5.1333571999999994E-2</v>
      </c>
      <c r="EV86" s="8">
        <f t="shared" si="215"/>
        <v>6.3710205589834071E-3</v>
      </c>
      <c r="EW86">
        <v>4</v>
      </c>
      <c r="EY86">
        <v>0.81680869</v>
      </c>
      <c r="EZ86">
        <v>0.24162117999999999</v>
      </c>
      <c r="FA86" s="8">
        <f t="shared" si="216"/>
        <v>-5.1284839999999998E-2</v>
      </c>
      <c r="FB86" s="8">
        <f t="shared" si="217"/>
        <v>1.2240833068332607E-2</v>
      </c>
      <c r="FC86">
        <v>6</v>
      </c>
      <c r="FE86" s="1">
        <v>0.81680869</v>
      </c>
      <c r="FF86">
        <v>0.31402189000000003</v>
      </c>
      <c r="FG86" s="8">
        <f t="shared" si="218"/>
        <v>-5.1284839999999998E-2</v>
      </c>
      <c r="FH86" s="8">
        <f t="shared" si="219"/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 t="shared" si="220"/>
        <v>-5.1284839999999998E-2</v>
      </c>
      <c r="FN86" s="8">
        <f t="shared" si="221"/>
        <v>2.0322454683916399E-2</v>
      </c>
      <c r="FO86">
        <v>10</v>
      </c>
      <c r="FR86" s="1">
        <v>0.81698694999999999</v>
      </c>
      <c r="FS86" s="1">
        <v>0.22320169000000001</v>
      </c>
      <c r="FT86" s="8">
        <f t="shared" si="222"/>
        <v>-5.1333570000000051E-2</v>
      </c>
      <c r="FU86" s="8">
        <f t="shared" si="223"/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 t="shared" si="224"/>
        <v>-5.1284839999999998E-2</v>
      </c>
      <c r="GN86" s="8">
        <f t="shared" si="225"/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 t="shared" si="226"/>
        <v>-5.1284836999999972E-2</v>
      </c>
      <c r="GT86" s="8">
        <f t="shared" si="227"/>
        <v>3.3197930151019094E-2</v>
      </c>
      <c r="GU86">
        <v>16</v>
      </c>
      <c r="GW86">
        <v>0.81680869</v>
      </c>
      <c r="GX86">
        <v>0.75259096999999997</v>
      </c>
      <c r="GY86" s="8">
        <f t="shared" si="228"/>
        <v>-5.1284839999999998E-2</v>
      </c>
      <c r="GZ86" s="8">
        <f t="shared" si="229"/>
        <v>3.6460863860900451E-2</v>
      </c>
      <c r="HA86">
        <v>18</v>
      </c>
      <c r="HC86">
        <v>0.81680869</v>
      </c>
      <c r="HD86">
        <v>0.81894286999999999</v>
      </c>
      <c r="HE86" s="8">
        <f t="shared" si="230"/>
        <v>-5.1284839999999998E-2</v>
      </c>
      <c r="HF86" s="8">
        <f t="shared" si="231"/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5">
      <c r="DY87" s="1">
        <v>0.91857666199999999</v>
      </c>
      <c r="DZ87" s="14">
        <f t="shared" si="232"/>
        <v>1.2138871339052334E-2</v>
      </c>
      <c r="EA87" s="14">
        <f t="shared" si="233"/>
        <v>1.2138871339052334E-2</v>
      </c>
      <c r="EB87" s="14">
        <f t="shared" si="234"/>
        <v>5.0256139000000033E-2</v>
      </c>
      <c r="EC87" s="14">
        <f t="shared" si="235"/>
        <v>-6.2111773407601024E-3</v>
      </c>
      <c r="ED87" s="7">
        <f t="shared" si="236"/>
        <v>1.4478294660556796</v>
      </c>
      <c r="EE87">
        <f t="shared" si="237"/>
        <v>0.9924490974491248</v>
      </c>
      <c r="EG87">
        <v>0.86809353</v>
      </c>
      <c r="EH87">
        <v>1.1122480000000001E-2</v>
      </c>
      <c r="EI87" s="8">
        <f t="shared" si="210"/>
        <v>-5.0145430000000046E-2</v>
      </c>
      <c r="EJ87" s="8">
        <f t="shared" si="211"/>
        <v>5.535300902321721E-4</v>
      </c>
      <c r="EK87">
        <v>0</v>
      </c>
      <c r="EM87">
        <v>0.86832052000000004</v>
      </c>
      <c r="EN87">
        <v>3.4516489999999997E-2</v>
      </c>
      <c r="EO87" s="8">
        <f t="shared" si="212"/>
        <v>-5.0256140000000005E-2</v>
      </c>
      <c r="EP87" s="8">
        <f t="shared" si="213"/>
        <v>1.7205185309323372E-3</v>
      </c>
      <c r="EQ87">
        <v>2</v>
      </c>
      <c r="ES87" s="1">
        <v>0.86832052299999996</v>
      </c>
      <c r="ET87" s="1">
        <v>7.9241903099999997E-2</v>
      </c>
      <c r="EU87" s="8">
        <f t="shared" si="214"/>
        <v>-5.0256139000000033E-2</v>
      </c>
      <c r="EV87" s="8">
        <f t="shared" si="215"/>
        <v>3.9426937857855249E-3</v>
      </c>
      <c r="EW87">
        <v>4</v>
      </c>
      <c r="EY87">
        <v>0.86809353</v>
      </c>
      <c r="EZ87">
        <v>0.14399514999999999</v>
      </c>
      <c r="FA87" s="8">
        <f t="shared" si="216"/>
        <v>-5.0145430000000046E-2</v>
      </c>
      <c r="FB87" s="8">
        <f t="shared" si="217"/>
        <v>7.1269188608090103E-3</v>
      </c>
      <c r="FC87">
        <v>6</v>
      </c>
      <c r="FE87" s="1">
        <v>0.86809353</v>
      </c>
      <c r="FF87">
        <v>0.21680178999999999</v>
      </c>
      <c r="FG87" s="8">
        <f t="shared" si="218"/>
        <v>-5.0145430000000046E-2</v>
      </c>
      <c r="FH87" s="8">
        <f t="shared" si="219"/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 t="shared" si="220"/>
        <v>-5.0145430000000046E-2</v>
      </c>
      <c r="FN87" s="8">
        <f t="shared" si="221"/>
        <v>1.5194621186903925E-2</v>
      </c>
      <c r="FO87">
        <v>10</v>
      </c>
      <c r="FR87" s="1">
        <v>0.86832052000000004</v>
      </c>
      <c r="FS87" s="1">
        <v>0.17460328</v>
      </c>
      <c r="FT87" s="8">
        <f t="shared" si="222"/>
        <v>-5.0256140000000005E-2</v>
      </c>
      <c r="FU87" s="8">
        <f t="shared" si="223"/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 t="shared" si="224"/>
        <v>-5.0145430000000046E-2</v>
      </c>
      <c r="GN87" s="8">
        <f t="shared" si="225"/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 t="shared" si="226"/>
        <v>-5.0145438000000042E-2</v>
      </c>
      <c r="GT87" s="8">
        <f t="shared" si="227"/>
        <v>2.8374378477256879E-2</v>
      </c>
      <c r="GU87">
        <v>16</v>
      </c>
      <c r="GW87">
        <v>0.86809353</v>
      </c>
      <c r="GX87">
        <v>0.67080936000000002</v>
      </c>
      <c r="GY87" s="8">
        <f t="shared" si="228"/>
        <v>-5.0145430000000046E-2</v>
      </c>
      <c r="GZ87" s="8">
        <f t="shared" si="229"/>
        <v>3.175009581504714E-2</v>
      </c>
      <c r="HA87">
        <v>18</v>
      </c>
      <c r="HC87">
        <v>0.86809353</v>
      </c>
      <c r="HD87">
        <v>0.73936155999999997</v>
      </c>
      <c r="HE87" s="8">
        <f t="shared" si="230"/>
        <v>-5.0145430000000046E-2</v>
      </c>
      <c r="HF87" s="8">
        <f t="shared" si="231"/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5">
      <c r="DY88" s="1">
        <v>0.96365270999999997</v>
      </c>
      <c r="DZ88" s="14">
        <f t="shared" si="232"/>
        <v>6.2479519489863798E-3</v>
      </c>
      <c r="EA88" s="14">
        <f t="shared" si="233"/>
        <v>6.2479519489863798E-3</v>
      </c>
      <c r="EB88" s="14">
        <f t="shared" si="234"/>
        <v>4.507604799999998E-2</v>
      </c>
      <c r="EC88" s="14">
        <f t="shared" si="235"/>
        <v>-5.890919390065954E-3</v>
      </c>
      <c r="ED88" s="7">
        <f t="shared" si="236"/>
        <v>1.4408443619900533</v>
      </c>
      <c r="EE88">
        <f t="shared" si="237"/>
        <v>0.99156811957217028</v>
      </c>
      <c r="EG88">
        <v>0.91823896000000005</v>
      </c>
      <c r="EH88">
        <v>-8.7574079999999999E-2</v>
      </c>
      <c r="EI88" s="8">
        <f t="shared" si="210"/>
        <v>-4.4942229999999972E-2</v>
      </c>
      <c r="EJ88" s="8">
        <f t="shared" si="211"/>
        <v>-3.9025884658838903E-3</v>
      </c>
      <c r="EK88">
        <v>0</v>
      </c>
      <c r="EM88">
        <v>0.91857666000000004</v>
      </c>
      <c r="EN88">
        <v>-1.1503920000000001E-2</v>
      </c>
      <c r="EO88" s="8">
        <f t="shared" si="212"/>
        <v>-4.5076049999999923E-2</v>
      </c>
      <c r="EP88" s="8">
        <f t="shared" si="213"/>
        <v>-5.1386568688558494E-4</v>
      </c>
      <c r="EQ88">
        <v>2</v>
      </c>
      <c r="ES88" s="1">
        <v>0.91857666199999999</v>
      </c>
      <c r="ET88" s="1">
        <v>2.8615202199999999E-2</v>
      </c>
      <c r="EU88" s="8">
        <f t="shared" si="214"/>
        <v>-4.507604799999998E-2</v>
      </c>
      <c r="EV88" s="8">
        <f t="shared" si="215"/>
        <v>1.2758687392604375E-3</v>
      </c>
      <c r="EW88">
        <v>4</v>
      </c>
      <c r="EY88">
        <v>0.91823896000000005</v>
      </c>
      <c r="EZ88">
        <v>3.9813000000000001E-2</v>
      </c>
      <c r="FA88" s="8">
        <f t="shared" si="216"/>
        <v>-4.4942229999999972E-2</v>
      </c>
      <c r="FB88" s="8">
        <f t="shared" si="217"/>
        <v>1.764478723699465E-3</v>
      </c>
      <c r="FC88">
        <v>6</v>
      </c>
      <c r="FE88" s="1">
        <v>0.91823896000000005</v>
      </c>
      <c r="FF88">
        <v>0.11675982</v>
      </c>
      <c r="FG88" s="8">
        <f t="shared" si="218"/>
        <v>-4.4942229999999972E-2</v>
      </c>
      <c r="FH88" s="8">
        <f t="shared" si="219"/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 t="shared" si="220"/>
        <v>-4.4942229999999972E-2</v>
      </c>
      <c r="FN88" s="8">
        <f t="shared" si="221"/>
        <v>9.4585343980226142E-3</v>
      </c>
      <c r="FO88">
        <v>10</v>
      </c>
      <c r="FR88" s="1">
        <v>0.91857666000000004</v>
      </c>
      <c r="FS88" s="1">
        <v>0.12482511</v>
      </c>
      <c r="FT88" s="8">
        <f t="shared" si="222"/>
        <v>-4.5076049999999923E-2</v>
      </c>
      <c r="FU88" s="8">
        <f t="shared" si="223"/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 t="shared" si="224"/>
        <v>-4.4942229999999972E-2</v>
      </c>
      <c r="GN88" s="8">
        <f t="shared" si="225"/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 t="shared" si="226"/>
        <v>-4.4942227999999917E-2</v>
      </c>
      <c r="GT88" s="8">
        <f t="shared" si="227"/>
        <v>2.205735026985426E-2</v>
      </c>
      <c r="GU88">
        <v>16</v>
      </c>
      <c r="GW88">
        <v>0.91823896000000005</v>
      </c>
      <c r="GX88">
        <v>0.59666874999999997</v>
      </c>
      <c r="GY88" s="8">
        <f t="shared" si="228"/>
        <v>-4.4942229999999972E-2</v>
      </c>
      <c r="GZ88" s="8">
        <f t="shared" si="229"/>
        <v>2.5288134415627113E-2</v>
      </c>
      <c r="HA88">
        <v>18</v>
      </c>
      <c r="HC88">
        <v>0.91823896000000005</v>
      </c>
      <c r="HD88">
        <v>0.66827915000000004</v>
      </c>
      <c r="HE88" s="8">
        <f t="shared" si="230"/>
        <v>-4.4942229999999972E-2</v>
      </c>
      <c r="HF88" s="8">
        <f t="shared" si="231"/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5">
      <c r="DY89" s="1">
        <v>1</v>
      </c>
      <c r="DZ89" s="14">
        <f t="shared" si="232"/>
        <v>1.2599999999999777E-3</v>
      </c>
      <c r="EA89" s="14">
        <f t="shared" si="233"/>
        <v>1.2599999999999777E-3</v>
      </c>
      <c r="EB89" s="14">
        <f t="shared" si="234"/>
        <v>3.6347290000000032E-2</v>
      </c>
      <c r="EC89" s="14">
        <f t="shared" si="235"/>
        <v>-4.9879519489864025E-3</v>
      </c>
      <c r="ED89" s="7">
        <f t="shared" si="236"/>
        <v>1.4344178036925648</v>
      </c>
      <c r="EE89">
        <f t="shared" si="237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 t="shared" si="211"/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 t="shared" si="213"/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 t="shared" si="215"/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 t="shared" si="217"/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 t="shared" si="219"/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 t="shared" si="221"/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 t="shared" si="223"/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 t="shared" si="225"/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 t="shared" si="227"/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 t="shared" si="229"/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 t="shared" si="231"/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5">
      <c r="EA90" s="3" t="s">
        <v>36</v>
      </c>
      <c r="ED90">
        <v>1.4344178036925648</v>
      </c>
      <c r="EE90">
        <f t="shared" si="237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 t="shared" si="211"/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 t="shared" si="213"/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 t="shared" si="215"/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 t="shared" si="217"/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 t="shared" si="219"/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 t="shared" si="221"/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 t="shared" si="223"/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 t="shared" si="225"/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 t="shared" si="227"/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 t="shared" si="229"/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 t="shared" si="231"/>
        <v>-1.9107346917067541E-2</v>
      </c>
      <c r="HG90">
        <v>20</v>
      </c>
      <c r="HJ90">
        <v>1</v>
      </c>
      <c r="HK90">
        <v>0.47762839000000001</v>
      </c>
    </row>
    <row r="91" spans="129:219" x14ac:dyDescent="0.35">
      <c r="DY91" s="1">
        <v>0</v>
      </c>
      <c r="DZ91" s="14">
        <f>5*($EC$5/100)*(0.2969*SQRT(DY91)-0.126*DY91-0.3516*DY91^2+0.2843*DY91^3-0.1015*DY91^4)</f>
        <v>0</v>
      </c>
      <c r="EA91" s="14">
        <f>-DZ91</f>
        <v>0</v>
      </c>
      <c r="EB91" s="14" t="e">
        <f>DY91-#REF!</f>
        <v>#REF!</v>
      </c>
      <c r="EC91" s="14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5">
      <c r="DY92" s="1">
        <v>2.60625466E-2</v>
      </c>
      <c r="DZ92" s="14">
        <f t="shared" ref="DZ92:DZ113" si="238">5*($EC$5/100)*(0.2969*SQRT(DY92)-0.126*DY92-0.3516*DY92^2+0.2843*DY92^3-0.1015*DY92^4)</f>
        <v>2.6648108451597489E-2</v>
      </c>
      <c r="EA92" s="14">
        <f t="shared" ref="EA92:EA113" si="239">-DZ92</f>
        <v>-2.6648108451597489E-2</v>
      </c>
      <c r="EB92" s="14">
        <f t="shared" ref="EB92:EB113" si="240">DY92-DY91</f>
        <v>2.60625466E-2</v>
      </c>
      <c r="EC92" s="14">
        <f t="shared" ref="EC92:EC113" si="241">EA92-EA91</f>
        <v>-2.6648108451597489E-2</v>
      </c>
      <c r="ED92" s="7">
        <f>-(PI()/2)+ATAN(EC92/EB92)</f>
        <v>-2.367303017772497</v>
      </c>
      <c r="EE92">
        <f t="shared" ref="EE92:EE114" si="242">SIN(ED92)</f>
        <v>-0.69920839973092097</v>
      </c>
      <c r="EG92">
        <v>0</v>
      </c>
      <c r="EH92">
        <v>-0.56692326000000004</v>
      </c>
      <c r="EI92" s="8">
        <f t="shared" ref="EI92:EI113" si="243">EG92-EG93</f>
        <v>0</v>
      </c>
      <c r="EJ92" s="8">
        <f t="shared" ref="EJ92:EJ114" si="244">-EI92*EH92*$EE92*COS(EK92*(PI()/180))</f>
        <v>0</v>
      </c>
      <c r="EK92">
        <v>0</v>
      </c>
      <c r="EM92">
        <v>0</v>
      </c>
      <c r="EN92">
        <v>-0.58721946999999997</v>
      </c>
      <c r="EO92" s="8">
        <f t="shared" ref="EO92:EO113" si="245">EM92-EM93</f>
        <v>0</v>
      </c>
      <c r="EP92" s="8">
        <f t="shared" ref="EP92:EP114" si="246">-EO92*EN92*$EE92*COS(EQ92*(PI()/180))</f>
        <v>0</v>
      </c>
      <c r="EQ92">
        <v>2</v>
      </c>
      <c r="ES92" s="1">
        <v>0</v>
      </c>
      <c r="ET92" s="1">
        <v>-0.52571629799999997</v>
      </c>
      <c r="EU92" s="8">
        <f t="shared" ref="EU92:EU113" si="247">ES92-ES93</f>
        <v>0</v>
      </c>
      <c r="EV92" s="8">
        <f t="shared" ref="EV92:EV114" si="248">-EU92*ET92*$EE92*COS(EW92*(PI()/180))</f>
        <v>0</v>
      </c>
      <c r="EW92">
        <v>4</v>
      </c>
      <c r="EY92">
        <v>0</v>
      </c>
      <c r="EZ92">
        <v>-0.27748756000000002</v>
      </c>
      <c r="FA92" s="8">
        <f t="shared" ref="FA92:FA113" si="249">EY92-EY93</f>
        <v>0</v>
      </c>
      <c r="FB92" s="8">
        <f t="shared" ref="FB92:FB114" si="250">-FA92*EZ92*$EE92*COS(FC92*(PI()/180))</f>
        <v>0</v>
      </c>
      <c r="FC92">
        <v>6</v>
      </c>
      <c r="FE92" s="1">
        <v>0</v>
      </c>
      <c r="FF92">
        <v>-0.21983426</v>
      </c>
      <c r="FG92" s="8">
        <f t="shared" ref="FG92:FG113" si="251">FE92-FE93</f>
        <v>0</v>
      </c>
      <c r="FH92" s="8">
        <f t="shared" ref="FH92:FH114" si="252"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 t="shared" ref="FM92:FM113" si="253">FK92-FK93</f>
        <v>0</v>
      </c>
      <c r="FN92" s="8">
        <f t="shared" ref="FN92:FN114" si="254">-FM92*FL92*$EE92*COS(FO92*(PI()/180))</f>
        <v>0</v>
      </c>
      <c r="FO92">
        <v>10</v>
      </c>
      <c r="FR92" s="1">
        <v>0</v>
      </c>
      <c r="FS92" s="1">
        <v>-0.38842513000000001</v>
      </c>
      <c r="FT92" s="8">
        <f t="shared" ref="FT92:FT113" si="255">FR92-FR93</f>
        <v>0</v>
      </c>
      <c r="FU92" s="8">
        <f t="shared" ref="FU92:FU114" si="256"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 t="shared" ref="GM92:GM113" si="257">GK92-GK93</f>
        <v>0</v>
      </c>
      <c r="GN92" s="8">
        <f t="shared" ref="GN92:GN114" si="258"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 t="shared" ref="GS92:GS113" si="259">GQ92-GQ93</f>
        <v>0</v>
      </c>
      <c r="GT92" s="8">
        <f t="shared" ref="GT92:GT114" si="260">-GS92*GR92*$EE92*COS(GU92*(PI()/180))</f>
        <v>0</v>
      </c>
      <c r="GU92">
        <v>16</v>
      </c>
      <c r="GW92">
        <v>0</v>
      </c>
      <c r="GX92">
        <v>4.1173000000000001E-2</v>
      </c>
      <c r="GY92" s="8">
        <f t="shared" ref="GY92:GY113" si="261">GW92-GW93</f>
        <v>0</v>
      </c>
      <c r="GZ92" s="8">
        <f t="shared" ref="GZ92:GZ114" si="262">-GY92*GX92*$EE92*COS(HA92*(PI()/180))</f>
        <v>0</v>
      </c>
      <c r="HA92">
        <v>18</v>
      </c>
      <c r="HC92">
        <v>0</v>
      </c>
      <c r="HD92">
        <v>8.1082080000000001E-2</v>
      </c>
      <c r="HE92" s="8">
        <f t="shared" ref="HE92:HE113" si="263">HC92-HC93</f>
        <v>0</v>
      </c>
      <c r="HF92" s="8">
        <f t="shared" ref="HF92:HF114" si="264"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5">
      <c r="DY93" s="1">
        <v>6.5657129800000005E-2</v>
      </c>
      <c r="DZ93" s="14">
        <f t="shared" si="238"/>
        <v>3.9820016425207334E-2</v>
      </c>
      <c r="EA93" s="14">
        <f t="shared" si="239"/>
        <v>-3.9820016425207334E-2</v>
      </c>
      <c r="EB93" s="14">
        <f t="shared" si="240"/>
        <v>3.9594583200000005E-2</v>
      </c>
      <c r="EC93" s="14">
        <f t="shared" si="241"/>
        <v>-1.3171907973609846E-2</v>
      </c>
      <c r="ED93" s="7">
        <f t="shared" ref="ED93:ED113" si="265">-(PI()/2)+ATAN(EC93/EB93)</f>
        <v>-1.8919492617242695</v>
      </c>
      <c r="EE93">
        <f t="shared" si="242"/>
        <v>-0.94887211249767367</v>
      </c>
      <c r="EG93">
        <v>0</v>
      </c>
      <c r="EH93">
        <v>-1.4651494300000001</v>
      </c>
      <c r="EI93" s="8">
        <f t="shared" si="243"/>
        <v>-2.5729459999999999E-2</v>
      </c>
      <c r="EJ93" s="8">
        <f t="shared" si="244"/>
        <v>3.5770109927308058E-2</v>
      </c>
      <c r="EK93">
        <v>0</v>
      </c>
      <c r="EM93">
        <v>0</v>
      </c>
      <c r="EN93">
        <v>-1.35549947</v>
      </c>
      <c r="EO93" s="8">
        <f t="shared" si="245"/>
        <v>-2.606255E-2</v>
      </c>
      <c r="EP93" s="8">
        <f t="shared" si="246"/>
        <v>3.3501117907504686E-2</v>
      </c>
      <c r="EQ93">
        <v>2</v>
      </c>
      <c r="ES93" s="1">
        <v>0</v>
      </c>
      <c r="ET93" s="1">
        <v>-1.6061661</v>
      </c>
      <c r="EU93" s="8">
        <f t="shared" si="247"/>
        <v>-2.60625466E-2</v>
      </c>
      <c r="EV93" s="8">
        <f t="shared" si="248"/>
        <v>3.9623768433775089E-2</v>
      </c>
      <c r="EW93">
        <v>4</v>
      </c>
      <c r="EY93">
        <v>0</v>
      </c>
      <c r="EZ93">
        <v>-2.1156139700000001</v>
      </c>
      <c r="FA93" s="8">
        <f t="shared" si="249"/>
        <v>-2.5729459999999999E-2</v>
      </c>
      <c r="FB93" s="8">
        <f t="shared" si="250"/>
        <v>5.1367582776488674E-2</v>
      </c>
      <c r="FC93">
        <v>6</v>
      </c>
      <c r="FE93" s="1">
        <v>0</v>
      </c>
      <c r="FF93">
        <v>-2.2243224000000001</v>
      </c>
      <c r="FG93" s="8">
        <f t="shared" si="251"/>
        <v>-2.5729459999999999E-2</v>
      </c>
      <c r="FH93" s="8">
        <f t="shared" si="252"/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 t="shared" si="253"/>
        <v>-2.5729459999999999E-2</v>
      </c>
      <c r="FN93" s="8">
        <f t="shared" si="254"/>
        <v>5.5383437018114351E-2</v>
      </c>
      <c r="FO93">
        <v>10</v>
      </c>
      <c r="FR93" s="1">
        <v>0</v>
      </c>
      <c r="FS93" s="1">
        <v>-1.8447679299999999</v>
      </c>
      <c r="FT93" s="8">
        <f t="shared" si="255"/>
        <v>-2.606255E-2</v>
      </c>
      <c r="FU93" s="8">
        <f t="shared" si="256"/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 t="shared" si="257"/>
        <v>-2.5729459999999999E-2</v>
      </c>
      <c r="GN93" s="8">
        <f t="shared" si="258"/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 t="shared" si="259"/>
        <v>-2.5729462599999999E-2</v>
      </c>
      <c r="GT93" s="8">
        <f t="shared" si="260"/>
        <v>5.7474697945664718E-2</v>
      </c>
      <c r="GU93">
        <v>16</v>
      </c>
      <c r="GW93">
        <v>0</v>
      </c>
      <c r="GX93">
        <v>-2.47524656</v>
      </c>
      <c r="GY93" s="8">
        <f t="shared" si="261"/>
        <v>-2.5729459999999999E-2</v>
      </c>
      <c r="GZ93" s="8">
        <f t="shared" si="262"/>
        <v>5.7472904491617446E-2</v>
      </c>
      <c r="HA93">
        <v>18</v>
      </c>
      <c r="HC93">
        <v>0</v>
      </c>
      <c r="HD93">
        <v>-2.4799599300000001</v>
      </c>
      <c r="HE93" s="8">
        <f t="shared" si="263"/>
        <v>-2.5729459999999999E-2</v>
      </c>
      <c r="HF93" s="8">
        <f t="shared" si="264"/>
        <v>5.6894309969717706E-2</v>
      </c>
      <c r="HG93">
        <v>20</v>
      </c>
      <c r="HJ93">
        <v>0</v>
      </c>
      <c r="HK93">
        <v>-2.47524656</v>
      </c>
    </row>
    <row r="94" spans="129:219" x14ac:dyDescent="0.35">
      <c r="DY94" s="1">
        <v>0.116797683</v>
      </c>
      <c r="DZ94" s="14">
        <f t="shared" si="238"/>
        <v>4.9433246699933216E-2</v>
      </c>
      <c r="EA94" s="14">
        <f t="shared" si="239"/>
        <v>-4.9433246699933216E-2</v>
      </c>
      <c r="EB94" s="14">
        <f t="shared" si="240"/>
        <v>5.1140553199999994E-2</v>
      </c>
      <c r="EC94" s="14">
        <f t="shared" si="241"/>
        <v>-9.6132302747258813E-3</v>
      </c>
      <c r="ED94" s="7">
        <f t="shared" si="265"/>
        <v>-1.7566047065434491</v>
      </c>
      <c r="EE94">
        <f t="shared" si="242"/>
        <v>-0.98278723083040553</v>
      </c>
      <c r="EG94">
        <v>2.5729459999999999E-2</v>
      </c>
      <c r="EH94">
        <v>0.27701168999999998</v>
      </c>
      <c r="EI94" s="8">
        <f t="shared" si="243"/>
        <v>-3.9560220000000007E-2</v>
      </c>
      <c r="EJ94" s="8">
        <f t="shared" si="244"/>
        <v>-1.0770014799733399E-2</v>
      </c>
      <c r="EK94">
        <v>0</v>
      </c>
      <c r="EM94">
        <v>2.606255E-2</v>
      </c>
      <c r="EN94">
        <v>-1.020269E-2</v>
      </c>
      <c r="EO94" s="8">
        <f t="shared" si="245"/>
        <v>-3.959457999999999E-2</v>
      </c>
      <c r="EP94" s="8">
        <f t="shared" si="246"/>
        <v>3.967759094723551E-4</v>
      </c>
      <c r="EQ94">
        <v>2</v>
      </c>
      <c r="ES94" s="1">
        <v>2.60625466E-2</v>
      </c>
      <c r="ET94" s="1">
        <v>-0.22314302999999999</v>
      </c>
      <c r="EU94" s="8">
        <f t="shared" si="247"/>
        <v>-3.9594583200000005E-2</v>
      </c>
      <c r="EV94" s="8">
        <f t="shared" si="248"/>
        <v>8.6620242769117634E-3</v>
      </c>
      <c r="EW94">
        <v>4</v>
      </c>
      <c r="EY94">
        <v>2.5729459999999999E-2</v>
      </c>
      <c r="EZ94">
        <v>-0.31910388000000001</v>
      </c>
      <c r="FA94" s="8">
        <f t="shared" si="249"/>
        <v>-3.9560220000000007E-2</v>
      </c>
      <c r="FB94" s="8">
        <f t="shared" si="250"/>
        <v>1.2338564538304266E-2</v>
      </c>
      <c r="FC94">
        <v>6</v>
      </c>
      <c r="FE94" s="1">
        <v>2.5729459999999999E-2</v>
      </c>
      <c r="FF94">
        <v>-0.46811222000000002</v>
      </c>
      <c r="FG94" s="8">
        <f t="shared" si="251"/>
        <v>-3.9560220000000007E-2</v>
      </c>
      <c r="FH94" s="8">
        <f t="shared" si="252"/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 t="shared" si="253"/>
        <v>-3.9560220000000007E-2</v>
      </c>
      <c r="FN94" s="8">
        <f t="shared" si="254"/>
        <v>2.270842455561883E-2</v>
      </c>
      <c r="FO94">
        <v>10</v>
      </c>
      <c r="FR94" s="1">
        <v>2.606255E-2</v>
      </c>
      <c r="FS94" s="1">
        <v>-0.44980631999999998</v>
      </c>
      <c r="FT94" s="8">
        <f t="shared" si="255"/>
        <v>-3.959457999999999E-2</v>
      </c>
      <c r="FU94" s="8">
        <f t="shared" si="256"/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 t="shared" si="257"/>
        <v>-3.9560220000000007E-2</v>
      </c>
      <c r="GN94" s="8">
        <f t="shared" si="258"/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 t="shared" si="259"/>
        <v>-3.9560214299999993E-2</v>
      </c>
      <c r="GT94" s="8">
        <f t="shared" si="260"/>
        <v>3.3479373171085236E-2</v>
      </c>
      <c r="GU94">
        <v>16</v>
      </c>
      <c r="GW94">
        <v>2.5729459999999999E-2</v>
      </c>
      <c r="GX94">
        <v>-0.97730534000000002</v>
      </c>
      <c r="GY94" s="8">
        <f t="shared" si="261"/>
        <v>-3.9560220000000007E-2</v>
      </c>
      <c r="GZ94" s="8">
        <f t="shared" si="262"/>
        <v>3.6137225065738181E-2</v>
      </c>
      <c r="HA94">
        <v>18</v>
      </c>
      <c r="HC94">
        <v>2.5729459999999999E-2</v>
      </c>
      <c r="HD94">
        <v>-1.0594903</v>
      </c>
      <c r="HE94" s="8">
        <f t="shared" si="263"/>
        <v>-3.9560220000000007E-2</v>
      </c>
      <c r="HF94" s="8">
        <f t="shared" si="264"/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5">
      <c r="DY95" s="1">
        <v>0.17878364099999999</v>
      </c>
      <c r="DZ95" s="14">
        <f t="shared" si="238"/>
        <v>5.5976094728309785E-2</v>
      </c>
      <c r="EA95" s="14">
        <f t="shared" si="239"/>
        <v>-5.5976094728309785E-2</v>
      </c>
      <c r="EB95" s="14">
        <f t="shared" si="240"/>
        <v>6.1985957999999994E-2</v>
      </c>
      <c r="EC95" s="14">
        <f t="shared" si="241"/>
        <v>-6.5428480283765689E-3</v>
      </c>
      <c r="ED95" s="7">
        <f t="shared" si="265"/>
        <v>-1.6759606278858505</v>
      </c>
      <c r="EE95">
        <f t="shared" si="242"/>
        <v>-0.99447532939330852</v>
      </c>
      <c r="EG95">
        <v>6.5289680000000003E-2</v>
      </c>
      <c r="EH95">
        <v>0.39841926</v>
      </c>
      <c r="EI95" s="8">
        <f t="shared" si="243"/>
        <v>-5.1124549999999991E-2</v>
      </c>
      <c r="EJ95" s="8">
        <f t="shared" si="244"/>
        <v>-2.0256473333529017E-2</v>
      </c>
      <c r="EK95">
        <v>0</v>
      </c>
      <c r="EM95">
        <v>6.5657129999999994E-2</v>
      </c>
      <c r="EN95">
        <v>6.5091599999999999E-3</v>
      </c>
      <c r="EO95" s="8">
        <f t="shared" si="245"/>
        <v>-5.1140550000000007E-2</v>
      </c>
      <c r="EP95" s="8">
        <f t="shared" si="246"/>
        <v>-3.3084129648705232E-4</v>
      </c>
      <c r="EQ95">
        <v>2</v>
      </c>
      <c r="ES95" s="1">
        <v>6.5657129800000005E-2</v>
      </c>
      <c r="ET95" s="1">
        <v>-0.192762604</v>
      </c>
      <c r="EU95" s="8">
        <f t="shared" si="247"/>
        <v>-5.1140553199999994E-2</v>
      </c>
      <c r="EV95" s="8">
        <f t="shared" si="248"/>
        <v>9.7796431862744101E-3</v>
      </c>
      <c r="EW95">
        <v>4</v>
      </c>
      <c r="EY95">
        <v>6.5289680000000003E-2</v>
      </c>
      <c r="EZ95">
        <v>-0.18688629000000001</v>
      </c>
      <c r="FA95" s="8">
        <f t="shared" si="249"/>
        <v>-5.1124549999999991E-2</v>
      </c>
      <c r="FB95" s="8">
        <f t="shared" si="250"/>
        <v>9.4496408728352958E-3</v>
      </c>
      <c r="FC95">
        <v>6</v>
      </c>
      <c r="FE95" s="1">
        <v>6.5289680000000003E-2</v>
      </c>
      <c r="FF95">
        <v>-0.31886453999999997</v>
      </c>
      <c r="FG95" s="8">
        <f t="shared" si="251"/>
        <v>-5.1124549999999991E-2</v>
      </c>
      <c r="FH95" s="8">
        <f t="shared" si="252"/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 t="shared" si="253"/>
        <v>-5.1124549999999991E-2</v>
      </c>
      <c r="FN95" s="8">
        <f t="shared" si="254"/>
        <v>2.1635438913399779E-2</v>
      </c>
      <c r="FO95">
        <v>10</v>
      </c>
      <c r="FR95" s="1">
        <v>6.5657129999999994E-2</v>
      </c>
      <c r="FS95" s="1">
        <v>-0.42514676000000001</v>
      </c>
      <c r="FT95" s="8">
        <f t="shared" si="255"/>
        <v>-5.1140550000000007E-2</v>
      </c>
      <c r="FU95" s="8">
        <f t="shared" si="256"/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 t="shared" si="257"/>
        <v>-5.1124549999999991E-2</v>
      </c>
      <c r="GN95" s="8">
        <f t="shared" si="258"/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 t="shared" si="259"/>
        <v>-5.112455610000001E-2</v>
      </c>
      <c r="GT95" s="8">
        <f t="shared" si="260"/>
        <v>3.5184978292914025E-2</v>
      </c>
      <c r="GU95">
        <v>16</v>
      </c>
      <c r="GW95">
        <v>6.5289680000000003E-2</v>
      </c>
      <c r="GX95">
        <v>-0.80384330999999998</v>
      </c>
      <c r="GY95" s="8">
        <f t="shared" si="261"/>
        <v>-5.1124549999999991E-2</v>
      </c>
      <c r="GZ95" s="8">
        <f t="shared" si="262"/>
        <v>3.886880953450491E-2</v>
      </c>
      <c r="HA95">
        <v>18</v>
      </c>
      <c r="HC95">
        <v>6.5289680000000003E-2</v>
      </c>
      <c r="HD95">
        <v>-0.87835352</v>
      </c>
      <c r="HE95" s="8">
        <f t="shared" si="263"/>
        <v>-5.1124549999999991E-2</v>
      </c>
      <c r="HF95" s="8">
        <f t="shared" si="264"/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5">
      <c r="DY96" s="1">
        <v>0.23458828300000001</v>
      </c>
      <c r="DZ96" s="14">
        <f t="shared" si="238"/>
        <v>5.8954250447668256E-2</v>
      </c>
      <c r="EA96" s="14">
        <f t="shared" si="239"/>
        <v>-5.8954250447668256E-2</v>
      </c>
      <c r="EB96" s="14">
        <f t="shared" si="240"/>
        <v>5.5804642000000015E-2</v>
      </c>
      <c r="EC96" s="14">
        <f t="shared" si="241"/>
        <v>-2.9781557193584718E-3</v>
      </c>
      <c r="ED96" s="7">
        <f t="shared" si="265"/>
        <v>-1.6241132746282241</v>
      </c>
      <c r="EE96">
        <f t="shared" si="242"/>
        <v>-0.99857898821020796</v>
      </c>
      <c r="EG96">
        <v>0.11641422999999999</v>
      </c>
      <c r="EH96">
        <v>0.70062979000000003</v>
      </c>
      <c r="EI96" s="8">
        <f t="shared" si="243"/>
        <v>-6.1994780000000013E-2</v>
      </c>
      <c r="EJ96" s="8">
        <f t="shared" si="244"/>
        <v>-4.3373667491648962E-2</v>
      </c>
      <c r="EK96">
        <v>0</v>
      </c>
      <c r="EM96">
        <v>0.11679768</v>
      </c>
      <c r="EN96">
        <v>0.12289645</v>
      </c>
      <c r="EO96" s="8">
        <f t="shared" si="245"/>
        <v>-6.1985959999999993E-2</v>
      </c>
      <c r="EP96" s="8">
        <f t="shared" si="246"/>
        <v>-7.602395376119688E-3</v>
      </c>
      <c r="EQ96">
        <v>2</v>
      </c>
      <c r="ES96" s="1">
        <v>0.116797683</v>
      </c>
      <c r="ET96" s="1">
        <v>-3.1557691200000001E-2</v>
      </c>
      <c r="EU96" s="8">
        <f t="shared" si="247"/>
        <v>-6.1985957999999994E-2</v>
      </c>
      <c r="EV96" s="8">
        <f t="shared" si="248"/>
        <v>1.9485957599725348E-3</v>
      </c>
      <c r="EW96">
        <v>4</v>
      </c>
      <c r="EY96">
        <v>0.11641422999999999</v>
      </c>
      <c r="EZ96">
        <v>0.19915368</v>
      </c>
      <c r="FA96" s="8">
        <f t="shared" si="249"/>
        <v>-6.1994780000000013E-2</v>
      </c>
      <c r="FB96" s="8">
        <f t="shared" si="250"/>
        <v>-1.2261404826333934E-2</v>
      </c>
      <c r="FC96">
        <v>6</v>
      </c>
      <c r="FE96" s="1">
        <v>0.11641422999999999</v>
      </c>
      <c r="FF96">
        <v>7.4928300000000003E-2</v>
      </c>
      <c r="FG96" s="8">
        <f t="shared" si="251"/>
        <v>-6.1994780000000013E-2</v>
      </c>
      <c r="FH96" s="8">
        <f t="shared" si="252"/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 t="shared" si="253"/>
        <v>-6.1994780000000013E-2</v>
      </c>
      <c r="FN96" s="8">
        <f t="shared" si="254"/>
        <v>2.0358291184629051E-3</v>
      </c>
      <c r="FO96">
        <v>10</v>
      </c>
      <c r="FR96" s="1">
        <v>0.11679768</v>
      </c>
      <c r="FS96" s="1">
        <v>-0.22023997000000001</v>
      </c>
      <c r="FT96" s="8">
        <f t="shared" si="255"/>
        <v>-6.1985959999999993E-2</v>
      </c>
      <c r="FU96" s="8">
        <f t="shared" si="256"/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 t="shared" si="257"/>
        <v>-6.1994780000000013E-2</v>
      </c>
      <c r="GN96" s="8">
        <f t="shared" si="258"/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 t="shared" si="259"/>
        <v>-6.1994773000000003E-2</v>
      </c>
      <c r="GT96" s="8">
        <f t="shared" si="260"/>
        <v>1.8759515080125227E-2</v>
      </c>
      <c r="GU96">
        <v>16</v>
      </c>
      <c r="GW96">
        <v>0.11641422999999999</v>
      </c>
      <c r="GX96">
        <v>-0.40193039000000003</v>
      </c>
      <c r="GY96" s="8">
        <f t="shared" si="261"/>
        <v>-6.1994780000000013E-2</v>
      </c>
      <c r="GZ96" s="8">
        <f t="shared" si="262"/>
        <v>2.3664357450182374E-2</v>
      </c>
      <c r="HA96">
        <v>18</v>
      </c>
      <c r="HC96">
        <v>0.11641422999999999</v>
      </c>
      <c r="HD96">
        <v>-0.48539622999999998</v>
      </c>
      <c r="HE96" s="8">
        <f t="shared" si="263"/>
        <v>-6.1994780000000013E-2</v>
      </c>
      <c r="HF96" s="8">
        <f t="shared" si="264"/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5">
      <c r="DY97" s="1">
        <v>0.27912081999999999</v>
      </c>
      <c r="DZ97" s="14">
        <f t="shared" si="238"/>
        <v>5.9917388798173321E-2</v>
      </c>
      <c r="EA97" s="14">
        <f t="shared" si="239"/>
        <v>-5.9917388798173321E-2</v>
      </c>
      <c r="EB97" s="14">
        <f t="shared" si="240"/>
        <v>4.4532536999999983E-2</v>
      </c>
      <c r="EC97" s="14">
        <f t="shared" si="241"/>
        <v>-9.6313835050506474E-4</v>
      </c>
      <c r="ED97" s="7">
        <f t="shared" si="265"/>
        <v>-1.5924207004593651</v>
      </c>
      <c r="EE97">
        <f t="shared" si="242"/>
        <v>-0.99976620234260183</v>
      </c>
      <c r="EG97">
        <v>0.17840901000000001</v>
      </c>
      <c r="EH97">
        <v>0.77638063000000002</v>
      </c>
      <c r="EI97" s="8">
        <f t="shared" si="243"/>
        <v>-5.5793939999999986E-2</v>
      </c>
      <c r="EJ97" s="8">
        <f t="shared" si="244"/>
        <v>-4.3307206796101068E-2</v>
      </c>
      <c r="EK97">
        <v>0</v>
      </c>
      <c r="EM97">
        <v>0.17878363999999999</v>
      </c>
      <c r="EN97">
        <v>0.17051314000000001</v>
      </c>
      <c r="EO97" s="8">
        <f t="shared" si="245"/>
        <v>-5.5804640000000016E-2</v>
      </c>
      <c r="EP97" s="8">
        <f t="shared" si="246"/>
        <v>-9.5074045248126852E-3</v>
      </c>
      <c r="EQ97">
        <v>2</v>
      </c>
      <c r="ES97" s="1">
        <v>0.17878364099999999</v>
      </c>
      <c r="ET97" s="1">
        <v>3.7478651500000001E-2</v>
      </c>
      <c r="EU97" s="8">
        <f t="shared" si="247"/>
        <v>-5.5804642000000015E-2</v>
      </c>
      <c r="EV97" s="8">
        <f t="shared" si="248"/>
        <v>-2.0859001901657121E-3</v>
      </c>
      <c r="EW97">
        <v>4</v>
      </c>
      <c r="EY97">
        <v>0.17840901000000001</v>
      </c>
      <c r="EZ97">
        <v>0.30236042000000002</v>
      </c>
      <c r="FA97" s="8">
        <f t="shared" si="249"/>
        <v>-5.5793939999999986E-2</v>
      </c>
      <c r="FB97" s="8">
        <f t="shared" si="250"/>
        <v>-1.6773541637026154E-2</v>
      </c>
      <c r="FC97">
        <v>6</v>
      </c>
      <c r="FE97" s="1">
        <v>0.17840901000000001</v>
      </c>
      <c r="FF97">
        <v>0.18454043000000001</v>
      </c>
      <c r="FG97" s="8">
        <f t="shared" si="251"/>
        <v>-5.5793939999999986E-2</v>
      </c>
      <c r="FH97" s="8">
        <f t="shared" si="252"/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 t="shared" si="253"/>
        <v>-5.5793939999999986E-2</v>
      </c>
      <c r="FN97" s="8">
        <f t="shared" si="254"/>
        <v>-4.4324423232197339E-3</v>
      </c>
      <c r="FO97">
        <v>10</v>
      </c>
      <c r="FR97" s="1">
        <v>0.17878363999999999</v>
      </c>
      <c r="FS97" s="1">
        <v>-0.13386178000000001</v>
      </c>
      <c r="FT97" s="8">
        <f t="shared" si="255"/>
        <v>-5.5804640000000016E-2</v>
      </c>
      <c r="FU97" s="8">
        <f t="shared" si="256"/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 t="shared" si="257"/>
        <v>-5.5793939999999986E-2</v>
      </c>
      <c r="GN97" s="8">
        <f t="shared" si="258"/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 t="shared" si="259"/>
        <v>-5.5793947999999982E-2</v>
      </c>
      <c r="GT97" s="8">
        <f t="shared" si="260"/>
        <v>1.0634696254442636E-2</v>
      </c>
      <c r="GU97">
        <v>16</v>
      </c>
      <c r="GW97">
        <v>0.17840901000000001</v>
      </c>
      <c r="GX97">
        <v>-0.28509198000000002</v>
      </c>
      <c r="GY97" s="8">
        <f t="shared" si="261"/>
        <v>-5.5793939999999986E-2</v>
      </c>
      <c r="GZ97" s="8">
        <f t="shared" si="262"/>
        <v>1.5124353095933451E-2</v>
      </c>
      <c r="HA97">
        <v>18</v>
      </c>
      <c r="HC97">
        <v>0.17840901000000001</v>
      </c>
      <c r="HD97">
        <v>-0.36874225999999999</v>
      </c>
      <c r="HE97" s="8">
        <f t="shared" si="263"/>
        <v>-5.5793939999999986E-2</v>
      </c>
      <c r="HF97" s="8">
        <f t="shared" si="264"/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5">
      <c r="DY98" s="1">
        <v>0.32371982700000002</v>
      </c>
      <c r="DZ98" s="14">
        <f t="shared" si="238"/>
        <v>5.9892512357095425E-2</v>
      </c>
      <c r="EA98" s="14">
        <f t="shared" si="239"/>
        <v>-5.9892512357095425E-2</v>
      </c>
      <c r="EB98" s="14">
        <f t="shared" si="240"/>
        <v>4.4599007000000024E-2</v>
      </c>
      <c r="EC98" s="14">
        <f t="shared" si="241"/>
        <v>2.4876441077896494E-5</v>
      </c>
      <c r="ED98" s="7">
        <f t="shared" si="265"/>
        <v>-1.5702385466968316</v>
      </c>
      <c r="EE98">
        <f t="shared" si="242"/>
        <v>-0.99999984444068513</v>
      </c>
      <c r="EG98">
        <v>0.23420294999999999</v>
      </c>
      <c r="EH98">
        <v>0.81702960999999996</v>
      </c>
      <c r="EI98" s="8">
        <f t="shared" si="243"/>
        <v>-4.457862999999998E-2</v>
      </c>
      <c r="EJ98" s="8">
        <f t="shared" si="244"/>
        <v>-3.6422055017443472E-2</v>
      </c>
      <c r="EK98">
        <v>0</v>
      </c>
      <c r="EM98">
        <v>0.23458828000000001</v>
      </c>
      <c r="EN98">
        <v>0.20706683000000001</v>
      </c>
      <c r="EO98" s="8">
        <f t="shared" si="245"/>
        <v>-4.4532539999999982E-2</v>
      </c>
      <c r="EP98" s="8">
        <f t="shared" si="246"/>
        <v>-9.2155931429422511E-3</v>
      </c>
      <c r="EQ98">
        <v>2</v>
      </c>
      <c r="ES98" s="1">
        <v>0.23458828300000001</v>
      </c>
      <c r="ET98" s="1">
        <v>9.9484923700000005E-2</v>
      </c>
      <c r="EU98" s="8">
        <f t="shared" si="247"/>
        <v>-4.4532536999999983E-2</v>
      </c>
      <c r="EV98" s="8">
        <f t="shared" si="248"/>
        <v>-4.4195233308940906E-3</v>
      </c>
      <c r="EW98">
        <v>4</v>
      </c>
      <c r="EY98">
        <v>0.23420294999999999</v>
      </c>
      <c r="EZ98">
        <v>0.42013198000000002</v>
      </c>
      <c r="FA98" s="8">
        <f t="shared" si="249"/>
        <v>-4.457862999999998E-2</v>
      </c>
      <c r="FB98" s="8">
        <f t="shared" si="250"/>
        <v>-1.8626306271949701E-2</v>
      </c>
      <c r="FC98">
        <v>6</v>
      </c>
      <c r="FE98" s="1">
        <v>0.23420294999999999</v>
      </c>
      <c r="FF98">
        <v>0.32082385000000002</v>
      </c>
      <c r="FG98" s="8">
        <f t="shared" si="251"/>
        <v>-4.457862999999998E-2</v>
      </c>
      <c r="FH98" s="8">
        <f t="shared" si="252"/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 t="shared" si="253"/>
        <v>-4.457862999999998E-2</v>
      </c>
      <c r="FN98" s="8">
        <f t="shared" si="254"/>
        <v>-1.023180603309029E-2</v>
      </c>
      <c r="FO98">
        <v>10</v>
      </c>
      <c r="FR98" s="1">
        <v>0.23458828000000001</v>
      </c>
      <c r="FS98" s="1">
        <v>-4.223735E-2</v>
      </c>
      <c r="FT98" s="8">
        <f t="shared" si="255"/>
        <v>-4.4532539999999982E-2</v>
      </c>
      <c r="FU98" s="8">
        <f t="shared" si="256"/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 t="shared" si="257"/>
        <v>-4.457862999999998E-2</v>
      </c>
      <c r="GN98" s="8">
        <f t="shared" si="258"/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 t="shared" si="259"/>
        <v>-4.457862700000001E-2</v>
      </c>
      <c r="GT98" s="8">
        <f t="shared" si="260"/>
        <v>3.027015469417451E-4</v>
      </c>
      <c r="GU98">
        <v>16</v>
      </c>
      <c r="GW98">
        <v>0.23420294999999999</v>
      </c>
      <c r="GX98">
        <v>-8.4380330000000003E-2</v>
      </c>
      <c r="GY98" s="8">
        <f t="shared" si="261"/>
        <v>-4.457862999999998E-2</v>
      </c>
      <c r="GZ98" s="8">
        <f t="shared" si="262"/>
        <v>3.5774551272418206E-3</v>
      </c>
      <c r="HA98">
        <v>18</v>
      </c>
      <c r="HC98">
        <v>0.23420294999999999</v>
      </c>
      <c r="HD98">
        <v>-0.16055986999999999</v>
      </c>
      <c r="HE98" s="8">
        <f t="shared" si="263"/>
        <v>-4.457862999999998E-2</v>
      </c>
      <c r="HF98" s="8">
        <f t="shared" si="264"/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5">
      <c r="DY99" s="1">
        <v>0.36826213400000002</v>
      </c>
      <c r="DZ99" s="14">
        <f t="shared" si="238"/>
        <v>5.9052315314374174E-2</v>
      </c>
      <c r="EA99" s="14">
        <f t="shared" si="239"/>
        <v>-5.9052315314374174E-2</v>
      </c>
      <c r="EB99" s="14">
        <f t="shared" si="240"/>
        <v>4.4542307000000003E-2</v>
      </c>
      <c r="EC99" s="14">
        <f t="shared" si="241"/>
        <v>8.4019704272125101E-4</v>
      </c>
      <c r="ED99" s="7">
        <f t="shared" si="265"/>
        <v>-1.5519356644113727</v>
      </c>
      <c r="EE99">
        <f t="shared" si="242"/>
        <v>-0.9998221429796641</v>
      </c>
      <c r="EG99">
        <v>0.27878157999999997</v>
      </c>
      <c r="EH99">
        <v>0.78157087999999997</v>
      </c>
      <c r="EI99" s="8">
        <f t="shared" si="243"/>
        <v>-4.4588270000000041E-2</v>
      </c>
      <c r="EJ99" s="8">
        <f t="shared" si="244"/>
        <v>-3.4842695301231665E-2</v>
      </c>
      <c r="EK99">
        <v>0</v>
      </c>
      <c r="EM99">
        <v>0.27912081999999999</v>
      </c>
      <c r="EN99">
        <v>0.20527045999999999</v>
      </c>
      <c r="EO99" s="8">
        <f t="shared" si="245"/>
        <v>-4.4599009999999994E-2</v>
      </c>
      <c r="EP99" s="8">
        <f t="shared" si="246"/>
        <v>-9.1476551412093075E-3</v>
      </c>
      <c r="EQ99">
        <v>2</v>
      </c>
      <c r="ES99" s="1">
        <v>0.27912081999999999</v>
      </c>
      <c r="ET99" s="1">
        <v>0.10573336</v>
      </c>
      <c r="EU99" s="8">
        <f t="shared" si="247"/>
        <v>-4.4599007000000024E-2</v>
      </c>
      <c r="EV99" s="8">
        <f t="shared" si="248"/>
        <v>-4.703279231169452E-3</v>
      </c>
      <c r="EW99">
        <v>4</v>
      </c>
      <c r="EY99">
        <v>0.27878157999999997</v>
      </c>
      <c r="EZ99">
        <v>0.40285504999999999</v>
      </c>
      <c r="FA99" s="8">
        <f t="shared" si="249"/>
        <v>-4.4588270000000041E-2</v>
      </c>
      <c r="FB99" s="8">
        <f t="shared" si="250"/>
        <v>-1.7861031409720167E-2</v>
      </c>
      <c r="FC99">
        <v>6</v>
      </c>
      <c r="FE99" s="1">
        <v>0.27878157999999997</v>
      </c>
      <c r="FF99">
        <v>0.30739084999999999</v>
      </c>
      <c r="FG99" s="8">
        <f t="shared" si="251"/>
        <v>-4.4588270000000041E-2</v>
      </c>
      <c r="FH99" s="8">
        <f t="shared" si="252"/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 t="shared" si="253"/>
        <v>-4.4588270000000041E-2</v>
      </c>
      <c r="FN99" s="8">
        <f t="shared" si="254"/>
        <v>-9.7647447900872496E-3</v>
      </c>
      <c r="FO99">
        <v>10</v>
      </c>
      <c r="FR99" s="1">
        <v>0.27912081999999999</v>
      </c>
      <c r="FS99" s="1">
        <v>-2.8529780000000001E-2</v>
      </c>
      <c r="FT99" s="8">
        <f t="shared" si="255"/>
        <v>-4.4599009999999994E-2</v>
      </c>
      <c r="FU99" s="8">
        <f t="shared" si="256"/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 t="shared" si="257"/>
        <v>-4.4588270000000041E-2</v>
      </c>
      <c r="GN99" s="8">
        <f t="shared" si="258"/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 t="shared" si="259"/>
        <v>-4.4588263999999989E-2</v>
      </c>
      <c r="GT99" s="8">
        <f t="shared" si="260"/>
        <v>6.3301539501196499E-4</v>
      </c>
      <c r="GU99">
        <v>16</v>
      </c>
      <c r="GW99">
        <v>0.27878157999999997</v>
      </c>
      <c r="GX99">
        <v>-9.2830430000000005E-2</v>
      </c>
      <c r="GY99" s="8">
        <f t="shared" si="261"/>
        <v>-4.4588270000000041E-2</v>
      </c>
      <c r="GZ99" s="8">
        <f t="shared" si="262"/>
        <v>3.9358637952731923E-3</v>
      </c>
      <c r="HA99">
        <v>18</v>
      </c>
      <c r="HC99">
        <v>0.27878157999999997</v>
      </c>
      <c r="HD99">
        <v>-0.17050947</v>
      </c>
      <c r="HE99" s="8">
        <f t="shared" si="263"/>
        <v>-4.4588270000000041E-2</v>
      </c>
      <c r="HF99" s="8">
        <f t="shared" si="264"/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5">
      <c r="DY100" s="1">
        <v>0.41284756900000003</v>
      </c>
      <c r="DZ100" s="14">
        <f t="shared" si="238"/>
        <v>5.7526732273967394E-2</v>
      </c>
      <c r="EA100" s="14">
        <f t="shared" si="239"/>
        <v>-5.7526732273967394E-2</v>
      </c>
      <c r="EB100" s="14">
        <f t="shared" si="240"/>
        <v>4.4585435000000007E-2</v>
      </c>
      <c r="EC100" s="14">
        <f t="shared" si="241"/>
        <v>1.5255830404067791E-3</v>
      </c>
      <c r="ED100" s="7">
        <f t="shared" si="265"/>
        <v>-1.5365925992766278</v>
      </c>
      <c r="EE100">
        <f t="shared" si="242"/>
        <v>-0.99941510953696477</v>
      </c>
      <c r="EG100">
        <v>0.32336985000000001</v>
      </c>
      <c r="EH100">
        <v>0.74589035000000004</v>
      </c>
      <c r="EI100" s="8">
        <f t="shared" si="243"/>
        <v>-4.4599520000000004E-2</v>
      </c>
      <c r="EJ100" s="8">
        <f t="shared" si="244"/>
        <v>-3.3246894410851345E-2</v>
      </c>
      <c r="EK100">
        <v>0</v>
      </c>
      <c r="EM100">
        <v>0.32371982999999999</v>
      </c>
      <c r="EN100">
        <v>0.20456655000000001</v>
      </c>
      <c r="EO100" s="8">
        <f t="shared" si="245"/>
        <v>-4.4542300000000035E-2</v>
      </c>
      <c r="EP100" s="8">
        <f t="shared" si="246"/>
        <v>-9.1009877421446943E-3</v>
      </c>
      <c r="EQ100">
        <v>2</v>
      </c>
      <c r="ES100" s="1">
        <v>0.32371982700000002</v>
      </c>
      <c r="ET100" s="1">
        <v>0.114363401</v>
      </c>
      <c r="EU100" s="8">
        <f t="shared" si="247"/>
        <v>-4.4542307000000003E-2</v>
      </c>
      <c r="EV100" s="8">
        <f t="shared" si="248"/>
        <v>-5.0786287853182253E-3</v>
      </c>
      <c r="EW100">
        <v>4</v>
      </c>
      <c r="EY100">
        <v>0.32336985000000001</v>
      </c>
      <c r="EZ100">
        <v>0.40237980000000001</v>
      </c>
      <c r="FA100" s="8">
        <f t="shared" si="249"/>
        <v>-4.4599520000000004E-2</v>
      </c>
      <c r="FB100" s="8">
        <f t="shared" si="250"/>
        <v>-1.783719725595153E-2</v>
      </c>
      <c r="FC100">
        <v>6</v>
      </c>
      <c r="FE100" s="1">
        <v>0.32336985000000001</v>
      </c>
      <c r="FF100">
        <v>0.31521082</v>
      </c>
      <c r="FG100" s="8">
        <f t="shared" si="251"/>
        <v>-4.4599520000000004E-2</v>
      </c>
      <c r="FH100" s="8">
        <f t="shared" si="252"/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 t="shared" si="253"/>
        <v>-4.4599520000000004E-2</v>
      </c>
      <c r="FN100" s="8">
        <f t="shared" si="254"/>
        <v>-1.042129648108109E-2</v>
      </c>
      <c r="FO100">
        <v>10</v>
      </c>
      <c r="FR100" s="1">
        <v>0.32371982999999999</v>
      </c>
      <c r="FS100" s="1">
        <v>-8.66368E-3</v>
      </c>
      <c r="FT100" s="8">
        <f t="shared" si="255"/>
        <v>-4.4542300000000035E-2</v>
      </c>
      <c r="FU100" s="8">
        <f t="shared" si="256"/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 t="shared" si="257"/>
        <v>-4.4599520000000004E-2</v>
      </c>
      <c r="GN100" s="8">
        <f t="shared" si="258"/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 t="shared" si="259"/>
        <v>-4.459952300000003E-2</v>
      </c>
      <c r="GT100" s="8">
        <f t="shared" si="260"/>
        <v>-7.5090645433914982E-4</v>
      </c>
      <c r="GU100">
        <v>16</v>
      </c>
      <c r="GW100">
        <v>0.32336985000000001</v>
      </c>
      <c r="GX100">
        <v>-5.6010879999999999E-2</v>
      </c>
      <c r="GY100" s="8">
        <f t="shared" si="261"/>
        <v>-4.4599520000000004E-2</v>
      </c>
      <c r="GZ100" s="8">
        <f t="shared" si="262"/>
        <v>2.3744051043524347E-3</v>
      </c>
      <c r="HA100">
        <v>18</v>
      </c>
      <c r="HC100">
        <v>0.32336985000000001</v>
      </c>
      <c r="HD100">
        <v>-0.12977474</v>
      </c>
      <c r="HE100" s="8">
        <f t="shared" si="263"/>
        <v>-4.4599520000000004E-2</v>
      </c>
      <c r="HF100" s="8">
        <f t="shared" si="264"/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5">
      <c r="DY101" s="1">
        <v>0.457418622</v>
      </c>
      <c r="DZ101" s="14">
        <f t="shared" si="238"/>
        <v>5.5420099779394875E-2</v>
      </c>
      <c r="EA101" s="14">
        <f t="shared" si="239"/>
        <v>-5.5420099779394875E-2</v>
      </c>
      <c r="EB101" s="14">
        <f t="shared" si="240"/>
        <v>4.4571052999999972E-2</v>
      </c>
      <c r="EC101" s="14">
        <f t="shared" si="241"/>
        <v>2.106632494572519E-3</v>
      </c>
      <c r="ED101" s="7">
        <f t="shared" si="265"/>
        <v>-1.5235668862871452</v>
      </c>
      <c r="EE101">
        <f t="shared" si="242"/>
        <v>-0.9988848972786567</v>
      </c>
      <c r="EG101">
        <v>0.36796937000000002</v>
      </c>
      <c r="EH101">
        <v>0.69735208999999998</v>
      </c>
      <c r="EI101" s="8">
        <f t="shared" si="243"/>
        <v>-4.4603559999999987E-2</v>
      </c>
      <c r="EJ101" s="8">
        <f t="shared" si="244"/>
        <v>-3.1069701202203103E-2</v>
      </c>
      <c r="EK101">
        <v>0</v>
      </c>
      <c r="EM101">
        <v>0.36826213000000002</v>
      </c>
      <c r="EN101">
        <v>0.19923129000000001</v>
      </c>
      <c r="EO101" s="8">
        <f t="shared" si="245"/>
        <v>-4.4585439999999976E-2</v>
      </c>
      <c r="EP101" s="8">
        <f t="shared" si="246"/>
        <v>-8.8675043388284688E-3</v>
      </c>
      <c r="EQ101">
        <v>2</v>
      </c>
      <c r="ES101" s="1">
        <v>0.36826213400000002</v>
      </c>
      <c r="ET101" s="1">
        <v>0.116268869</v>
      </c>
      <c r="EU101" s="8">
        <f t="shared" si="247"/>
        <v>-4.4585435000000007E-2</v>
      </c>
      <c r="EV101" s="8">
        <f t="shared" si="248"/>
        <v>-5.1655038884096689E-3</v>
      </c>
      <c r="EW101">
        <v>4</v>
      </c>
      <c r="EY101">
        <v>0.36796937000000002</v>
      </c>
      <c r="EZ101">
        <v>0.38300454</v>
      </c>
      <c r="FA101" s="8">
        <f t="shared" si="249"/>
        <v>-4.4603559999999987E-2</v>
      </c>
      <c r="FB101" s="8">
        <f t="shared" si="250"/>
        <v>-1.6970836162259851E-2</v>
      </c>
      <c r="FC101">
        <v>6</v>
      </c>
      <c r="FE101" s="1">
        <v>0.36796937000000002</v>
      </c>
      <c r="FF101">
        <v>0.30260249</v>
      </c>
      <c r="FG101" s="8">
        <f t="shared" si="251"/>
        <v>-4.4603559999999987E-2</v>
      </c>
      <c r="FH101" s="8">
        <f t="shared" si="252"/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 t="shared" si="253"/>
        <v>-4.4603559999999987E-2</v>
      </c>
      <c r="FN101" s="8">
        <f t="shared" si="254"/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 t="shared" si="255"/>
        <v>-4.4585439999999976E-2</v>
      </c>
      <c r="FU101" s="8">
        <f t="shared" si="256"/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 t="shared" si="257"/>
        <v>-4.4603559999999987E-2</v>
      </c>
      <c r="GN101" s="8">
        <f t="shared" si="258"/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 t="shared" si="259"/>
        <v>-4.4603566999999955E-2</v>
      </c>
      <c r="GT101" s="8">
        <f t="shared" si="260"/>
        <v>-1.0204591459094009E-3</v>
      </c>
      <c r="GU101">
        <v>16</v>
      </c>
      <c r="GW101">
        <v>0.36796937000000002</v>
      </c>
      <c r="GX101">
        <v>-4.6711280000000001E-2</v>
      </c>
      <c r="GY101" s="8">
        <f t="shared" si="261"/>
        <v>-4.4603559999999987E-2</v>
      </c>
      <c r="GZ101" s="8">
        <f t="shared" si="262"/>
        <v>1.979306557576806E-3</v>
      </c>
      <c r="HA101">
        <v>18</v>
      </c>
      <c r="HC101">
        <v>0.36796937000000002</v>
      </c>
      <c r="HD101">
        <v>-0.11816225</v>
      </c>
      <c r="HE101" s="8">
        <f t="shared" si="263"/>
        <v>-4.4603559999999987E-2</v>
      </c>
      <c r="HF101" s="8">
        <f t="shared" si="264"/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5">
      <c r="DY102" s="1">
        <v>0.50200401900000002</v>
      </c>
      <c r="DZ102" s="14">
        <f t="shared" si="238"/>
        <v>5.2813337809880657E-2</v>
      </c>
      <c r="EA102" s="14">
        <f t="shared" si="239"/>
        <v>-5.2813337809880657E-2</v>
      </c>
      <c r="EB102" s="14">
        <f t="shared" si="240"/>
        <v>4.4585397000000027E-2</v>
      </c>
      <c r="EC102" s="14">
        <f t="shared" si="241"/>
        <v>2.606761969514218E-3</v>
      </c>
      <c r="ED102" s="7">
        <f t="shared" si="265"/>
        <v>-1.5123960894851083</v>
      </c>
      <c r="EE102">
        <f t="shared" si="242"/>
        <v>-0.99829519075717399</v>
      </c>
      <c r="EG102">
        <v>0.41257293</v>
      </c>
      <c r="EH102">
        <v>0.64523867000000001</v>
      </c>
      <c r="EI102" s="8">
        <f t="shared" si="243"/>
        <v>-4.4596150000000001E-2</v>
      </c>
      <c r="EJ102" s="8">
        <f t="shared" si="244"/>
        <v>-2.8726104353513932E-2</v>
      </c>
      <c r="EK102">
        <v>0</v>
      </c>
      <c r="EM102">
        <v>0.41284757</v>
      </c>
      <c r="EN102">
        <v>0.19103608</v>
      </c>
      <c r="EO102" s="8">
        <f t="shared" si="245"/>
        <v>-4.4571050000000001E-2</v>
      </c>
      <c r="EP102" s="8">
        <f t="shared" si="246"/>
        <v>-8.4949847010886252E-3</v>
      </c>
      <c r="EQ102">
        <v>2</v>
      </c>
      <c r="ES102" s="1">
        <v>0.41284756900000003</v>
      </c>
      <c r="ET102" s="1">
        <v>0.11437009300000001</v>
      </c>
      <c r="EU102" s="8">
        <f t="shared" si="247"/>
        <v>-4.4571052999999972E-2</v>
      </c>
      <c r="EV102" s="8">
        <f t="shared" si="248"/>
        <v>-5.076508731901545E-3</v>
      </c>
      <c r="EW102">
        <v>4</v>
      </c>
      <c r="EY102">
        <v>0.41257293</v>
      </c>
      <c r="EZ102">
        <v>0.35928587000000001</v>
      </c>
      <c r="FA102" s="8">
        <f t="shared" si="249"/>
        <v>-4.4596150000000001E-2</v>
      </c>
      <c r="FB102" s="8">
        <f t="shared" si="250"/>
        <v>-1.5907826037823911E-2</v>
      </c>
      <c r="FC102">
        <v>6</v>
      </c>
      <c r="FE102" s="1">
        <v>0.41257293</v>
      </c>
      <c r="FF102">
        <v>0.28565372999999999</v>
      </c>
      <c r="FG102" s="8">
        <f t="shared" si="251"/>
        <v>-4.4596150000000001E-2</v>
      </c>
      <c r="FH102" s="8">
        <f t="shared" si="252"/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 t="shared" si="253"/>
        <v>-4.4596150000000001E-2</v>
      </c>
      <c r="FN102" s="8">
        <f t="shared" si="254"/>
        <v>-9.6282088158284266E-3</v>
      </c>
      <c r="FO102">
        <v>10</v>
      </c>
      <c r="FR102" s="1">
        <v>0.41284757</v>
      </c>
      <c r="FS102" s="1">
        <v>9.1283400000000004E-3</v>
      </c>
      <c r="FT102" s="8">
        <f t="shared" si="255"/>
        <v>-4.4571050000000001E-2</v>
      </c>
      <c r="FU102" s="8">
        <f t="shared" si="256"/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 t="shared" si="257"/>
        <v>-4.4596150000000001E-2</v>
      </c>
      <c r="GN102" s="8">
        <f t="shared" si="258"/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 t="shared" si="259"/>
        <v>-4.4596150000000001E-2</v>
      </c>
      <c r="GT102" s="8">
        <f t="shared" si="260"/>
        <v>-1.1654026991234842E-3</v>
      </c>
      <c r="GU102">
        <v>16</v>
      </c>
      <c r="GW102">
        <v>0.41257293</v>
      </c>
      <c r="GX102">
        <v>-3.9593620000000003E-2</v>
      </c>
      <c r="GY102" s="8">
        <f t="shared" si="261"/>
        <v>-4.4596150000000001E-2</v>
      </c>
      <c r="GZ102" s="8">
        <f t="shared" si="262"/>
        <v>1.6764394906541619E-3</v>
      </c>
      <c r="HA102">
        <v>18</v>
      </c>
      <c r="HC102">
        <v>0.41257293</v>
      </c>
      <c r="HD102">
        <v>-0.10786365000000001</v>
      </c>
      <c r="HE102" s="8">
        <f t="shared" si="263"/>
        <v>-4.4596150000000001E-2</v>
      </c>
      <c r="HF102" s="8">
        <f t="shared" si="264"/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5">
      <c r="DY103" s="1">
        <v>0.54657242699999997</v>
      </c>
      <c r="DZ103" s="14">
        <f t="shared" si="238"/>
        <v>4.9774339676722755E-2</v>
      </c>
      <c r="EA103" s="14">
        <f t="shared" si="239"/>
        <v>-4.9774339676722755E-2</v>
      </c>
      <c r="EB103" s="14">
        <f t="shared" si="240"/>
        <v>4.4568407999999948E-2</v>
      </c>
      <c r="EC103" s="14">
        <f t="shared" si="241"/>
        <v>3.0389981331579025E-3</v>
      </c>
      <c r="ED103" s="7">
        <f t="shared" si="265"/>
        <v>-1.5027144405318809</v>
      </c>
      <c r="EE103">
        <f t="shared" si="242"/>
        <v>-0.9976833234328365</v>
      </c>
      <c r="EG103">
        <v>0.45716908000000001</v>
      </c>
      <c r="EH103">
        <v>0.59011040000000003</v>
      </c>
      <c r="EI103" s="8">
        <f t="shared" si="243"/>
        <v>-4.4609780000000043E-2</v>
      </c>
      <c r="EJ103" s="8">
        <f t="shared" si="244"/>
        <v>-2.6263709315390467E-2</v>
      </c>
      <c r="EK103">
        <v>0</v>
      </c>
      <c r="EM103">
        <v>0.45741862</v>
      </c>
      <c r="EN103">
        <v>0.1805206</v>
      </c>
      <c r="EO103" s="8">
        <f t="shared" si="245"/>
        <v>-4.4585399999999997E-2</v>
      </c>
      <c r="EP103" s="8">
        <f t="shared" si="246"/>
        <v>-8.025045574458425E-3</v>
      </c>
      <c r="EQ103">
        <v>2</v>
      </c>
      <c r="ES103" s="1">
        <v>0.457418622</v>
      </c>
      <c r="ET103" s="1">
        <v>0.109297361</v>
      </c>
      <c r="EU103" s="8">
        <f t="shared" si="247"/>
        <v>-4.4585397000000027E-2</v>
      </c>
      <c r="EV103" s="8">
        <f t="shared" si="248"/>
        <v>-4.8499338686814313E-3</v>
      </c>
      <c r="EW103">
        <v>4</v>
      </c>
      <c r="EY103">
        <v>0.45716908000000001</v>
      </c>
      <c r="EZ103">
        <v>0.33057478000000001</v>
      </c>
      <c r="FA103" s="8">
        <f t="shared" si="249"/>
        <v>-4.4609780000000043E-2</v>
      </c>
      <c r="FB103" s="8">
        <f t="shared" si="250"/>
        <v>-1.4632106750742462E-2</v>
      </c>
      <c r="FC103">
        <v>6</v>
      </c>
      <c r="FE103" s="1">
        <v>0.45716908000000001</v>
      </c>
      <c r="FF103">
        <v>0.26336231999999998</v>
      </c>
      <c r="FG103" s="8">
        <f t="shared" si="251"/>
        <v>-4.4609780000000043E-2</v>
      </c>
      <c r="FH103" s="8">
        <f t="shared" si="252"/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 t="shared" si="253"/>
        <v>-4.4609780000000043E-2</v>
      </c>
      <c r="FN103" s="8">
        <f t="shared" si="254"/>
        <v>-8.8993935795810986E-3</v>
      </c>
      <c r="FO103">
        <v>10</v>
      </c>
      <c r="FR103" s="1">
        <v>0.45741862</v>
      </c>
      <c r="FS103" s="1">
        <v>1.227438E-2</v>
      </c>
      <c r="FT103" s="8">
        <f t="shared" si="255"/>
        <v>-4.4585399999999997E-2</v>
      </c>
      <c r="FU103" s="8">
        <f t="shared" si="256"/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 t="shared" si="257"/>
        <v>-4.4609780000000043E-2</v>
      </c>
      <c r="GN103" s="8">
        <f t="shared" si="258"/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 t="shared" si="259"/>
        <v>-4.4609773000000019E-2</v>
      </c>
      <c r="GT103" s="8">
        <f t="shared" si="260"/>
        <v>-1.0580466934035518E-3</v>
      </c>
      <c r="GU103">
        <v>16</v>
      </c>
      <c r="GW103">
        <v>0.45716908000000001</v>
      </c>
      <c r="GX103">
        <v>-3.843684E-2</v>
      </c>
      <c r="GY103" s="8">
        <f t="shared" si="261"/>
        <v>-4.4609780000000043E-2</v>
      </c>
      <c r="GZ103" s="8">
        <f t="shared" si="262"/>
        <v>1.6269597010614913E-3</v>
      </c>
      <c r="HA103">
        <v>18</v>
      </c>
      <c r="HC103">
        <v>0.45716908000000001</v>
      </c>
      <c r="HD103">
        <v>-0.10356846</v>
      </c>
      <c r="HE103" s="8">
        <f t="shared" si="263"/>
        <v>-4.4609780000000043E-2</v>
      </c>
      <c r="HF103" s="8">
        <f t="shared" si="264"/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5">
      <c r="DY104" s="1">
        <v>0.591166148</v>
      </c>
      <c r="DZ104" s="14">
        <f t="shared" si="238"/>
        <v>4.6352878718469832E-2</v>
      </c>
      <c r="EA104" s="14">
        <f t="shared" si="239"/>
        <v>-4.6352878718469832E-2</v>
      </c>
      <c r="EB104" s="14">
        <f t="shared" si="240"/>
        <v>4.4593721000000031E-2</v>
      </c>
      <c r="EC104" s="14">
        <f t="shared" si="241"/>
        <v>3.4214609582529226E-3</v>
      </c>
      <c r="ED104" s="7">
        <f t="shared" si="265"/>
        <v>-1.4942211782865467</v>
      </c>
      <c r="EE104">
        <f t="shared" si="242"/>
        <v>-0.99706955568561673</v>
      </c>
      <c r="EG104">
        <v>0.50177886000000005</v>
      </c>
      <c r="EH104">
        <v>0.53362067000000002</v>
      </c>
      <c r="EI104" s="8">
        <f t="shared" si="243"/>
        <v>-4.459501999999993E-2</v>
      </c>
      <c r="EJ104" s="8">
        <f t="shared" si="244"/>
        <v>-2.3727089182150371E-2</v>
      </c>
      <c r="EK104">
        <v>0</v>
      </c>
      <c r="EM104">
        <v>0.50200402</v>
      </c>
      <c r="EN104">
        <v>0.16817947999999999</v>
      </c>
      <c r="EO104" s="8">
        <f t="shared" si="245"/>
        <v>-4.4568410000000003E-2</v>
      </c>
      <c r="EP104" s="8">
        <f t="shared" si="246"/>
        <v>-7.4689742256012197E-3</v>
      </c>
      <c r="EQ104">
        <v>2</v>
      </c>
      <c r="ES104" s="1">
        <v>0.50200401900000002</v>
      </c>
      <c r="ET104" s="1">
        <v>0.10177234</v>
      </c>
      <c r="EU104" s="8">
        <f t="shared" si="247"/>
        <v>-4.4568407999999948E-2</v>
      </c>
      <c r="EV104" s="8">
        <f t="shared" si="248"/>
        <v>-4.5115224934451281E-3</v>
      </c>
      <c r="EW104">
        <v>4</v>
      </c>
      <c r="EY104">
        <v>0.50177886000000005</v>
      </c>
      <c r="EZ104">
        <v>0.29895514000000001</v>
      </c>
      <c r="FA104" s="8">
        <f t="shared" si="249"/>
        <v>-4.459501999999993E-2</v>
      </c>
      <c r="FB104" s="8">
        <f t="shared" si="250"/>
        <v>-1.3220022446759606E-2</v>
      </c>
      <c r="FC104">
        <v>6</v>
      </c>
      <c r="FE104" s="1">
        <v>0.50177886000000005</v>
      </c>
      <c r="FF104">
        <v>0.23793954</v>
      </c>
      <c r="FG104" s="8">
        <f t="shared" si="251"/>
        <v>-4.459501999999993E-2</v>
      </c>
      <c r="FH104" s="8">
        <f t="shared" si="252"/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 t="shared" si="253"/>
        <v>-4.459501999999993E-2</v>
      </c>
      <c r="FN104" s="8">
        <f t="shared" si="254"/>
        <v>-8.0240540782585898E-3</v>
      </c>
      <c r="FO104">
        <v>10</v>
      </c>
      <c r="FR104" s="1">
        <v>0.50200402</v>
      </c>
      <c r="FS104" s="1">
        <v>1.2685439999999999E-2</v>
      </c>
      <c r="FT104" s="8">
        <f t="shared" si="255"/>
        <v>-4.4568410000000003E-2</v>
      </c>
      <c r="FU104" s="8">
        <f t="shared" si="256"/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 t="shared" si="257"/>
        <v>-4.459501999999993E-2</v>
      </c>
      <c r="GN104" s="8">
        <f t="shared" si="258"/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 t="shared" si="259"/>
        <v>-4.4595017000000015E-2</v>
      </c>
      <c r="GT104" s="8">
        <f t="shared" si="260"/>
        <v>-8.1558104568835957E-4</v>
      </c>
      <c r="GU104">
        <v>16</v>
      </c>
      <c r="GW104">
        <v>0.50177886000000005</v>
      </c>
      <c r="GX104">
        <v>-4.0293120000000002E-2</v>
      </c>
      <c r="GY104" s="8">
        <f t="shared" si="261"/>
        <v>-4.459501999999993E-2</v>
      </c>
      <c r="GZ104" s="8">
        <f t="shared" si="262"/>
        <v>1.7039193764490268E-3</v>
      </c>
      <c r="HA104">
        <v>18</v>
      </c>
      <c r="HC104">
        <v>0.50177886000000005</v>
      </c>
      <c r="HD104">
        <v>-0.10210103</v>
      </c>
      <c r="HE104" s="8">
        <f t="shared" si="263"/>
        <v>-4.459501999999993E-2</v>
      </c>
      <c r="HF104" s="8">
        <f t="shared" si="264"/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5">
      <c r="DY105" s="1">
        <v>0.63571699100000001</v>
      </c>
      <c r="DZ105" s="14">
        <f t="shared" si="238"/>
        <v>4.2595795220475678E-2</v>
      </c>
      <c r="EA105" s="14">
        <f t="shared" si="239"/>
        <v>-4.2595795220475678E-2</v>
      </c>
      <c r="EB105" s="14">
        <f t="shared" si="240"/>
        <v>4.4550843000000007E-2</v>
      </c>
      <c r="EC105" s="14">
        <f t="shared" si="241"/>
        <v>3.7570834979941542E-3</v>
      </c>
      <c r="ED105" s="7">
        <f t="shared" si="265"/>
        <v>-1.4866629118738566</v>
      </c>
      <c r="EE105">
        <f t="shared" si="242"/>
        <v>-0.99646287142903345</v>
      </c>
      <c r="EG105">
        <v>0.54637387999999998</v>
      </c>
      <c r="EH105">
        <v>0.47632110999999999</v>
      </c>
      <c r="EI105" s="8">
        <f t="shared" si="243"/>
        <v>-4.4607630000000009E-2</v>
      </c>
      <c r="EJ105" s="8">
        <f t="shared" si="244"/>
        <v>-2.1172400499258337E-2</v>
      </c>
      <c r="EK105">
        <v>0</v>
      </c>
      <c r="EM105">
        <v>0.54657243</v>
      </c>
      <c r="EN105">
        <v>0.15432736</v>
      </c>
      <c r="EO105" s="8">
        <f t="shared" si="245"/>
        <v>-4.4593719999999948E-2</v>
      </c>
      <c r="EP105" s="8">
        <f t="shared" si="246"/>
        <v>-6.8535109329031464E-3</v>
      </c>
      <c r="EQ105">
        <v>2</v>
      </c>
      <c r="ES105" s="1">
        <v>0.54657242699999997</v>
      </c>
      <c r="ET105" s="1">
        <v>9.22814089E-2</v>
      </c>
      <c r="EU105" s="8">
        <f t="shared" si="247"/>
        <v>-4.4593721000000031E-2</v>
      </c>
      <c r="EV105" s="8">
        <f t="shared" si="248"/>
        <v>-4.0906266183430504E-3</v>
      </c>
      <c r="EW105">
        <v>4</v>
      </c>
      <c r="EY105">
        <v>0.54637387999999998</v>
      </c>
      <c r="EZ105">
        <v>0.26515728</v>
      </c>
      <c r="FA105" s="8">
        <f t="shared" si="249"/>
        <v>-4.4607630000000009E-2</v>
      </c>
      <c r="FB105" s="8">
        <f t="shared" si="250"/>
        <v>-1.1721634507661415E-2</v>
      </c>
      <c r="FC105">
        <v>6</v>
      </c>
      <c r="FE105" s="1">
        <v>0.54637387999999998</v>
      </c>
      <c r="FF105">
        <v>0.21015919</v>
      </c>
      <c r="FG105" s="8">
        <f t="shared" si="251"/>
        <v>-4.4607630000000009E-2</v>
      </c>
      <c r="FH105" s="8">
        <f t="shared" si="252"/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 t="shared" si="253"/>
        <v>-4.4607630000000009E-2</v>
      </c>
      <c r="FN105" s="8">
        <f t="shared" si="254"/>
        <v>-7.0482337451486287E-3</v>
      </c>
      <c r="FO105">
        <v>10</v>
      </c>
      <c r="FR105" s="1">
        <v>0.54657243</v>
      </c>
      <c r="FS105" s="1">
        <v>1.094733E-2</v>
      </c>
      <c r="FT105" s="8">
        <f t="shared" si="255"/>
        <v>-4.4593719999999948E-2</v>
      </c>
      <c r="FU105" s="8">
        <f t="shared" si="256"/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 t="shared" si="257"/>
        <v>-4.4607630000000009E-2</v>
      </c>
      <c r="GN105" s="8">
        <f t="shared" si="258"/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 t="shared" si="259"/>
        <v>-4.4607637000000033E-2</v>
      </c>
      <c r="GT105" s="8">
        <f t="shared" si="260"/>
        <v>-4.7377297653630236E-4</v>
      </c>
      <c r="GU105">
        <v>16</v>
      </c>
      <c r="GW105">
        <v>0.54637387999999998</v>
      </c>
      <c r="GX105">
        <v>-4.4394799999999998E-2</v>
      </c>
      <c r="GY105" s="8">
        <f t="shared" si="261"/>
        <v>-4.4607630000000009E-2</v>
      </c>
      <c r="GZ105" s="8">
        <f t="shared" si="262"/>
        <v>1.8767598355359804E-3</v>
      </c>
      <c r="HA105">
        <v>18</v>
      </c>
      <c r="HC105">
        <v>0.54637387999999998</v>
      </c>
      <c r="HD105">
        <v>-0.1027539</v>
      </c>
      <c r="HE105" s="8">
        <f t="shared" si="263"/>
        <v>-4.4607630000000009E-2</v>
      </c>
      <c r="HF105" s="8">
        <f t="shared" si="264"/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5">
      <c r="DY106" s="1">
        <v>0.68030855000000001</v>
      </c>
      <c r="DZ106" s="14">
        <f t="shared" si="238"/>
        <v>3.8527503531741378E-2</v>
      </c>
      <c r="EA106" s="14">
        <f t="shared" si="239"/>
        <v>-3.8527503531741378E-2</v>
      </c>
      <c r="EB106" s="14">
        <f t="shared" si="240"/>
        <v>4.4591559000000003E-2</v>
      </c>
      <c r="EC106" s="14">
        <f t="shared" si="241"/>
        <v>4.0682916887343004E-3</v>
      </c>
      <c r="ED106" s="7">
        <f t="shared" si="265"/>
        <v>-1.4798136383440332</v>
      </c>
      <c r="EE106">
        <f t="shared" si="242"/>
        <v>-0.9958639295298507</v>
      </c>
      <c r="EG106">
        <v>0.59098150999999999</v>
      </c>
      <c r="EH106">
        <v>0.41852260000000002</v>
      </c>
      <c r="EI106" s="8">
        <f t="shared" si="243"/>
        <v>-4.4585199999999992E-2</v>
      </c>
      <c r="EJ106" s="8">
        <f t="shared" si="244"/>
        <v>-1.8582735106970734E-2</v>
      </c>
      <c r="EK106">
        <v>0</v>
      </c>
      <c r="EM106">
        <v>0.59116614999999995</v>
      </c>
      <c r="EN106">
        <v>0.13914857</v>
      </c>
      <c r="EO106" s="8">
        <f t="shared" si="245"/>
        <v>-4.4550840000000091E-2</v>
      </c>
      <c r="EP106" s="8">
        <f t="shared" si="246"/>
        <v>-6.1697846524159904E-3</v>
      </c>
      <c r="EQ106">
        <v>2</v>
      </c>
      <c r="ES106" s="1">
        <v>0.591166148</v>
      </c>
      <c r="ET106" s="1">
        <v>8.1171235499999994E-2</v>
      </c>
      <c r="EU106" s="8">
        <f t="shared" si="247"/>
        <v>-4.4550843000000007E-2</v>
      </c>
      <c r="EV106" s="8">
        <f t="shared" si="248"/>
        <v>-3.5925173553392094E-3</v>
      </c>
      <c r="EW106">
        <v>4</v>
      </c>
      <c r="EY106">
        <v>0.59098150999999999</v>
      </c>
      <c r="EZ106">
        <v>0.22971678000000001</v>
      </c>
      <c r="FA106" s="8">
        <f t="shared" si="249"/>
        <v>-4.4585199999999992E-2</v>
      </c>
      <c r="FB106" s="8">
        <f t="shared" si="250"/>
        <v>-1.0143732561093438E-2</v>
      </c>
      <c r="FC106">
        <v>6</v>
      </c>
      <c r="FE106" s="1">
        <v>0.59098150999999999</v>
      </c>
      <c r="FF106">
        <v>0.18062225000000001</v>
      </c>
      <c r="FG106" s="8">
        <f t="shared" si="251"/>
        <v>-4.4585199999999992E-2</v>
      </c>
      <c r="FH106" s="8">
        <f t="shared" si="252"/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 t="shared" si="253"/>
        <v>-4.4585199999999992E-2</v>
      </c>
      <c r="FN106" s="8">
        <f t="shared" si="254"/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 t="shared" si="255"/>
        <v>-4.4550840000000091E-2</v>
      </c>
      <c r="FU106" s="8">
        <f t="shared" si="256"/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 t="shared" si="257"/>
        <v>-4.4585199999999992E-2</v>
      </c>
      <c r="GN106" s="8">
        <f t="shared" si="258"/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 t="shared" si="259"/>
        <v>-4.4585193999999939E-2</v>
      </c>
      <c r="GT106" s="8">
        <f t="shared" si="260"/>
        <v>-6.6233304162544287E-5</v>
      </c>
      <c r="GU106">
        <v>16</v>
      </c>
      <c r="GW106">
        <v>0.59098150999999999</v>
      </c>
      <c r="GX106">
        <v>-4.9902370000000001E-2</v>
      </c>
      <c r="GY106" s="8">
        <f t="shared" si="261"/>
        <v>-4.4585199999999992E-2</v>
      </c>
      <c r="GZ106" s="8">
        <f t="shared" si="262"/>
        <v>2.1072604636652096E-3</v>
      </c>
      <c r="HA106">
        <v>18</v>
      </c>
      <c r="HC106">
        <v>0.59098150999999999</v>
      </c>
      <c r="HD106">
        <v>-0.10465242</v>
      </c>
      <c r="HE106" s="8">
        <f t="shared" si="263"/>
        <v>-4.4585199999999992E-2</v>
      </c>
      <c r="HF106" s="8">
        <f t="shared" si="264"/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5">
      <c r="DY107" s="1">
        <v>0.72485467199999998</v>
      </c>
      <c r="DZ107" s="14">
        <f t="shared" si="238"/>
        <v>3.4178286734964779E-2</v>
      </c>
      <c r="EA107" s="14">
        <f t="shared" si="239"/>
        <v>-3.4178286734964779E-2</v>
      </c>
      <c r="EB107" s="14">
        <f t="shared" si="240"/>
        <v>4.4546121999999966E-2</v>
      </c>
      <c r="EC107" s="14">
        <f t="shared" si="241"/>
        <v>4.3492167967765991E-3</v>
      </c>
      <c r="ED107" s="7">
        <f t="shared" si="265"/>
        <v>-1.4734707771249071</v>
      </c>
      <c r="EE107">
        <f t="shared" si="242"/>
        <v>-0.99526760600048136</v>
      </c>
      <c r="EG107">
        <v>0.63556670999999998</v>
      </c>
      <c r="EH107">
        <v>0.36020423000000001</v>
      </c>
      <c r="EI107" s="8">
        <f t="shared" si="243"/>
        <v>-4.4596489999999989E-2</v>
      </c>
      <c r="EJ107" s="8">
        <f t="shared" si="244"/>
        <v>-1.5987823900583426E-2</v>
      </c>
      <c r="EK107">
        <v>0</v>
      </c>
      <c r="EM107">
        <v>0.63571699000000004</v>
      </c>
      <c r="EN107">
        <v>0.12270521</v>
      </c>
      <c r="EO107" s="8">
        <f t="shared" si="245"/>
        <v>-4.4591559999999975E-2</v>
      </c>
      <c r="EP107" s="8">
        <f t="shared" si="246"/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 t="shared" si="247"/>
        <v>-4.4591559000000003E-2</v>
      </c>
      <c r="EV107" s="8">
        <f t="shared" si="248"/>
        <v>-3.0396190534139234E-3</v>
      </c>
      <c r="EW107">
        <v>4</v>
      </c>
      <c r="EY107">
        <v>0.63556670999999998</v>
      </c>
      <c r="EZ107">
        <v>0.19282576000000001</v>
      </c>
      <c r="FA107" s="8">
        <f t="shared" si="249"/>
        <v>-4.4596489999999989E-2</v>
      </c>
      <c r="FB107" s="8">
        <f t="shared" si="250"/>
        <v>-8.5117713392931452E-3</v>
      </c>
      <c r="FC107">
        <v>6</v>
      </c>
      <c r="FE107" s="1">
        <v>0.63556670999999998</v>
      </c>
      <c r="FF107">
        <v>0.14958809000000001</v>
      </c>
      <c r="FG107" s="8">
        <f t="shared" si="251"/>
        <v>-4.4596489999999989E-2</v>
      </c>
      <c r="FH107" s="8">
        <f t="shared" si="252"/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 t="shared" si="253"/>
        <v>-4.4596489999999989E-2</v>
      </c>
      <c r="FN107" s="8">
        <f t="shared" si="254"/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 t="shared" si="255"/>
        <v>-4.4591559999999975E-2</v>
      </c>
      <c r="FU107" s="8">
        <f t="shared" si="256"/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 t="shared" si="257"/>
        <v>-4.4596489999999989E-2</v>
      </c>
      <c r="GN107" s="8">
        <f t="shared" si="258"/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 t="shared" si="259"/>
        <v>-4.4596497999999984E-2</v>
      </c>
      <c r="GT107" s="8">
        <f t="shared" si="260"/>
        <v>3.8594741943946925E-4</v>
      </c>
      <c r="GU107">
        <v>16</v>
      </c>
      <c r="GW107">
        <v>0.63556670999999998</v>
      </c>
      <c r="GX107">
        <v>-5.629377E-2</v>
      </c>
      <c r="GY107" s="8">
        <f t="shared" si="261"/>
        <v>-4.4596489999999989E-2</v>
      </c>
      <c r="GZ107" s="8">
        <f t="shared" si="262"/>
        <v>2.3763324983026766E-3</v>
      </c>
      <c r="HA107">
        <v>18</v>
      </c>
      <c r="HC107">
        <v>0.63556670999999998</v>
      </c>
      <c r="HD107">
        <v>-0.10724108</v>
      </c>
      <c r="HE107" s="8">
        <f t="shared" si="263"/>
        <v>-4.4596489999999989E-2</v>
      </c>
      <c r="HF107" s="8">
        <f t="shared" si="264"/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5">
      <c r="DY108" s="1">
        <v>0.76942777500000004</v>
      </c>
      <c r="DZ108" s="14">
        <f t="shared" si="238"/>
        <v>2.9555306027599593E-2</v>
      </c>
      <c r="EA108" s="14">
        <f t="shared" si="239"/>
        <v>-2.9555306027599593E-2</v>
      </c>
      <c r="EB108" s="14">
        <f t="shared" si="240"/>
        <v>4.4573103000000058E-2</v>
      </c>
      <c r="EC108" s="14">
        <f t="shared" si="241"/>
        <v>4.622980707365186E-3</v>
      </c>
      <c r="ED108" s="7">
        <f t="shared" si="265"/>
        <v>-1.4674490202645945</v>
      </c>
      <c r="EE108">
        <f t="shared" si="242"/>
        <v>-0.99466441861709776</v>
      </c>
      <c r="EG108">
        <v>0.68016319999999997</v>
      </c>
      <c r="EH108">
        <v>0.30110279000000001</v>
      </c>
      <c r="EI108" s="8">
        <f t="shared" si="243"/>
        <v>-4.4563490000000039E-2</v>
      </c>
      <c r="EJ108" s="8">
        <f t="shared" si="244"/>
        <v>-1.3346597320132171E-2</v>
      </c>
      <c r="EK108">
        <v>0</v>
      </c>
      <c r="EM108">
        <v>0.68030855000000001</v>
      </c>
      <c r="EN108">
        <v>0.10493901</v>
      </c>
      <c r="EO108" s="8">
        <f t="shared" si="245"/>
        <v>-4.4546120000000022E-2</v>
      </c>
      <c r="EP108" s="8">
        <f t="shared" si="246"/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 t="shared" si="247"/>
        <v>-4.4546121999999966E-2</v>
      </c>
      <c r="EV108" s="8">
        <f t="shared" si="248"/>
        <v>-2.4236814636849802E-3</v>
      </c>
      <c r="EW108">
        <v>4</v>
      </c>
      <c r="EY108">
        <v>0.68016319999999997</v>
      </c>
      <c r="EZ108">
        <v>0.15440994</v>
      </c>
      <c r="FA108" s="8">
        <f t="shared" si="249"/>
        <v>-4.4563490000000039E-2</v>
      </c>
      <c r="FB108" s="8">
        <f t="shared" si="250"/>
        <v>-6.8068374733872023E-3</v>
      </c>
      <c r="FC108">
        <v>6</v>
      </c>
      <c r="FE108" s="1">
        <v>0.68016319999999997</v>
      </c>
      <c r="FF108">
        <v>0.11705425</v>
      </c>
      <c r="FG108" s="8">
        <f t="shared" si="251"/>
        <v>-4.4563490000000039E-2</v>
      </c>
      <c r="FH108" s="8">
        <f t="shared" si="252"/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 t="shared" si="253"/>
        <v>-4.4563490000000039E-2</v>
      </c>
      <c r="FN108" s="8">
        <f t="shared" si="254"/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 t="shared" si="255"/>
        <v>-4.4546120000000022E-2</v>
      </c>
      <c r="FU108" s="8">
        <f t="shared" si="256"/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 t="shared" si="257"/>
        <v>-4.4563490000000039E-2</v>
      </c>
      <c r="GN108" s="8">
        <f t="shared" si="258"/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 t="shared" si="259"/>
        <v>-4.4563481000000071E-2</v>
      </c>
      <c r="GT108" s="8">
        <f t="shared" si="260"/>
        <v>8.7060507005607324E-4</v>
      </c>
      <c r="GU108">
        <v>16</v>
      </c>
      <c r="GW108">
        <v>0.68016319999999997</v>
      </c>
      <c r="GX108">
        <v>-6.3238349999999999E-2</v>
      </c>
      <c r="GY108" s="8">
        <f t="shared" si="261"/>
        <v>-4.4563490000000039E-2</v>
      </c>
      <c r="GZ108" s="8">
        <f t="shared" si="262"/>
        <v>2.6658925030299723E-3</v>
      </c>
      <c r="HA108">
        <v>18</v>
      </c>
      <c r="HC108">
        <v>0.68016319999999997</v>
      </c>
      <c r="HD108">
        <v>-0.1101355</v>
      </c>
      <c r="HE108" s="8">
        <f t="shared" si="263"/>
        <v>-4.4563490000000039E-2</v>
      </c>
      <c r="HF108" s="8">
        <f t="shared" si="264"/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5">
      <c r="DY109" s="1">
        <v>0.81698695099999996</v>
      </c>
      <c r="DZ109" s="14">
        <f t="shared" si="238"/>
        <v>2.4330434096358041E-2</v>
      </c>
      <c r="EA109" s="14">
        <f t="shared" si="239"/>
        <v>-2.4330434096358041E-2</v>
      </c>
      <c r="EB109" s="14">
        <f t="shared" si="240"/>
        <v>4.7559175999999925E-2</v>
      </c>
      <c r="EC109" s="14">
        <f t="shared" si="241"/>
        <v>5.2248719312415516E-3</v>
      </c>
      <c r="ED109" s="7">
        <f t="shared" si="265"/>
        <v>-1.4613746950818907</v>
      </c>
      <c r="EE109">
        <f t="shared" si="242"/>
        <v>-0.9940194239969008</v>
      </c>
      <c r="EG109">
        <v>0.72472669000000001</v>
      </c>
      <c r="EH109">
        <v>0.24053058999999999</v>
      </c>
      <c r="EI109" s="8">
        <f t="shared" si="243"/>
        <v>-4.4580219999999948E-2</v>
      </c>
      <c r="EJ109" s="8">
        <f t="shared" si="244"/>
        <v>-1.0658777460921141E-2</v>
      </c>
      <c r="EK109">
        <v>0</v>
      </c>
      <c r="EM109">
        <v>0.72485467000000003</v>
      </c>
      <c r="EN109">
        <v>8.5621660000000002E-2</v>
      </c>
      <c r="EO109" s="8">
        <f t="shared" si="245"/>
        <v>-4.4573109999999971E-2</v>
      </c>
      <c r="EP109" s="8">
        <f t="shared" si="246"/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 t="shared" si="247"/>
        <v>-4.4573103000000058E-2</v>
      </c>
      <c r="EV109" s="8">
        <f t="shared" si="248"/>
        <v>-1.7511863931487972E-3</v>
      </c>
      <c r="EW109">
        <v>4</v>
      </c>
      <c r="EY109">
        <v>0.72472669000000001</v>
      </c>
      <c r="EZ109">
        <v>0.11400033</v>
      </c>
      <c r="FA109" s="8">
        <f t="shared" si="249"/>
        <v>-4.4580219999999948E-2</v>
      </c>
      <c r="FB109" s="8">
        <f t="shared" si="250"/>
        <v>-5.0240914483297254E-3</v>
      </c>
      <c r="FC109">
        <v>6</v>
      </c>
      <c r="FE109">
        <v>0.72472669000000001</v>
      </c>
      <c r="FF109">
        <v>8.263653E-2</v>
      </c>
      <c r="FG109" s="8">
        <f t="shared" si="251"/>
        <v>-4.4580219999999948E-2</v>
      </c>
      <c r="FH109" s="8">
        <f t="shared" si="252"/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 t="shared" si="253"/>
        <v>-4.4580219999999948E-2</v>
      </c>
      <c r="FN109" s="8">
        <f t="shared" si="254"/>
        <v>-2.4513526651454729E-3</v>
      </c>
      <c r="FO109">
        <v>10</v>
      </c>
      <c r="FR109" s="1">
        <v>0.72485467000000003</v>
      </c>
      <c r="FS109" s="1">
        <v>-1.074408E-2</v>
      </c>
      <c r="FT109" s="8">
        <f t="shared" si="255"/>
        <v>-4.4573109999999971E-2</v>
      </c>
      <c r="FU109" s="8">
        <f t="shared" si="256"/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 t="shared" si="257"/>
        <v>-4.4580219999999948E-2</v>
      </c>
      <c r="GN109" s="8">
        <f t="shared" si="258"/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 t="shared" si="259"/>
        <v>-4.4580227999999944E-2</v>
      </c>
      <c r="GT109" s="8">
        <f t="shared" si="260"/>
        <v>1.390581889879747E-3</v>
      </c>
      <c r="GU109">
        <v>16</v>
      </c>
      <c r="GW109">
        <v>0.72472669000000001</v>
      </c>
      <c r="GX109">
        <v>-7.0696350000000005E-2</v>
      </c>
      <c r="GY109" s="8">
        <f t="shared" si="261"/>
        <v>-4.4580219999999948E-2</v>
      </c>
      <c r="GZ109" s="8">
        <f t="shared" si="262"/>
        <v>2.9794794608630358E-3</v>
      </c>
      <c r="HA109">
        <v>18</v>
      </c>
      <c r="HC109">
        <v>0.72472669000000001</v>
      </c>
      <c r="HD109">
        <v>-0.1132259</v>
      </c>
      <c r="HE109" s="8">
        <f t="shared" si="263"/>
        <v>-4.4580219999999948E-2</v>
      </c>
      <c r="HF109" s="8">
        <f t="shared" si="264"/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5">
      <c r="DY110" s="1">
        <v>0.86832052299999996</v>
      </c>
      <c r="DZ110" s="14">
        <f t="shared" si="238"/>
        <v>1.8350048679812436E-2</v>
      </c>
      <c r="EA110" s="14">
        <f t="shared" si="239"/>
        <v>-1.8350048679812436E-2</v>
      </c>
      <c r="EB110" s="14">
        <f t="shared" si="240"/>
        <v>5.1333571999999994E-2</v>
      </c>
      <c r="EC110" s="14">
        <f t="shared" si="241"/>
        <v>5.9803854165456048E-3</v>
      </c>
      <c r="ED110" s="7">
        <f t="shared" si="265"/>
        <v>-1.4548186650550252</v>
      </c>
      <c r="EE110">
        <f t="shared" si="242"/>
        <v>-0.99328212613057343</v>
      </c>
      <c r="EG110">
        <v>0.76930690999999995</v>
      </c>
      <c r="EH110">
        <v>0.17893201</v>
      </c>
      <c r="EI110" s="8">
        <f t="shared" si="243"/>
        <v>-4.7501780000000049E-2</v>
      </c>
      <c r="EJ110" s="8">
        <f t="shared" si="244"/>
        <v>-8.4424898073086566E-3</v>
      </c>
      <c r="EK110">
        <v>0</v>
      </c>
      <c r="EM110">
        <v>0.76942778000000001</v>
      </c>
      <c r="EN110">
        <v>6.4723299999999998E-2</v>
      </c>
      <c r="EO110" s="8">
        <f t="shared" si="245"/>
        <v>-4.7559169999999984E-2</v>
      </c>
      <c r="EP110" s="8">
        <f t="shared" si="246"/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 t="shared" si="247"/>
        <v>-4.7559175999999925E-2</v>
      </c>
      <c r="EV110" s="8">
        <f t="shared" si="248"/>
        <v>-1.0968402743868992E-3</v>
      </c>
      <c r="EW110">
        <v>4</v>
      </c>
      <c r="EY110">
        <v>0.76930690999999995</v>
      </c>
      <c r="EZ110">
        <v>7.1959540000000002E-2</v>
      </c>
      <c r="FA110" s="8">
        <f t="shared" si="249"/>
        <v>-4.7501780000000049E-2</v>
      </c>
      <c r="FB110" s="8">
        <f t="shared" si="250"/>
        <v>-3.3766436623362348E-3</v>
      </c>
      <c r="FC110">
        <v>6</v>
      </c>
      <c r="FE110">
        <v>0.76930690999999995</v>
      </c>
      <c r="FF110">
        <v>4.6771559999999997E-2</v>
      </c>
      <c r="FG110" s="8">
        <f t="shared" si="251"/>
        <v>-4.7501780000000049E-2</v>
      </c>
      <c r="FH110" s="8">
        <f t="shared" si="252"/>
        <v>-2.1853305412835775E-3</v>
      </c>
      <c r="FI110">
        <v>8</v>
      </c>
      <c r="FK110" s="1">
        <v>0.76930690999999995</v>
      </c>
      <c r="FL110" s="1">
        <v>2.649659E-2</v>
      </c>
      <c r="FM110" s="8">
        <f t="shared" si="253"/>
        <v>-4.7501780000000049E-2</v>
      </c>
      <c r="FN110" s="8">
        <f t="shared" si="254"/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 t="shared" si="255"/>
        <v>-4.7559169999999984E-2</v>
      </c>
      <c r="FU110" s="8">
        <f t="shared" si="256"/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 t="shared" si="257"/>
        <v>-4.7501780000000049E-2</v>
      </c>
      <c r="GN110" s="8">
        <f t="shared" si="258"/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 t="shared" si="259"/>
        <v>-4.7501776000000051E-2</v>
      </c>
      <c r="GT110" s="8">
        <f t="shared" si="260"/>
        <v>2.0329830062800034E-3</v>
      </c>
      <c r="GU110">
        <v>16</v>
      </c>
      <c r="GW110">
        <v>0.76930690999999995</v>
      </c>
      <c r="GX110">
        <v>-7.76839E-2</v>
      </c>
      <c r="GY110" s="8">
        <f t="shared" si="261"/>
        <v>-4.7501780000000049E-2</v>
      </c>
      <c r="GZ110" s="8">
        <f t="shared" si="262"/>
        <v>3.4859395406031547E-3</v>
      </c>
      <c r="HA110">
        <v>18</v>
      </c>
      <c r="HC110">
        <v>0.76930690999999995</v>
      </c>
      <c r="HD110">
        <v>-0.11539567000000001</v>
      </c>
      <c r="HE110" s="8">
        <f t="shared" si="263"/>
        <v>-4.7501780000000049E-2</v>
      </c>
      <c r="HF110" s="8">
        <f t="shared" si="264"/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5">
      <c r="DY111" s="1">
        <v>0.91857666199999999</v>
      </c>
      <c r="DZ111" s="14">
        <f t="shared" si="238"/>
        <v>1.2138871339052334E-2</v>
      </c>
      <c r="EA111" s="14">
        <f t="shared" si="239"/>
        <v>-1.2138871339052334E-2</v>
      </c>
      <c r="EB111" s="14">
        <f t="shared" si="240"/>
        <v>5.0256139000000033E-2</v>
      </c>
      <c r="EC111" s="14">
        <f t="shared" si="241"/>
        <v>6.2111773407601024E-3</v>
      </c>
      <c r="ED111" s="7">
        <f t="shared" si="265"/>
        <v>-1.4478294660556796</v>
      </c>
      <c r="EE111">
        <f t="shared" si="242"/>
        <v>-0.9924490974491248</v>
      </c>
      <c r="EG111">
        <v>0.81680869</v>
      </c>
      <c r="EH111">
        <v>9.8529190000000003E-2</v>
      </c>
      <c r="EI111" s="8">
        <f t="shared" si="243"/>
        <v>-5.1284839999999998E-2</v>
      </c>
      <c r="EJ111" s="8">
        <f t="shared" si="244"/>
        <v>-5.014898628070699E-3</v>
      </c>
      <c r="EK111">
        <v>0</v>
      </c>
      <c r="EM111">
        <v>0.81698694999999999</v>
      </c>
      <c r="EN111">
        <v>3.7410159999999998E-2</v>
      </c>
      <c r="EO111" s="8">
        <f t="shared" si="245"/>
        <v>-5.1333570000000051E-2</v>
      </c>
      <c r="EP111" s="8">
        <f t="shared" si="246"/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 t="shared" si="247"/>
        <v>-5.1333571999999994E-2</v>
      </c>
      <c r="EV111" s="8">
        <f t="shared" si="248"/>
        <v>8.6668529689560881E-6</v>
      </c>
      <c r="EW111">
        <v>4</v>
      </c>
      <c r="EY111">
        <v>0.81680869</v>
      </c>
      <c r="EZ111">
        <v>9.1618700000000008E-3</v>
      </c>
      <c r="FA111" s="8">
        <f t="shared" si="249"/>
        <v>-5.1284839999999998E-2</v>
      </c>
      <c r="FB111" s="8">
        <f t="shared" si="250"/>
        <v>-4.637625979036103E-4</v>
      </c>
      <c r="FC111">
        <v>6</v>
      </c>
      <c r="FE111">
        <v>0.81680869</v>
      </c>
      <c r="FF111">
        <v>-1.020393E-2</v>
      </c>
      <c r="FG111" s="8">
        <f t="shared" si="251"/>
        <v>-5.1284839999999998E-2</v>
      </c>
      <c r="FH111" s="8">
        <f t="shared" si="252"/>
        <v>5.1430114607410192E-4</v>
      </c>
      <c r="FI111">
        <v>8</v>
      </c>
      <c r="FK111" s="1">
        <v>0.81680869</v>
      </c>
      <c r="FL111" s="1">
        <v>-2.4529280000000001E-2</v>
      </c>
      <c r="FM111" s="8">
        <f t="shared" si="253"/>
        <v>-5.1284839999999998E-2</v>
      </c>
      <c r="FN111" s="8">
        <f t="shared" si="254"/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 t="shared" si="255"/>
        <v>-5.1333570000000051E-2</v>
      </c>
      <c r="FU111" s="8">
        <f t="shared" si="256"/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 t="shared" si="257"/>
        <v>-5.1284839999999998E-2</v>
      </c>
      <c r="GN111" s="8">
        <f t="shared" si="258"/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 t="shared" si="259"/>
        <v>-5.1284836999999972E-2</v>
      </c>
      <c r="GT111" s="8">
        <f t="shared" si="260"/>
        <v>3.8517708903458604E-3</v>
      </c>
      <c r="GU111">
        <v>16</v>
      </c>
      <c r="GW111">
        <v>0.81680869</v>
      </c>
      <c r="GX111">
        <v>-0.10648667000000001</v>
      </c>
      <c r="GY111" s="8">
        <f t="shared" si="261"/>
        <v>-5.1284839999999998E-2</v>
      </c>
      <c r="GZ111" s="8">
        <f t="shared" si="262"/>
        <v>5.15464567612224E-3</v>
      </c>
      <c r="HA111">
        <v>18</v>
      </c>
      <c r="HC111">
        <v>0.81680869</v>
      </c>
      <c r="HD111">
        <v>-0.13948314000000001</v>
      </c>
      <c r="HE111" s="8">
        <f t="shared" si="263"/>
        <v>-5.1284839999999998E-2</v>
      </c>
      <c r="HF111" s="8">
        <f t="shared" si="264"/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5">
      <c r="DY112" s="1">
        <v>0.96365270999999997</v>
      </c>
      <c r="DZ112" s="14">
        <f t="shared" si="238"/>
        <v>6.2479519489863798E-3</v>
      </c>
      <c r="EA112" s="14">
        <f t="shared" si="239"/>
        <v>-6.2479519489863798E-3</v>
      </c>
      <c r="EB112" s="14">
        <f t="shared" si="240"/>
        <v>4.507604799999998E-2</v>
      </c>
      <c r="EC112" s="14">
        <f t="shared" si="241"/>
        <v>5.890919390065954E-3</v>
      </c>
      <c r="ED112" s="7">
        <f t="shared" si="265"/>
        <v>-1.4408443619900533</v>
      </c>
      <c r="EE112">
        <f t="shared" si="242"/>
        <v>-0.99156811957217028</v>
      </c>
      <c r="EG112">
        <v>0.86809353</v>
      </c>
      <c r="EH112">
        <v>1.2223929999999999E-2</v>
      </c>
      <c r="EI112" s="8">
        <f t="shared" si="243"/>
        <v>-5.0145430000000046E-2</v>
      </c>
      <c r="EJ112" s="8">
        <f t="shared" si="244"/>
        <v>-6.0780570075974743E-4</v>
      </c>
      <c r="EK112">
        <v>0</v>
      </c>
      <c r="EM112">
        <v>0.86832052000000004</v>
      </c>
      <c r="EN112">
        <v>6.1492600000000001E-3</v>
      </c>
      <c r="EO112" s="8">
        <f t="shared" si="245"/>
        <v>-5.0256140000000005E-2</v>
      </c>
      <c r="EP112" s="8">
        <f t="shared" si="246"/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 t="shared" si="247"/>
        <v>-5.0256139000000033E-2</v>
      </c>
      <c r="EV112" s="8">
        <f t="shared" si="248"/>
        <v>1.2453918871589778E-3</v>
      </c>
      <c r="EW112">
        <v>4</v>
      </c>
      <c r="EY112">
        <v>0.86809353</v>
      </c>
      <c r="EZ112">
        <v>-5.636555E-2</v>
      </c>
      <c r="FA112" s="8">
        <f t="shared" si="249"/>
        <v>-5.0145430000000046E-2</v>
      </c>
      <c r="FB112" s="8">
        <f t="shared" si="250"/>
        <v>2.7872890774174619E-3</v>
      </c>
      <c r="FC112">
        <v>6</v>
      </c>
      <c r="FE112">
        <v>0.86809353</v>
      </c>
      <c r="FF112">
        <v>-6.8103609999999995E-2</v>
      </c>
      <c r="FG112" s="8">
        <f t="shared" si="251"/>
        <v>-5.0145430000000046E-2</v>
      </c>
      <c r="FH112" s="8">
        <f t="shared" si="252"/>
        <v>3.3533340873279599E-3</v>
      </c>
      <c r="FI112">
        <v>8</v>
      </c>
      <c r="FK112" s="1">
        <v>0.86809353</v>
      </c>
      <c r="FL112" s="1">
        <v>-7.4434730000000005E-2</v>
      </c>
      <c r="FM112" s="8">
        <f t="shared" si="253"/>
        <v>-5.0145430000000046E-2</v>
      </c>
      <c r="FN112" s="8">
        <f t="shared" si="254"/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 t="shared" si="255"/>
        <v>-5.0256140000000005E-2</v>
      </c>
      <c r="FU112" s="8">
        <f t="shared" si="256"/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 t="shared" si="257"/>
        <v>-5.0145430000000046E-2</v>
      </c>
      <c r="GN112" s="8">
        <f t="shared" si="258"/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 t="shared" si="259"/>
        <v>-5.0145438000000042E-2</v>
      </c>
      <c r="GT112" s="8">
        <f t="shared" si="260"/>
        <v>5.0205063733337755E-3</v>
      </c>
      <c r="GU112">
        <v>16</v>
      </c>
      <c r="GW112">
        <v>0.86809353</v>
      </c>
      <c r="GX112">
        <v>-0.12557182</v>
      </c>
      <c r="GY112" s="8">
        <f t="shared" si="261"/>
        <v>-5.0145430000000046E-2</v>
      </c>
      <c r="GZ112" s="8">
        <f t="shared" si="262"/>
        <v>5.9381673017297257E-3</v>
      </c>
      <c r="HA112">
        <v>18</v>
      </c>
      <c r="HC112">
        <v>0.86809353</v>
      </c>
      <c r="HD112">
        <v>-0.15174303</v>
      </c>
      <c r="HE112" s="8">
        <f t="shared" si="263"/>
        <v>-5.0145430000000046E-2</v>
      </c>
      <c r="HF112" s="8">
        <f t="shared" si="264"/>
        <v>7.0900366979282795E-3</v>
      </c>
      <c r="HG112">
        <v>20</v>
      </c>
      <c r="HJ112">
        <v>0.86809353</v>
      </c>
      <c r="HK112">
        <v>-0.12557182</v>
      </c>
    </row>
    <row r="113" spans="128:219" x14ac:dyDescent="0.35">
      <c r="DY113" s="1">
        <v>1</v>
      </c>
      <c r="DZ113" s="14">
        <f t="shared" si="238"/>
        <v>1.2599999999999777E-3</v>
      </c>
      <c r="EA113" s="14">
        <f t="shared" si="239"/>
        <v>-1.2599999999999777E-3</v>
      </c>
      <c r="EB113" s="14">
        <f t="shared" si="240"/>
        <v>3.6347290000000032E-2</v>
      </c>
      <c r="EC113" s="14">
        <f t="shared" si="241"/>
        <v>4.9879519489864025E-3</v>
      </c>
      <c r="ED113" s="7">
        <f t="shared" si="265"/>
        <v>-1.4344178036925648</v>
      </c>
      <c r="EE113">
        <f t="shared" si="242"/>
        <v>-0.99071485389263281</v>
      </c>
      <c r="EG113">
        <v>0.91823896000000005</v>
      </c>
      <c r="EH113">
        <v>-8.8181499999999996E-2</v>
      </c>
      <c r="EI113" s="8">
        <f t="shared" si="243"/>
        <v>-4.4942229999999972E-2</v>
      </c>
      <c r="EJ113" s="8">
        <f t="shared" si="244"/>
        <v>3.9262755405404907E-3</v>
      </c>
      <c r="EK113">
        <v>0</v>
      </c>
      <c r="EM113">
        <v>0.91857666000000004</v>
      </c>
      <c r="EN113">
        <v>-3.1414579999999998E-2</v>
      </c>
      <c r="EO113" s="8">
        <f t="shared" si="245"/>
        <v>-4.5076049999999923E-2</v>
      </c>
      <c r="EP113" s="8">
        <f t="shared" si="246"/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 t="shared" si="247"/>
        <v>-4.507604799999998E-2</v>
      </c>
      <c r="EV113" s="8">
        <f t="shared" si="248"/>
        <v>2.4174691166830319E-3</v>
      </c>
      <c r="EW113">
        <v>4</v>
      </c>
      <c r="EY113">
        <v>0.91823896000000005</v>
      </c>
      <c r="EZ113">
        <v>-0.13636007999999999</v>
      </c>
      <c r="FA113" s="8">
        <f t="shared" si="249"/>
        <v>-4.4942229999999972E-2</v>
      </c>
      <c r="FB113" s="8">
        <f t="shared" si="250"/>
        <v>6.0381637809929119E-3</v>
      </c>
      <c r="FC113">
        <v>6</v>
      </c>
      <c r="FE113">
        <v>0.91823896000000005</v>
      </c>
      <c r="FF113">
        <v>-0.13929849999999999</v>
      </c>
      <c r="FG113" s="8">
        <f t="shared" si="251"/>
        <v>-4.4942229999999972E-2</v>
      </c>
      <c r="FH113" s="8">
        <f t="shared" si="252"/>
        <v>6.1418966989357348E-3</v>
      </c>
      <c r="FI113">
        <v>8</v>
      </c>
      <c r="FK113" s="1">
        <v>0.91823896000000005</v>
      </c>
      <c r="FL113" s="1">
        <v>-0.13604817</v>
      </c>
      <c r="FM113" s="8">
        <f t="shared" si="253"/>
        <v>-4.4942229999999972E-2</v>
      </c>
      <c r="FN113" s="8">
        <f t="shared" si="254"/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 t="shared" si="255"/>
        <v>-4.5076049999999923E-2</v>
      </c>
      <c r="FU113" s="8">
        <f t="shared" si="256"/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 t="shared" si="257"/>
        <v>-4.4942229999999972E-2</v>
      </c>
      <c r="GN113" s="8">
        <f t="shared" si="258"/>
        <v>5.739200396841281E-3</v>
      </c>
      <c r="GO113">
        <v>12</v>
      </c>
      <c r="GQ113" s="1">
        <v>0.91823896400000005</v>
      </c>
      <c r="GR113" s="1">
        <v>-0.13740925700000001</v>
      </c>
      <c r="GS113" s="8">
        <f t="shared" si="259"/>
        <v>-4.4942227999999917E-2</v>
      </c>
      <c r="GT113" s="8">
        <f t="shared" si="260"/>
        <v>5.8811316526025349E-3</v>
      </c>
      <c r="GU113">
        <v>16</v>
      </c>
      <c r="GW113">
        <v>0.91823896000000005</v>
      </c>
      <c r="GX113">
        <v>-0.14877615</v>
      </c>
      <c r="GY113" s="8">
        <f t="shared" si="261"/>
        <v>-4.4942229999999972E-2</v>
      </c>
      <c r="GZ113" s="8">
        <f t="shared" si="262"/>
        <v>6.3000345899430505E-3</v>
      </c>
      <c r="HA113">
        <v>18</v>
      </c>
      <c r="HC113">
        <v>0.91823896000000005</v>
      </c>
      <c r="HD113">
        <v>-0.16619027</v>
      </c>
      <c r="HE113" s="8">
        <f t="shared" si="263"/>
        <v>-4.4942229999999972E-2</v>
      </c>
      <c r="HF113" s="8">
        <f t="shared" si="264"/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5">
      <c r="ED114" s="7">
        <f>-(PI()/2)+ATAN(EC113/EB113)</f>
        <v>-1.4344178036925648</v>
      </c>
      <c r="EE114">
        <f t="shared" si="242"/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 t="shared" si="244"/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 t="shared" si="246"/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 t="shared" si="248"/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 t="shared" si="250"/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 t="shared" si="252"/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 t="shared" si="254"/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 t="shared" si="256"/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 t="shared" si="258"/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 t="shared" si="260"/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 t="shared" si="262"/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 t="shared" si="264"/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5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5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5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4">
      <c r="DX122" s="16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</row>
    <row r="123" spans="128:219" x14ac:dyDescent="0.35">
      <c r="DX123" s="18" t="s">
        <v>21</v>
      </c>
    </row>
    <row r="125" spans="128:219" x14ac:dyDescent="0.35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5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5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5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5">
      <c r="DY129" s="13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5">
      <c r="DY130" s="3" t="s">
        <v>1</v>
      </c>
      <c r="DZ130" s="13" t="s">
        <v>31</v>
      </c>
      <c r="EA130" s="13" t="s">
        <v>35</v>
      </c>
      <c r="EB130" s="13" t="s">
        <v>4</v>
      </c>
      <c r="EC130" s="13" t="s">
        <v>38</v>
      </c>
      <c r="ED130" s="13" t="s">
        <v>37</v>
      </c>
      <c r="EE130" s="13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5">
      <c r="FY131" s="8"/>
      <c r="FZ131" s="8"/>
    </row>
    <row r="132" spans="129:215" x14ac:dyDescent="0.35">
      <c r="DY132" s="1">
        <v>0</v>
      </c>
      <c r="DZ132" s="14">
        <f>5*($EC$5/100)*(0.2969*SQRT(DY132)-0.126*DY132-0.3516*DY132^2+0.2843*DY132^3-0.1015*DY132^4)</f>
        <v>0</v>
      </c>
      <c r="EA132" s="14">
        <f>DZ132</f>
        <v>0</v>
      </c>
      <c r="EB132" s="14"/>
      <c r="ED132">
        <f>PI()</f>
        <v>3.1415926535897931</v>
      </c>
      <c r="EE132">
        <f>SIN(ED132)</f>
        <v>1.22514845490862E-16</v>
      </c>
      <c r="EI132" s="8">
        <f t="shared" ref="EI132:EI153" si="266">EG132-EG133</f>
        <v>0</v>
      </c>
      <c r="EJ132" s="8">
        <f t="shared" ref="EJ132:EJ155" si="267"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 t="shared" ref="FA132:FA153" si="268">EY132-EY133</f>
        <v>0</v>
      </c>
      <c r="FB132" s="8">
        <f t="shared" ref="FB132:FB155" si="269">-FA132*EZ132*$EE132*COS(FC132*(PI()/180))</f>
        <v>0</v>
      </c>
      <c r="FC132">
        <v>6</v>
      </c>
      <c r="FE132">
        <v>0</v>
      </c>
      <c r="FF132">
        <v>-0.41558094000000001</v>
      </c>
      <c r="FG132" s="8">
        <f t="shared" ref="FG132:FG153" si="270">FE132-FE133</f>
        <v>0</v>
      </c>
      <c r="FH132" s="8">
        <f t="shared" ref="FH132:FH155" si="271">-FG132*FF132*$EE132*COS(FI132*(PI()/180))</f>
        <v>0</v>
      </c>
      <c r="FI132">
        <v>8</v>
      </c>
      <c r="FK132">
        <v>0</v>
      </c>
      <c r="FL132">
        <v>-0.41558094000000001</v>
      </c>
      <c r="FM132" s="8">
        <f t="shared" ref="FM132:FM153" si="272">FK132-FK133</f>
        <v>0</v>
      </c>
      <c r="FN132" s="8">
        <f t="shared" ref="FN132:FN155" si="273"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 t="shared" ref="GS132:GS153" si="274">GQ132-GQ133</f>
        <v>0</v>
      </c>
      <c r="GT132" s="8">
        <f t="shared" ref="GT132:GT155" si="275">-GS132*GR132*$EE132*COS(GU132*(PI()/180))</f>
        <v>0</v>
      </c>
      <c r="GU132">
        <v>16</v>
      </c>
      <c r="HC132">
        <v>0</v>
      </c>
      <c r="HD132">
        <v>9.5096490000000006E-2</v>
      </c>
      <c r="HE132" s="8">
        <f t="shared" ref="HE132:HE153" si="276">HC132-HC133</f>
        <v>0</v>
      </c>
      <c r="HF132" s="8">
        <f t="shared" ref="HF132:HF155" si="277">-HE132*HD132*$EE132*COS(HG132*(PI()/180))</f>
        <v>0</v>
      </c>
      <c r="HG132">
        <v>20</v>
      </c>
    </row>
    <row r="133" spans="129:215" x14ac:dyDescent="0.35">
      <c r="DY133" s="1">
        <v>2.60625466E-2</v>
      </c>
      <c r="DZ133" s="14">
        <f t="shared" ref="DZ133:DZ154" si="278">5*($EC$5/100)*(0.2969*SQRT(DY133)-0.126*DY133-0.3516*DY133^2+0.2843*DY133^3-0.1015*DY133^4)</f>
        <v>2.6648108451597489E-2</v>
      </c>
      <c r="EA133" s="14">
        <f t="shared" ref="EA133:EA154" si="279">DZ133</f>
        <v>2.6648108451597489E-2</v>
      </c>
      <c r="EB133" s="14">
        <f t="shared" ref="EB133:EB154" si="280">DY133-DY132</f>
        <v>2.60625466E-2</v>
      </c>
      <c r="EC133" s="14">
        <f t="shared" ref="EC133:EC154" si="281"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 t="shared" si="266"/>
        <v>0</v>
      </c>
      <c r="EJ133" s="8">
        <f t="shared" si="267"/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 t="shared" si="268"/>
        <v>-2.5729459999999999E-2</v>
      </c>
      <c r="FB133" s="8">
        <f t="shared" si="269"/>
        <v>-6.9596525685027295E-3</v>
      </c>
      <c r="FC133">
        <v>6</v>
      </c>
      <c r="FE133">
        <v>0</v>
      </c>
      <c r="FF133">
        <v>-3.9790239999999998E-2</v>
      </c>
      <c r="FG133" s="8">
        <f t="shared" si="270"/>
        <v>-2.5729459999999999E-2</v>
      </c>
      <c r="FH133" s="8">
        <f t="shared" si="271"/>
        <v>-7.0887007424576016E-4</v>
      </c>
      <c r="FI133">
        <v>8</v>
      </c>
      <c r="FK133">
        <v>0</v>
      </c>
      <c r="FL133">
        <v>-3.9790239999999998E-2</v>
      </c>
      <c r="FM133" s="8">
        <f t="shared" si="272"/>
        <v>-2.5729459999999999E-2</v>
      </c>
      <c r="FN133" s="8">
        <f t="shared" si="273"/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 t="shared" si="274"/>
        <v>-2.5729459999999999E-2</v>
      </c>
      <c r="GT133" s="8">
        <f t="shared" si="275"/>
        <v>8.0818921751473014E-3</v>
      </c>
      <c r="GU133">
        <v>16</v>
      </c>
      <c r="HC133">
        <v>0</v>
      </c>
      <c r="HD133">
        <v>0.80786603000000001</v>
      </c>
      <c r="HE133" s="8">
        <f t="shared" si="276"/>
        <v>-2.5729459999999999E-2</v>
      </c>
      <c r="HF133" s="8">
        <f t="shared" si="277"/>
        <v>1.3657225230551871E-2</v>
      </c>
      <c r="HG133">
        <v>20</v>
      </c>
    </row>
    <row r="134" spans="129:215" x14ac:dyDescent="0.35">
      <c r="DY134" s="1">
        <v>6.5657129800000005E-2</v>
      </c>
      <c r="DZ134" s="14">
        <f t="shared" si="278"/>
        <v>3.9820016425207334E-2</v>
      </c>
      <c r="EA134" s="14">
        <f t="shared" si="279"/>
        <v>3.9820016425207334E-2</v>
      </c>
      <c r="EB134" s="14">
        <f t="shared" si="280"/>
        <v>3.9594583200000005E-2</v>
      </c>
      <c r="EC134" s="14">
        <f t="shared" si="281"/>
        <v>1.3171907973609846E-2</v>
      </c>
      <c r="ED134" s="7">
        <f t="shared" ref="ED134:ED154" si="282">(PI()/2)+ATAN(EC134/EB134)</f>
        <v>1.8919492617242695</v>
      </c>
      <c r="EE134">
        <f t="shared" ref="EE134:EE155" si="283">SIN(ED134)</f>
        <v>0.94887211249767367</v>
      </c>
      <c r="EI134" s="8">
        <f t="shared" si="266"/>
        <v>0</v>
      </c>
      <c r="EJ134" s="8">
        <f t="shared" si="267"/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 t="shared" si="268"/>
        <v>-3.9560220000000007E-2</v>
      </c>
      <c r="FB134" s="8">
        <f t="shared" si="269"/>
        <v>2.175348417257E-2</v>
      </c>
      <c r="FC134">
        <v>6</v>
      </c>
      <c r="FE134">
        <v>2.5729459999999999E-2</v>
      </c>
      <c r="FF134">
        <v>0.90988524999999998</v>
      </c>
      <c r="FG134" s="8">
        <f t="shared" si="270"/>
        <v>-3.9560220000000007E-2</v>
      </c>
      <c r="FH134" s="8">
        <f t="shared" si="271"/>
        <v>3.3822505897402384E-2</v>
      </c>
      <c r="FI134">
        <v>8</v>
      </c>
      <c r="FK134">
        <v>2.5729459999999999E-2</v>
      </c>
      <c r="FL134">
        <v>0.90988524999999998</v>
      </c>
      <c r="FM134" s="8">
        <f t="shared" si="272"/>
        <v>-3.9560220000000007E-2</v>
      </c>
      <c r="FN134" s="8">
        <f t="shared" si="273"/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 t="shared" si="274"/>
        <v>-3.9560220000000007E-2</v>
      </c>
      <c r="GT134" s="8">
        <f t="shared" si="275"/>
        <v>4.848819704340139E-2</v>
      </c>
      <c r="GU134">
        <v>16</v>
      </c>
      <c r="HC134">
        <v>2.5729459999999999E-2</v>
      </c>
      <c r="HD134">
        <v>1.55739111</v>
      </c>
      <c r="HE134" s="8">
        <f t="shared" si="276"/>
        <v>-3.9560220000000007E-2</v>
      </c>
      <c r="HF134" s="8">
        <f t="shared" si="277"/>
        <v>5.4935096113502002E-2</v>
      </c>
      <c r="HG134">
        <v>20</v>
      </c>
    </row>
    <row r="135" spans="129:215" x14ac:dyDescent="0.35">
      <c r="DY135" s="1">
        <v>0.116797683</v>
      </c>
      <c r="DZ135" s="14">
        <f t="shared" si="278"/>
        <v>4.9433246699933216E-2</v>
      </c>
      <c r="EA135" s="14">
        <f t="shared" si="279"/>
        <v>4.9433246699933216E-2</v>
      </c>
      <c r="EB135" s="14">
        <f t="shared" si="280"/>
        <v>5.1140553199999994E-2</v>
      </c>
      <c r="EC135" s="14">
        <f t="shared" si="281"/>
        <v>9.6132302747258813E-3</v>
      </c>
      <c r="ED135" s="7">
        <f t="shared" si="282"/>
        <v>1.7566047065434491</v>
      </c>
      <c r="EE135">
        <f t="shared" si="283"/>
        <v>0.98278723083040553</v>
      </c>
      <c r="EI135" s="8">
        <f t="shared" si="266"/>
        <v>0</v>
      </c>
      <c r="EJ135" s="8">
        <f t="shared" si="267"/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 t="shared" si="268"/>
        <v>-5.1124549999999991E-2</v>
      </c>
      <c r="FB135" s="8">
        <f t="shared" si="269"/>
        <v>4.6311105278563108E-2</v>
      </c>
      <c r="FC135">
        <v>6</v>
      </c>
      <c r="FE135">
        <v>6.5289680000000003E-2</v>
      </c>
      <c r="FF135">
        <v>1.22451029</v>
      </c>
      <c r="FG135" s="8">
        <f t="shared" si="270"/>
        <v>-5.1124549999999991E-2</v>
      </c>
      <c r="FH135" s="8">
        <f t="shared" si="271"/>
        <v>6.092621769570896E-2</v>
      </c>
      <c r="FI135">
        <v>8</v>
      </c>
      <c r="FK135">
        <v>6.5289680000000003E-2</v>
      </c>
      <c r="FL135">
        <v>1.22451029</v>
      </c>
      <c r="FM135" s="8">
        <f t="shared" si="272"/>
        <v>-5.1124549999999991E-2</v>
      </c>
      <c r="FN135" s="8">
        <f t="shared" si="273"/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 t="shared" si="274"/>
        <v>-5.1124549999999991E-2</v>
      </c>
      <c r="GT135" s="8">
        <f t="shared" si="275"/>
        <v>7.6780080007491272E-2</v>
      </c>
      <c r="GU135">
        <v>16</v>
      </c>
      <c r="HC135">
        <v>6.5289680000000003E-2</v>
      </c>
      <c r="HD135">
        <v>1.7368080800000001</v>
      </c>
      <c r="HE135" s="8">
        <f t="shared" si="276"/>
        <v>-5.1124549999999991E-2</v>
      </c>
      <c r="HF135" s="8">
        <f t="shared" si="277"/>
        <v>8.2002416533674446E-2</v>
      </c>
      <c r="HG135">
        <v>20</v>
      </c>
    </row>
    <row r="136" spans="129:215" x14ac:dyDescent="0.35">
      <c r="DY136" s="1">
        <v>0.17878364099999999</v>
      </c>
      <c r="DZ136" s="14">
        <f t="shared" si="278"/>
        <v>5.5976094728309785E-2</v>
      </c>
      <c r="EA136" s="14">
        <f t="shared" si="279"/>
        <v>5.5976094728309785E-2</v>
      </c>
      <c r="EB136" s="14">
        <f t="shared" si="280"/>
        <v>6.1985957999999994E-2</v>
      </c>
      <c r="EC136" s="14">
        <f t="shared" si="281"/>
        <v>6.5428480283765689E-3</v>
      </c>
      <c r="ED136" s="7">
        <f t="shared" si="282"/>
        <v>1.6759606278858505</v>
      </c>
      <c r="EE136">
        <f t="shared" si="283"/>
        <v>0.99447532939330852</v>
      </c>
      <c r="EI136" s="8">
        <f t="shared" si="266"/>
        <v>0</v>
      </c>
      <c r="EJ136" s="8">
        <f t="shared" si="267"/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 t="shared" si="268"/>
        <v>-6.1994780000000013E-2</v>
      </c>
      <c r="FB136" s="8">
        <f t="shared" si="269"/>
        <v>6.9704410853632173E-2</v>
      </c>
      <c r="FC136">
        <v>6</v>
      </c>
      <c r="FE136">
        <v>0.11641422999999999</v>
      </c>
      <c r="FF136">
        <v>1.3709332000000001</v>
      </c>
      <c r="FG136" s="8">
        <f t="shared" si="270"/>
        <v>-6.1994780000000013E-2</v>
      </c>
      <c r="FH136" s="8">
        <f t="shared" si="271"/>
        <v>8.3698602409913142E-2</v>
      </c>
      <c r="FI136">
        <v>8</v>
      </c>
      <c r="FK136">
        <v>0.11641422999999999</v>
      </c>
      <c r="FL136">
        <v>1.3709332000000001</v>
      </c>
      <c r="FM136" s="8">
        <f t="shared" si="272"/>
        <v>-6.1994780000000013E-2</v>
      </c>
      <c r="FN136" s="8">
        <f t="shared" si="273"/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 t="shared" si="274"/>
        <v>-6.1994780000000013E-2</v>
      </c>
      <c r="GT136" s="8">
        <f t="shared" si="275"/>
        <v>9.4821965720890758E-2</v>
      </c>
      <c r="GU136">
        <v>16</v>
      </c>
      <c r="HC136">
        <v>0.11641422999999999</v>
      </c>
      <c r="HD136">
        <v>1.70301294</v>
      </c>
      <c r="HE136" s="8">
        <f t="shared" si="276"/>
        <v>-6.1994780000000013E-2</v>
      </c>
      <c r="HF136" s="8">
        <f t="shared" si="277"/>
        <v>9.8662678433866099E-2</v>
      </c>
      <c r="HG136">
        <v>20</v>
      </c>
    </row>
    <row r="137" spans="129:215" x14ac:dyDescent="0.35">
      <c r="DY137" s="1">
        <v>0.23458828300000001</v>
      </c>
      <c r="DZ137" s="14">
        <f t="shared" si="278"/>
        <v>5.8954250447668256E-2</v>
      </c>
      <c r="EA137" s="14">
        <f t="shared" si="279"/>
        <v>5.8954250447668256E-2</v>
      </c>
      <c r="EB137" s="14">
        <f t="shared" si="280"/>
        <v>5.5804642000000015E-2</v>
      </c>
      <c r="EC137" s="14">
        <f t="shared" si="281"/>
        <v>2.9781557193584718E-3</v>
      </c>
      <c r="ED137" s="7">
        <f t="shared" si="282"/>
        <v>1.6241132746282241</v>
      </c>
      <c r="EE137">
        <f t="shared" si="283"/>
        <v>0.99857898821020796</v>
      </c>
      <c r="EI137" s="8">
        <f t="shared" si="266"/>
        <v>0</v>
      </c>
      <c r="EJ137" s="8">
        <f t="shared" si="267"/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 t="shared" si="268"/>
        <v>-5.5793939999999986E-2</v>
      </c>
      <c r="FB137" s="8">
        <f t="shared" si="269"/>
        <v>6.5589174003163331E-2</v>
      </c>
      <c r="FC137">
        <v>6</v>
      </c>
      <c r="FE137">
        <v>0.17840901000000001</v>
      </c>
      <c r="FF137">
        <v>1.3942357999999999</v>
      </c>
      <c r="FG137" s="8">
        <f t="shared" si="270"/>
        <v>-5.5793939999999986E-2</v>
      </c>
      <c r="FH137" s="8">
        <f t="shared" si="271"/>
        <v>7.6923397922384909E-2</v>
      </c>
      <c r="FI137">
        <v>8</v>
      </c>
      <c r="FK137">
        <v>0.17840901000000001</v>
      </c>
      <c r="FL137">
        <v>1.3942357999999999</v>
      </c>
      <c r="FM137" s="8">
        <f t="shared" si="272"/>
        <v>-5.5793939999999986E-2</v>
      </c>
      <c r="FN137" s="8">
        <f t="shared" si="273"/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 t="shared" si="274"/>
        <v>-5.5793939999999986E-2</v>
      </c>
      <c r="GT137" s="8">
        <f t="shared" si="275"/>
        <v>8.5383130144774E-2</v>
      </c>
      <c r="GU137">
        <v>16</v>
      </c>
      <c r="HC137">
        <v>0.17840901000000001</v>
      </c>
      <c r="HD137">
        <v>1.69159547</v>
      </c>
      <c r="HE137" s="8">
        <f t="shared" si="276"/>
        <v>-5.5793939999999986E-2</v>
      </c>
      <c r="HF137" s="8">
        <f t="shared" si="277"/>
        <v>8.8562890899824359E-2</v>
      </c>
      <c r="HG137">
        <v>20</v>
      </c>
    </row>
    <row r="138" spans="129:215" x14ac:dyDescent="0.35">
      <c r="DY138" s="1">
        <v>0.27912081999999999</v>
      </c>
      <c r="DZ138" s="14">
        <f t="shared" si="278"/>
        <v>5.9917388798173321E-2</v>
      </c>
      <c r="EA138" s="14">
        <f t="shared" si="279"/>
        <v>5.9917388798173321E-2</v>
      </c>
      <c r="EB138" s="14">
        <f t="shared" si="280"/>
        <v>4.4532536999999983E-2</v>
      </c>
      <c r="EC138" s="14">
        <f t="shared" si="281"/>
        <v>9.6313835050506474E-4</v>
      </c>
      <c r="ED138" s="7">
        <f t="shared" si="282"/>
        <v>1.5924207004593651</v>
      </c>
      <c r="EE138">
        <f t="shared" si="283"/>
        <v>0.99976620234260183</v>
      </c>
      <c r="EI138" s="8">
        <f t="shared" si="266"/>
        <v>0</v>
      </c>
      <c r="EJ138" s="8">
        <f t="shared" si="267"/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 t="shared" si="268"/>
        <v>-4.457862999999998E-2</v>
      </c>
      <c r="FB138" s="8">
        <f t="shared" si="269"/>
        <v>4.9694602787842511E-2</v>
      </c>
      <c r="FC138">
        <v>6</v>
      </c>
      <c r="FE138">
        <v>0.23420294999999999</v>
      </c>
      <c r="FF138">
        <v>1.29392862</v>
      </c>
      <c r="FG138" s="8">
        <f t="shared" si="270"/>
        <v>-4.457862999999998E-2</v>
      </c>
      <c r="FH138" s="8">
        <f t="shared" si="271"/>
        <v>5.7106857598215509E-2</v>
      </c>
      <c r="FI138">
        <v>8</v>
      </c>
      <c r="FK138">
        <v>0.23420294999999999</v>
      </c>
      <c r="FL138">
        <v>1.29392862</v>
      </c>
      <c r="FM138" s="8">
        <f t="shared" si="272"/>
        <v>-4.457862999999998E-2</v>
      </c>
      <c r="FN138" s="8">
        <f t="shared" si="273"/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 t="shared" si="274"/>
        <v>-4.457862999999998E-2</v>
      </c>
      <c r="GT138" s="8">
        <f t="shared" si="275"/>
        <v>6.2077973604456882E-2</v>
      </c>
      <c r="GU138">
        <v>16</v>
      </c>
      <c r="HC138">
        <v>0.23420294999999999</v>
      </c>
      <c r="HD138">
        <v>1.52707233</v>
      </c>
      <c r="HE138" s="8">
        <f t="shared" si="276"/>
        <v>-4.457862999999998E-2</v>
      </c>
      <c r="HF138" s="8">
        <f t="shared" si="277"/>
        <v>6.3954424171983493E-2</v>
      </c>
      <c r="HG138">
        <v>20</v>
      </c>
    </row>
    <row r="139" spans="129:215" x14ac:dyDescent="0.35">
      <c r="DY139" s="1">
        <v>0.32371982700000002</v>
      </c>
      <c r="DZ139" s="14">
        <f t="shared" si="278"/>
        <v>5.9892512357095425E-2</v>
      </c>
      <c r="EA139" s="14">
        <f t="shared" si="279"/>
        <v>5.9892512357095425E-2</v>
      </c>
      <c r="EB139" s="14">
        <f t="shared" si="280"/>
        <v>4.4599007000000024E-2</v>
      </c>
      <c r="EC139" s="14">
        <f t="shared" si="281"/>
        <v>-2.4876441077896494E-5</v>
      </c>
      <c r="ED139" s="7">
        <f t="shared" si="282"/>
        <v>1.5702385466968316</v>
      </c>
      <c r="EE139">
        <f t="shared" si="283"/>
        <v>0.99999984444068513</v>
      </c>
      <c r="EI139" s="8">
        <f t="shared" si="266"/>
        <v>0</v>
      </c>
      <c r="EJ139" s="8">
        <f t="shared" si="267"/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 t="shared" si="268"/>
        <v>-4.4588270000000041E-2</v>
      </c>
      <c r="FB139" s="8">
        <f t="shared" si="269"/>
        <v>4.795130790411499E-2</v>
      </c>
      <c r="FC139">
        <v>6</v>
      </c>
      <c r="FE139">
        <v>0.27878157999999997</v>
      </c>
      <c r="FF139">
        <v>1.2332944800000001</v>
      </c>
      <c r="FG139" s="8">
        <f t="shared" si="270"/>
        <v>-4.4588270000000041E-2</v>
      </c>
      <c r="FH139" s="8">
        <f t="shared" si="271"/>
        <v>5.445529534544017E-2</v>
      </c>
      <c r="FI139">
        <v>8</v>
      </c>
      <c r="FK139">
        <v>0.27878157999999997</v>
      </c>
      <c r="FL139">
        <v>1.2332944800000001</v>
      </c>
      <c r="FM139" s="8">
        <f t="shared" si="272"/>
        <v>-4.4588270000000041E-2</v>
      </c>
      <c r="FN139" s="8">
        <f t="shared" si="273"/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 t="shared" si="274"/>
        <v>-4.4588270000000041E-2</v>
      </c>
      <c r="GT139" s="8">
        <f t="shared" si="275"/>
        <v>5.9274799840523716E-2</v>
      </c>
      <c r="GU139">
        <v>16</v>
      </c>
      <c r="HC139">
        <v>0.27878157999999997</v>
      </c>
      <c r="HD139">
        <v>1.4676078299999999</v>
      </c>
      <c r="HE139" s="8">
        <f t="shared" si="276"/>
        <v>-4.4588270000000041E-2</v>
      </c>
      <c r="HF139" s="8">
        <f t="shared" si="277"/>
        <v>6.1491684651898956E-2</v>
      </c>
      <c r="HG139">
        <v>20</v>
      </c>
    </row>
    <row r="140" spans="129:215" x14ac:dyDescent="0.35">
      <c r="DY140" s="1">
        <v>0.36826213400000002</v>
      </c>
      <c r="DZ140" s="14">
        <f t="shared" si="278"/>
        <v>5.9052315314374174E-2</v>
      </c>
      <c r="EA140" s="14">
        <f t="shared" si="279"/>
        <v>5.9052315314374174E-2</v>
      </c>
      <c r="EB140" s="14">
        <f t="shared" si="280"/>
        <v>4.4542307000000003E-2</v>
      </c>
      <c r="EC140" s="14">
        <f t="shared" si="281"/>
        <v>-8.4019704272125101E-4</v>
      </c>
      <c r="ED140" s="7">
        <f t="shared" si="282"/>
        <v>1.5519356644113727</v>
      </c>
      <c r="EE140">
        <f t="shared" si="283"/>
        <v>0.9998221429796641</v>
      </c>
      <c r="EI140" s="8">
        <f t="shared" si="266"/>
        <v>0</v>
      </c>
      <c r="EJ140" s="8">
        <f t="shared" si="267"/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 t="shared" si="268"/>
        <v>-4.4599520000000004E-2</v>
      </c>
      <c r="FB140" s="8">
        <f t="shared" si="269"/>
        <v>4.6030084045991349E-2</v>
      </c>
      <c r="FC140">
        <v>6</v>
      </c>
      <c r="FE140">
        <v>0.32336985000000001</v>
      </c>
      <c r="FF140">
        <v>1.1738801699999999</v>
      </c>
      <c r="FG140" s="8">
        <f t="shared" si="270"/>
        <v>-4.4599520000000004E-2</v>
      </c>
      <c r="FH140" s="8">
        <f t="shared" si="271"/>
        <v>5.183576080715873E-2</v>
      </c>
      <c r="FI140">
        <v>8</v>
      </c>
      <c r="FK140">
        <v>0.32336985000000001</v>
      </c>
      <c r="FL140">
        <v>1.1738801699999999</v>
      </c>
      <c r="FM140" s="8">
        <f t="shared" si="272"/>
        <v>-4.4599520000000004E-2</v>
      </c>
      <c r="FN140" s="8">
        <f t="shared" si="273"/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 t="shared" si="274"/>
        <v>-4.4599520000000004E-2</v>
      </c>
      <c r="GT140" s="8">
        <f t="shared" si="275"/>
        <v>5.6200612560039748E-2</v>
      </c>
      <c r="GU140">
        <v>16</v>
      </c>
      <c r="HC140">
        <v>0.32336985000000001</v>
      </c>
      <c r="HD140">
        <v>1.3840673299999999</v>
      </c>
      <c r="HE140" s="8">
        <f t="shared" si="276"/>
        <v>-4.4599520000000004E-2</v>
      </c>
      <c r="HF140" s="8">
        <f t="shared" si="277"/>
        <v>5.799572333913619E-2</v>
      </c>
      <c r="HG140">
        <v>20</v>
      </c>
    </row>
    <row r="141" spans="129:215" x14ac:dyDescent="0.35">
      <c r="DY141" s="1">
        <v>0.41284756900000003</v>
      </c>
      <c r="DZ141" s="14">
        <f t="shared" si="278"/>
        <v>5.7526732273967394E-2</v>
      </c>
      <c r="EA141" s="14">
        <f t="shared" si="279"/>
        <v>5.7526732273967394E-2</v>
      </c>
      <c r="EB141" s="14">
        <f t="shared" si="280"/>
        <v>4.4585435000000007E-2</v>
      </c>
      <c r="EC141" s="14">
        <f t="shared" si="281"/>
        <v>-1.5255830404067791E-3</v>
      </c>
      <c r="ED141" s="7">
        <f t="shared" si="282"/>
        <v>1.5365925992766278</v>
      </c>
      <c r="EE141">
        <f t="shared" si="283"/>
        <v>0.99941510953696477</v>
      </c>
      <c r="EI141" s="8">
        <f t="shared" si="266"/>
        <v>0</v>
      </c>
      <c r="EJ141" s="8">
        <f t="shared" si="267"/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 t="shared" si="268"/>
        <v>-4.4603559999999987E-2</v>
      </c>
      <c r="FB141" s="8">
        <f t="shared" si="269"/>
        <v>4.5039264027663735E-2</v>
      </c>
      <c r="FC141">
        <v>6</v>
      </c>
      <c r="FE141">
        <v>0.36796937000000002</v>
      </c>
      <c r="FF141">
        <v>1.1277058900000001</v>
      </c>
      <c r="FG141" s="8">
        <f t="shared" si="270"/>
        <v>-4.4603559999999987E-2</v>
      </c>
      <c r="FH141" s="8">
        <f t="shared" si="271"/>
        <v>4.9781050628602698E-2</v>
      </c>
      <c r="FI141">
        <v>8</v>
      </c>
      <c r="FK141">
        <v>0.36796937000000002</v>
      </c>
      <c r="FL141">
        <v>1.1277058900000001</v>
      </c>
      <c r="FM141" s="8">
        <f t="shared" si="272"/>
        <v>-4.4603559999999987E-2</v>
      </c>
      <c r="FN141" s="8">
        <f t="shared" si="273"/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 t="shared" si="274"/>
        <v>-4.4603559999999987E-2</v>
      </c>
      <c r="GT141" s="8">
        <f t="shared" si="275"/>
        <v>5.3472914516441414E-2</v>
      </c>
      <c r="GU141">
        <v>16</v>
      </c>
      <c r="HC141">
        <v>0.36796937000000002</v>
      </c>
      <c r="HD141">
        <v>1.31643771</v>
      </c>
      <c r="HE141" s="8">
        <f t="shared" si="276"/>
        <v>-4.4603559999999987E-2</v>
      </c>
      <c r="HF141" s="8">
        <f t="shared" si="277"/>
        <v>5.5144418926905955E-2</v>
      </c>
      <c r="HG141">
        <v>20</v>
      </c>
    </row>
    <row r="142" spans="129:215" x14ac:dyDescent="0.35">
      <c r="DY142" s="1">
        <v>0.457418622</v>
      </c>
      <c r="DZ142" s="14">
        <f t="shared" si="278"/>
        <v>5.5420099779394875E-2</v>
      </c>
      <c r="EA142" s="14">
        <f t="shared" si="279"/>
        <v>5.5420099779394875E-2</v>
      </c>
      <c r="EB142" s="14">
        <f t="shared" si="280"/>
        <v>4.4571052999999972E-2</v>
      </c>
      <c r="EC142" s="14">
        <f t="shared" si="281"/>
        <v>-2.106632494572519E-3</v>
      </c>
      <c r="ED142" s="7">
        <f t="shared" si="282"/>
        <v>1.5235668862871452</v>
      </c>
      <c r="EE142">
        <f t="shared" si="283"/>
        <v>0.9988848972786567</v>
      </c>
      <c r="EI142" s="8">
        <f t="shared" si="266"/>
        <v>0</v>
      </c>
      <c r="EJ142" s="8">
        <f t="shared" si="267"/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 t="shared" si="268"/>
        <v>-4.4596150000000001E-2</v>
      </c>
      <c r="FB142" s="8">
        <f t="shared" si="269"/>
        <v>4.3755659827062261E-2</v>
      </c>
      <c r="FC142">
        <v>6</v>
      </c>
      <c r="FE142">
        <v>0.41257293</v>
      </c>
      <c r="FF142">
        <v>1.0863434999999999</v>
      </c>
      <c r="FG142" s="8">
        <f t="shared" si="270"/>
        <v>-4.4596150000000001E-2</v>
      </c>
      <c r="FH142" s="8">
        <f t="shared" si="271"/>
        <v>4.792176001671649E-2</v>
      </c>
      <c r="FI142">
        <v>8</v>
      </c>
      <c r="FK142">
        <v>0.41257293</v>
      </c>
      <c r="FL142">
        <v>1.0863434999999999</v>
      </c>
      <c r="FM142" s="8">
        <f t="shared" si="272"/>
        <v>-4.4596150000000001E-2</v>
      </c>
      <c r="FN142" s="8">
        <f t="shared" si="273"/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 t="shared" si="274"/>
        <v>-4.4596150000000001E-2</v>
      </c>
      <c r="GT142" s="8">
        <f t="shared" si="275"/>
        <v>5.0957915805399323E-2</v>
      </c>
      <c r="GU142">
        <v>16</v>
      </c>
      <c r="HC142">
        <v>0.41257293</v>
      </c>
      <c r="HD142">
        <v>1.2556063900000001</v>
      </c>
      <c r="HE142" s="8">
        <f t="shared" si="276"/>
        <v>-4.4596150000000001E-2</v>
      </c>
      <c r="HF142" s="8">
        <f t="shared" si="277"/>
        <v>5.2559611696453935E-2</v>
      </c>
      <c r="HG142">
        <v>20</v>
      </c>
    </row>
    <row r="143" spans="129:215" x14ac:dyDescent="0.35">
      <c r="DY143" s="1">
        <v>0.50200401900000002</v>
      </c>
      <c r="DZ143" s="14">
        <f t="shared" si="278"/>
        <v>5.2813337809880657E-2</v>
      </c>
      <c r="EA143" s="14">
        <f t="shared" si="279"/>
        <v>5.2813337809880657E-2</v>
      </c>
      <c r="EB143" s="14">
        <f t="shared" si="280"/>
        <v>4.4585397000000027E-2</v>
      </c>
      <c r="EC143" s="14">
        <f t="shared" si="281"/>
        <v>-2.606761969514218E-3</v>
      </c>
      <c r="ED143" s="7">
        <f t="shared" si="282"/>
        <v>1.5123960894851083</v>
      </c>
      <c r="EE143">
        <f t="shared" si="283"/>
        <v>0.99829519075717399</v>
      </c>
      <c r="EI143" s="8">
        <f t="shared" si="266"/>
        <v>0</v>
      </c>
      <c r="EJ143" s="8">
        <f t="shared" si="267"/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 t="shared" si="268"/>
        <v>-4.4609780000000043E-2</v>
      </c>
      <c r="FB143" s="8">
        <f t="shared" si="269"/>
        <v>4.0773018626743478E-2</v>
      </c>
      <c r="FC143">
        <v>6</v>
      </c>
      <c r="FE143">
        <v>0.45716908000000001</v>
      </c>
      <c r="FF143">
        <v>1.0471378200000001</v>
      </c>
      <c r="FG143" s="8">
        <f t="shared" si="270"/>
        <v>-4.4609780000000043E-2</v>
      </c>
      <c r="FH143" s="8">
        <f t="shared" si="271"/>
        <v>4.617912304787699E-2</v>
      </c>
      <c r="FI143">
        <v>8</v>
      </c>
      <c r="FK143">
        <v>0.45716908000000001</v>
      </c>
      <c r="FL143">
        <v>1.0471378200000001</v>
      </c>
      <c r="FM143" s="8">
        <f t="shared" si="272"/>
        <v>-4.4609780000000043E-2</v>
      </c>
      <c r="FN143" s="8">
        <f t="shared" si="273"/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 t="shared" si="274"/>
        <v>-4.4609780000000043E-2</v>
      </c>
      <c r="GT143" s="8">
        <f t="shared" si="275"/>
        <v>5.023172874147977E-2</v>
      </c>
      <c r="GU143">
        <v>16</v>
      </c>
      <c r="HC143">
        <v>0.45716908000000001</v>
      </c>
      <c r="HD143">
        <v>1.2184800899999999</v>
      </c>
      <c r="HE143" s="8">
        <f t="shared" si="276"/>
        <v>-4.4609780000000043E-2</v>
      </c>
      <c r="HF143" s="8">
        <f t="shared" si="277"/>
        <v>5.099097474319076E-2</v>
      </c>
      <c r="HG143">
        <v>20</v>
      </c>
    </row>
    <row r="144" spans="129:215" x14ac:dyDescent="0.35">
      <c r="DY144" s="1">
        <v>0.54657242699999997</v>
      </c>
      <c r="DZ144" s="14">
        <f t="shared" si="278"/>
        <v>4.9774339676722755E-2</v>
      </c>
      <c r="EA144" s="14">
        <f t="shared" si="279"/>
        <v>4.9774339676722755E-2</v>
      </c>
      <c r="EB144" s="14">
        <f t="shared" si="280"/>
        <v>4.4568407999999948E-2</v>
      </c>
      <c r="EC144" s="14">
        <f t="shared" si="281"/>
        <v>-3.0389981331579025E-3</v>
      </c>
      <c r="ED144" s="7">
        <f t="shared" si="282"/>
        <v>1.5027144405318809</v>
      </c>
      <c r="EE144">
        <f t="shared" si="283"/>
        <v>0.9976833234328365</v>
      </c>
      <c r="EI144" s="8">
        <f t="shared" si="266"/>
        <v>0</v>
      </c>
      <c r="EJ144" s="8">
        <f t="shared" si="267"/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 t="shared" si="268"/>
        <v>-4.459501999999993E-2</v>
      </c>
      <c r="FB144" s="8">
        <f t="shared" si="269"/>
        <v>3.7614468085987916E-2</v>
      </c>
      <c r="FC144">
        <v>6</v>
      </c>
      <c r="FE144">
        <v>0.50177886000000005</v>
      </c>
      <c r="FF144">
        <v>0.99479728000000001</v>
      </c>
      <c r="FG144" s="8">
        <f t="shared" si="270"/>
        <v>-4.459501999999993E-2</v>
      </c>
      <c r="FH144" s="8">
        <f t="shared" si="271"/>
        <v>4.3829492349823328E-2</v>
      </c>
      <c r="FI144">
        <v>8</v>
      </c>
      <c r="FK144">
        <v>0.50177886000000005</v>
      </c>
      <c r="FL144">
        <v>0.99479728000000001</v>
      </c>
      <c r="FM144" s="8">
        <f t="shared" si="272"/>
        <v>-4.459501999999993E-2</v>
      </c>
      <c r="FN144" s="8">
        <f t="shared" si="273"/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 t="shared" si="274"/>
        <v>-4.459501999999993E-2</v>
      </c>
      <c r="GT144" s="8">
        <f t="shared" si="275"/>
        <v>4.9561931475207523E-2</v>
      </c>
      <c r="GU144">
        <v>16</v>
      </c>
      <c r="HC144">
        <v>0.50177886000000005</v>
      </c>
      <c r="HD144">
        <v>1.2197861299999999</v>
      </c>
      <c r="HE144" s="8">
        <f t="shared" si="276"/>
        <v>-4.459501999999993E-2</v>
      </c>
      <c r="HF144" s="8">
        <f t="shared" si="277"/>
        <v>5.0997464363518166E-2</v>
      </c>
      <c r="HG144">
        <v>20</v>
      </c>
    </row>
    <row r="145" spans="129:215" x14ac:dyDescent="0.35">
      <c r="DY145" s="1">
        <v>0.591166148</v>
      </c>
      <c r="DZ145" s="14">
        <f t="shared" si="278"/>
        <v>4.6352878718469832E-2</v>
      </c>
      <c r="EA145" s="14">
        <f t="shared" si="279"/>
        <v>4.6352878718469832E-2</v>
      </c>
      <c r="EB145" s="14">
        <f t="shared" si="280"/>
        <v>4.4593721000000031E-2</v>
      </c>
      <c r="EC145" s="14">
        <f t="shared" si="281"/>
        <v>-3.4214609582529226E-3</v>
      </c>
      <c r="ED145" s="7">
        <f t="shared" si="282"/>
        <v>1.4942211782865467</v>
      </c>
      <c r="EE145">
        <f t="shared" si="283"/>
        <v>0.99706955568561673</v>
      </c>
      <c r="EI145" s="8">
        <f t="shared" si="266"/>
        <v>0</v>
      </c>
      <c r="EJ145" s="8">
        <f t="shared" si="267"/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 t="shared" si="268"/>
        <v>-4.4607630000000009E-2</v>
      </c>
      <c r="FB145" s="8">
        <f t="shared" si="269"/>
        <v>3.4433784282339751E-2</v>
      </c>
      <c r="FC145">
        <v>6</v>
      </c>
      <c r="FE145">
        <v>0.54637387999999998</v>
      </c>
      <c r="FF145">
        <v>0.91587322000000004</v>
      </c>
      <c r="FG145" s="8">
        <f t="shared" si="270"/>
        <v>-4.4607630000000009E-2</v>
      </c>
      <c r="FH145" s="8">
        <f t="shared" si="271"/>
        <v>4.033877834690399E-2</v>
      </c>
      <c r="FI145">
        <v>8</v>
      </c>
      <c r="FK145">
        <v>0.54637387999999998</v>
      </c>
      <c r="FL145">
        <v>0.91587322000000004</v>
      </c>
      <c r="FM145" s="8">
        <f t="shared" si="272"/>
        <v>-4.4607630000000009E-2</v>
      </c>
      <c r="FN145" s="8">
        <f t="shared" si="273"/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 t="shared" si="274"/>
        <v>-4.4607630000000009E-2</v>
      </c>
      <c r="GT145" s="8">
        <f t="shared" si="275"/>
        <v>4.689654370842003E-2</v>
      </c>
      <c r="GU145">
        <v>16</v>
      </c>
      <c r="HC145">
        <v>0.54637387999999998</v>
      </c>
      <c r="HD145">
        <v>1.1978271599999999</v>
      </c>
      <c r="HE145" s="8">
        <f t="shared" si="276"/>
        <v>-4.4607630000000009E-2</v>
      </c>
      <c r="HF145" s="8">
        <f t="shared" si="277"/>
        <v>5.0062735717973636E-2</v>
      </c>
      <c r="HG145">
        <v>20</v>
      </c>
    </row>
    <row r="146" spans="129:215" x14ac:dyDescent="0.35">
      <c r="DY146" s="1">
        <v>0.63571699100000001</v>
      </c>
      <c r="DZ146" s="14">
        <f t="shared" si="278"/>
        <v>4.2595795220475678E-2</v>
      </c>
      <c r="EA146" s="14">
        <f t="shared" si="279"/>
        <v>4.2595795220475678E-2</v>
      </c>
      <c r="EB146" s="14">
        <f t="shared" si="280"/>
        <v>4.4550843000000007E-2</v>
      </c>
      <c r="EC146" s="14">
        <f t="shared" si="281"/>
        <v>-3.7570834979941542E-3</v>
      </c>
      <c r="ED146" s="7">
        <f t="shared" si="282"/>
        <v>1.4866629118738566</v>
      </c>
      <c r="EE146">
        <f t="shared" si="283"/>
        <v>0.99646287142903345</v>
      </c>
      <c r="EI146" s="8">
        <f t="shared" si="266"/>
        <v>0</v>
      </c>
      <c r="EJ146" s="8">
        <f t="shared" si="267"/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 t="shared" si="268"/>
        <v>-4.4585199999999992E-2</v>
      </c>
      <c r="FB146" s="8">
        <f t="shared" si="269"/>
        <v>3.1165248148918905E-2</v>
      </c>
      <c r="FC146">
        <v>6</v>
      </c>
      <c r="FE146">
        <v>0.59098150999999999</v>
      </c>
      <c r="FF146">
        <v>0.84220001</v>
      </c>
      <c r="FG146" s="8">
        <f t="shared" si="270"/>
        <v>-4.4585199999999992E-2</v>
      </c>
      <c r="FH146" s="8">
        <f t="shared" si="271"/>
        <v>3.7052699830592443E-2</v>
      </c>
      <c r="FI146">
        <v>8</v>
      </c>
      <c r="FK146">
        <v>0.59098150999999999</v>
      </c>
      <c r="FL146">
        <v>0.84220001</v>
      </c>
      <c r="FM146" s="8">
        <f t="shared" si="272"/>
        <v>-4.4585199999999992E-2</v>
      </c>
      <c r="FN146" s="8">
        <f t="shared" si="273"/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 t="shared" si="274"/>
        <v>-4.4585199999999992E-2</v>
      </c>
      <c r="GT146" s="8">
        <f t="shared" si="275"/>
        <v>4.3802680294260835E-2</v>
      </c>
      <c r="GU146">
        <v>16</v>
      </c>
      <c r="HC146">
        <v>0.59098150999999999</v>
      </c>
      <c r="HD146">
        <v>1.1249093800000001</v>
      </c>
      <c r="HE146" s="8">
        <f t="shared" si="276"/>
        <v>-4.4585199999999992E-2</v>
      </c>
      <c r="HF146" s="8">
        <f t="shared" si="277"/>
        <v>4.6962931138038351E-2</v>
      </c>
      <c r="HG146">
        <v>20</v>
      </c>
    </row>
    <row r="147" spans="129:215" x14ac:dyDescent="0.35">
      <c r="DY147" s="1">
        <v>0.68030855000000001</v>
      </c>
      <c r="DZ147" s="14">
        <f t="shared" si="278"/>
        <v>3.8527503531741378E-2</v>
      </c>
      <c r="EA147" s="14">
        <f t="shared" si="279"/>
        <v>3.8527503531741378E-2</v>
      </c>
      <c r="EB147" s="14">
        <f t="shared" si="280"/>
        <v>4.4591559000000003E-2</v>
      </c>
      <c r="EC147" s="14">
        <f t="shared" si="281"/>
        <v>-4.0682916887343004E-3</v>
      </c>
      <c r="ED147" s="7">
        <f t="shared" si="282"/>
        <v>1.4798136383440332</v>
      </c>
      <c r="EE147">
        <f t="shared" si="283"/>
        <v>0.9958639295298507</v>
      </c>
      <c r="EI147" s="8">
        <f t="shared" si="266"/>
        <v>0</v>
      </c>
      <c r="EJ147" s="8">
        <f t="shared" si="267"/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 t="shared" si="268"/>
        <v>-4.4596489999999989E-2</v>
      </c>
      <c r="FB147" s="8">
        <f t="shared" si="269"/>
        <v>2.7842124283835732E-2</v>
      </c>
      <c r="FC147">
        <v>6</v>
      </c>
      <c r="FE147">
        <v>0.63556670999999998</v>
      </c>
      <c r="FF147">
        <v>0.76798396000000002</v>
      </c>
      <c r="FG147" s="8">
        <f t="shared" si="270"/>
        <v>-4.4596489999999989E-2</v>
      </c>
      <c r="FH147" s="8">
        <f t="shared" si="271"/>
        <v>3.377579701136537E-2</v>
      </c>
      <c r="FI147">
        <v>8</v>
      </c>
      <c r="FK147">
        <v>0.63556670999999998</v>
      </c>
      <c r="FL147">
        <v>0.76798396000000002</v>
      </c>
      <c r="FM147" s="8">
        <f t="shared" si="272"/>
        <v>-4.4596489999999989E-2</v>
      </c>
      <c r="FN147" s="8">
        <f t="shared" si="273"/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 t="shared" si="274"/>
        <v>-4.4596489999999989E-2</v>
      </c>
      <c r="GT147" s="8">
        <f t="shared" si="275"/>
        <v>4.0925544101011097E-2</v>
      </c>
      <c r="GU147">
        <v>16</v>
      </c>
      <c r="HC147">
        <v>0.63556670999999998</v>
      </c>
      <c r="HD147">
        <v>1.06235184</v>
      </c>
      <c r="HE147" s="8">
        <f t="shared" si="276"/>
        <v>-4.4596489999999989E-2</v>
      </c>
      <c r="HF147" s="8">
        <f t="shared" si="277"/>
        <v>4.4335832925321873E-2</v>
      </c>
      <c r="HG147">
        <v>20</v>
      </c>
    </row>
    <row r="148" spans="129:215" x14ac:dyDescent="0.35">
      <c r="DY148" s="1">
        <v>0.72485467199999998</v>
      </c>
      <c r="DZ148" s="14">
        <f t="shared" si="278"/>
        <v>3.4178286734964779E-2</v>
      </c>
      <c r="EA148" s="14">
        <f t="shared" si="279"/>
        <v>3.4178286734964779E-2</v>
      </c>
      <c r="EB148" s="14">
        <f t="shared" si="280"/>
        <v>4.4546121999999966E-2</v>
      </c>
      <c r="EC148" s="14">
        <f t="shared" si="281"/>
        <v>-4.3492167967765991E-3</v>
      </c>
      <c r="ED148" s="7">
        <f t="shared" si="282"/>
        <v>1.4734707771249071</v>
      </c>
      <c r="EE148">
        <f t="shared" si="283"/>
        <v>0.99526760600048136</v>
      </c>
      <c r="EI148" s="8">
        <f t="shared" si="266"/>
        <v>0</v>
      </c>
      <c r="EJ148" s="8">
        <f t="shared" si="267"/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 t="shared" si="268"/>
        <v>-4.4563490000000039E-2</v>
      </c>
      <c r="FB148" s="8">
        <f t="shared" si="269"/>
        <v>2.4460236098133033E-2</v>
      </c>
      <c r="FC148">
        <v>6</v>
      </c>
      <c r="FE148">
        <v>0.68016319999999997</v>
      </c>
      <c r="FF148">
        <v>0.69450531999999998</v>
      </c>
      <c r="FG148" s="8">
        <f t="shared" si="270"/>
        <v>-4.4563490000000039E-2</v>
      </c>
      <c r="FH148" s="8">
        <f t="shared" si="271"/>
        <v>3.0503341471537895E-2</v>
      </c>
      <c r="FI148">
        <v>8</v>
      </c>
      <c r="FK148">
        <v>0.68016319999999997</v>
      </c>
      <c r="FL148">
        <v>0.69450531999999998</v>
      </c>
      <c r="FM148" s="8">
        <f t="shared" si="272"/>
        <v>-4.4563490000000039E-2</v>
      </c>
      <c r="FN148" s="8">
        <f t="shared" si="273"/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 t="shared" si="274"/>
        <v>-4.4563490000000039E-2</v>
      </c>
      <c r="GT148" s="8">
        <f t="shared" si="275"/>
        <v>3.8042323870763887E-2</v>
      </c>
      <c r="GU148">
        <v>16</v>
      </c>
      <c r="HC148">
        <v>0.68016319999999997</v>
      </c>
      <c r="HD148">
        <v>1.0004529900000001</v>
      </c>
      <c r="HE148" s="8">
        <f t="shared" si="276"/>
        <v>-4.4563490000000039E-2</v>
      </c>
      <c r="HF148" s="8">
        <f t="shared" si="277"/>
        <v>4.1696688690894601E-2</v>
      </c>
      <c r="HG148">
        <v>20</v>
      </c>
    </row>
    <row r="149" spans="129:215" x14ac:dyDescent="0.35">
      <c r="DY149" s="1">
        <v>0.76942777500000004</v>
      </c>
      <c r="DZ149" s="14">
        <f t="shared" si="278"/>
        <v>2.9555306027599593E-2</v>
      </c>
      <c r="EA149" s="14">
        <f t="shared" si="279"/>
        <v>2.9555306027599593E-2</v>
      </c>
      <c r="EB149" s="14">
        <f t="shared" si="280"/>
        <v>4.4573103000000058E-2</v>
      </c>
      <c r="EC149" s="14">
        <f t="shared" si="281"/>
        <v>-4.622980707365186E-3</v>
      </c>
      <c r="ED149" s="7">
        <f t="shared" si="282"/>
        <v>1.4674490202645945</v>
      </c>
      <c r="EE149">
        <f t="shared" si="283"/>
        <v>0.99466441861709776</v>
      </c>
      <c r="EI149" s="8">
        <f t="shared" si="266"/>
        <v>0</v>
      </c>
      <c r="EJ149" s="8">
        <f t="shared" si="267"/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 t="shared" si="268"/>
        <v>-4.4580219999999948E-2</v>
      </c>
      <c r="FB149" s="8">
        <f t="shared" si="269"/>
        <v>2.0909839888178759E-2</v>
      </c>
      <c r="FC149">
        <v>6</v>
      </c>
      <c r="FE149">
        <v>0.72472669000000001</v>
      </c>
      <c r="FF149">
        <v>0.6187319</v>
      </c>
      <c r="FG149" s="8">
        <f t="shared" si="270"/>
        <v>-4.4580219999999948E-2</v>
      </c>
      <c r="FH149" s="8">
        <f t="shared" si="271"/>
        <v>2.7169026216680187E-2</v>
      </c>
      <c r="FI149">
        <v>8</v>
      </c>
      <c r="FK149">
        <v>0.72472669000000001</v>
      </c>
      <c r="FL149">
        <v>0.6187319</v>
      </c>
      <c r="FM149" s="8">
        <f t="shared" si="272"/>
        <v>-4.4580219999999948E-2</v>
      </c>
      <c r="FN149" s="8">
        <f t="shared" si="273"/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 t="shared" si="274"/>
        <v>-4.4580219999999948E-2</v>
      </c>
      <c r="GT149" s="8">
        <f t="shared" si="275"/>
        <v>3.5203614514952374E-2</v>
      </c>
      <c r="GU149">
        <v>16</v>
      </c>
      <c r="HC149">
        <v>0.72472669000000001</v>
      </c>
      <c r="HD149">
        <v>0.93910559999999998</v>
      </c>
      <c r="HE149" s="8">
        <f t="shared" si="276"/>
        <v>-4.4580219999999948E-2</v>
      </c>
      <c r="HF149" s="8">
        <f t="shared" si="277"/>
        <v>3.9130827915350393E-2</v>
      </c>
      <c r="HG149">
        <v>20</v>
      </c>
    </row>
    <row r="150" spans="129:215" x14ac:dyDescent="0.35">
      <c r="DY150" s="1">
        <v>0.81698695099999996</v>
      </c>
      <c r="DZ150" s="14">
        <f t="shared" si="278"/>
        <v>2.4330434096358041E-2</v>
      </c>
      <c r="EA150" s="14">
        <f t="shared" si="279"/>
        <v>2.4330434096358041E-2</v>
      </c>
      <c r="EB150" s="14">
        <f t="shared" si="280"/>
        <v>4.7559175999999925E-2</v>
      </c>
      <c r="EC150" s="14">
        <f t="shared" si="281"/>
        <v>-5.2248719312415516E-3</v>
      </c>
      <c r="ED150" s="7">
        <f t="shared" si="282"/>
        <v>1.4613746950818907</v>
      </c>
      <c r="EE150">
        <f t="shared" si="283"/>
        <v>0.9940194239969008</v>
      </c>
      <c r="EI150" s="8">
        <f t="shared" si="266"/>
        <v>0</v>
      </c>
      <c r="EJ150" s="8">
        <f t="shared" si="267"/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 t="shared" si="268"/>
        <v>-4.7501780000000049E-2</v>
      </c>
      <c r="FB150" s="8">
        <f t="shared" si="269"/>
        <v>1.8682713837399459E-2</v>
      </c>
      <c r="FC150">
        <v>6</v>
      </c>
      <c r="FE150">
        <v>0.76930690999999995</v>
      </c>
      <c r="FF150">
        <v>0.54739283000000005</v>
      </c>
      <c r="FG150" s="8">
        <f t="shared" si="270"/>
        <v>-4.7501780000000049E-2</v>
      </c>
      <c r="FH150" s="8">
        <f t="shared" si="271"/>
        <v>2.5595088458947292E-2</v>
      </c>
      <c r="FI150">
        <v>8</v>
      </c>
      <c r="FK150">
        <v>0.76930690999999995</v>
      </c>
      <c r="FL150">
        <v>0.54739283000000005</v>
      </c>
      <c r="FM150" s="8">
        <f t="shared" si="272"/>
        <v>-4.7501780000000049E-2</v>
      </c>
      <c r="FN150" s="8">
        <f t="shared" si="273"/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 t="shared" si="274"/>
        <v>-4.7501780000000049E-2</v>
      </c>
      <c r="GT150" s="8">
        <f t="shared" si="275"/>
        <v>3.4704269439705823E-2</v>
      </c>
      <c r="GU150">
        <v>16</v>
      </c>
      <c r="HC150">
        <v>0.76930690999999995</v>
      </c>
      <c r="HD150">
        <v>0.88300352999999998</v>
      </c>
      <c r="HE150" s="8">
        <f t="shared" si="276"/>
        <v>-4.7501780000000049E-2</v>
      </c>
      <c r="HF150" s="8">
        <f t="shared" si="277"/>
        <v>3.917896970590598E-2</v>
      </c>
      <c r="HG150">
        <v>20</v>
      </c>
    </row>
    <row r="151" spans="129:215" x14ac:dyDescent="0.35">
      <c r="DY151" s="1">
        <v>0.86832052299999996</v>
      </c>
      <c r="DZ151" s="14">
        <f t="shared" si="278"/>
        <v>1.8350048679812436E-2</v>
      </c>
      <c r="EA151" s="14">
        <f t="shared" si="279"/>
        <v>1.8350048679812436E-2</v>
      </c>
      <c r="EB151" s="14">
        <f t="shared" si="280"/>
        <v>5.1333571999999994E-2</v>
      </c>
      <c r="EC151" s="14">
        <f t="shared" si="281"/>
        <v>-5.9803854165456048E-3</v>
      </c>
      <c r="ED151" s="7">
        <f t="shared" si="282"/>
        <v>1.4548186650550252</v>
      </c>
      <c r="EE151">
        <f t="shared" si="283"/>
        <v>0.99328212613057343</v>
      </c>
      <c r="EI151" s="8">
        <f t="shared" si="266"/>
        <v>0</v>
      </c>
      <c r="EJ151" s="8">
        <f t="shared" si="267"/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 t="shared" si="268"/>
        <v>-5.1284839999999998E-2</v>
      </c>
      <c r="FB151" s="8">
        <f t="shared" si="269"/>
        <v>1.5110958013623057E-2</v>
      </c>
      <c r="FC151">
        <v>6</v>
      </c>
      <c r="FE151">
        <v>0.81680869</v>
      </c>
      <c r="FF151">
        <v>0.45465466999999998</v>
      </c>
      <c r="FG151" s="8">
        <f t="shared" si="270"/>
        <v>-5.1284839999999998E-2</v>
      </c>
      <c r="FH151" s="8">
        <f t="shared" si="271"/>
        <v>2.2934858085637271E-2</v>
      </c>
      <c r="FI151">
        <v>8</v>
      </c>
      <c r="FK151">
        <v>0.81680869</v>
      </c>
      <c r="FL151">
        <v>0.45465466999999998</v>
      </c>
      <c r="FM151" s="8">
        <f t="shared" si="272"/>
        <v>-5.1284839999999998E-2</v>
      </c>
      <c r="FN151" s="8">
        <f t="shared" si="273"/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 t="shared" si="274"/>
        <v>-5.1284839999999998E-2</v>
      </c>
      <c r="GT151" s="8">
        <f t="shared" si="275"/>
        <v>3.3437428385199842E-2</v>
      </c>
      <c r="GU151">
        <v>16</v>
      </c>
      <c r="HC151">
        <v>0.81680869</v>
      </c>
      <c r="HD151">
        <v>0.80728398000000001</v>
      </c>
      <c r="HE151" s="8">
        <f t="shared" si="276"/>
        <v>-5.1284839999999998E-2</v>
      </c>
      <c r="HF151" s="8">
        <f t="shared" si="277"/>
        <v>3.8643261708162804E-2</v>
      </c>
      <c r="HG151">
        <v>20</v>
      </c>
    </row>
    <row r="152" spans="129:215" x14ac:dyDescent="0.35">
      <c r="DY152" s="1">
        <v>0.91857666199999999</v>
      </c>
      <c r="DZ152" s="14">
        <f t="shared" si="278"/>
        <v>1.2138871339052334E-2</v>
      </c>
      <c r="EA152" s="14">
        <f t="shared" si="279"/>
        <v>1.2138871339052334E-2</v>
      </c>
      <c r="EB152" s="14">
        <f t="shared" si="280"/>
        <v>5.0256139000000033E-2</v>
      </c>
      <c r="EC152" s="14">
        <f t="shared" si="281"/>
        <v>-6.2111773407601024E-3</v>
      </c>
      <c r="ED152" s="7">
        <f t="shared" si="282"/>
        <v>1.4478294660556796</v>
      </c>
      <c r="EE152">
        <f t="shared" si="283"/>
        <v>0.9924490974491248</v>
      </c>
      <c r="EI152" s="8">
        <f t="shared" si="266"/>
        <v>0</v>
      </c>
      <c r="EJ152" s="8">
        <f t="shared" si="267"/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 t="shared" si="268"/>
        <v>-5.0145430000000046E-2</v>
      </c>
      <c r="FB152" s="8">
        <f t="shared" si="269"/>
        <v>9.2987948226996454E-3</v>
      </c>
      <c r="FC152">
        <v>6</v>
      </c>
      <c r="FE152">
        <v>0.86809353</v>
      </c>
      <c r="FF152">
        <v>0.35419680999999997</v>
      </c>
      <c r="FG152" s="8">
        <f t="shared" si="270"/>
        <v>-5.0145430000000046E-2</v>
      </c>
      <c r="FH152" s="8">
        <f t="shared" si="271"/>
        <v>1.745569004910235E-2</v>
      </c>
      <c r="FI152">
        <v>8</v>
      </c>
      <c r="FK152">
        <v>0.86809353</v>
      </c>
      <c r="FL152">
        <v>0.35419680999999997</v>
      </c>
      <c r="FM152" s="8">
        <f t="shared" si="272"/>
        <v>-5.0145430000000046E-2</v>
      </c>
      <c r="FN152" s="8">
        <f t="shared" si="273"/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 t="shared" si="274"/>
        <v>-5.0145430000000046E-2</v>
      </c>
      <c r="GT152" s="8">
        <f t="shared" si="275"/>
        <v>2.8532078300146532E-2</v>
      </c>
      <c r="GU152">
        <v>16</v>
      </c>
      <c r="HC152">
        <v>0.86809353</v>
      </c>
      <c r="HD152">
        <v>0.72763571000000005</v>
      </c>
      <c r="HE152" s="8">
        <f t="shared" si="276"/>
        <v>-5.0145430000000046E-2</v>
      </c>
      <c r="HF152" s="8">
        <f t="shared" si="277"/>
        <v>3.4028234890817376E-2</v>
      </c>
      <c r="HG152">
        <v>20</v>
      </c>
    </row>
    <row r="153" spans="129:215" x14ac:dyDescent="0.35">
      <c r="DY153" s="1">
        <v>0.96365270999999997</v>
      </c>
      <c r="DZ153" s="14">
        <f t="shared" si="278"/>
        <v>6.2479519489863798E-3</v>
      </c>
      <c r="EA153" s="14">
        <f t="shared" si="279"/>
        <v>6.2479519489863798E-3</v>
      </c>
      <c r="EB153" s="14">
        <f t="shared" si="280"/>
        <v>4.507604799999998E-2</v>
      </c>
      <c r="EC153" s="14">
        <f t="shared" si="281"/>
        <v>-5.890919390065954E-3</v>
      </c>
      <c r="ED153" s="7">
        <f t="shared" si="282"/>
        <v>1.4408443619900533</v>
      </c>
      <c r="EE153">
        <f t="shared" si="283"/>
        <v>0.99156811957217028</v>
      </c>
      <c r="EI153" s="8">
        <f t="shared" si="266"/>
        <v>0</v>
      </c>
      <c r="EJ153" s="8">
        <f t="shared" si="267"/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 t="shared" si="268"/>
        <v>-4.4942229999999972E-2</v>
      </c>
      <c r="FB153" s="8">
        <f t="shared" si="269"/>
        <v>3.3714484817428327E-3</v>
      </c>
      <c r="FC153">
        <v>6</v>
      </c>
      <c r="FE153">
        <v>0.91823896000000005</v>
      </c>
      <c r="FF153">
        <v>0.25772486</v>
      </c>
      <c r="FG153" s="8">
        <f t="shared" si="270"/>
        <v>-4.4942229999999972E-2</v>
      </c>
      <c r="FH153" s="8">
        <f t="shared" si="271"/>
        <v>1.1373293870709445E-2</v>
      </c>
      <c r="FI153">
        <v>8</v>
      </c>
      <c r="FK153">
        <v>0.91823896000000005</v>
      </c>
      <c r="FL153">
        <v>0.25772486</v>
      </c>
      <c r="FM153" s="8">
        <f t="shared" si="272"/>
        <v>-4.4942229999999972E-2</v>
      </c>
      <c r="FN153" s="8">
        <f t="shared" si="273"/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 t="shared" si="274"/>
        <v>-4.4942229999999972E-2</v>
      </c>
      <c r="GT153" s="8">
        <f t="shared" si="275"/>
        <v>2.2274674328019696E-2</v>
      </c>
      <c r="GU153">
        <v>16</v>
      </c>
      <c r="HC153">
        <v>0.91823896000000005</v>
      </c>
      <c r="HD153">
        <v>0.66141388999999995</v>
      </c>
      <c r="HE153" s="8">
        <f t="shared" si="276"/>
        <v>-4.4942229999999972E-2</v>
      </c>
      <c r="HF153" s="8">
        <f t="shared" si="277"/>
        <v>2.7697227648930619E-2</v>
      </c>
      <c r="HG153">
        <v>20</v>
      </c>
    </row>
    <row r="154" spans="129:215" x14ac:dyDescent="0.35">
      <c r="DY154" s="1">
        <v>1</v>
      </c>
      <c r="DZ154" s="14">
        <f t="shared" si="278"/>
        <v>1.2599999999999777E-3</v>
      </c>
      <c r="EA154" s="14">
        <f t="shared" si="279"/>
        <v>1.2599999999999777E-3</v>
      </c>
      <c r="EB154" s="14">
        <f t="shared" si="280"/>
        <v>3.6347290000000032E-2</v>
      </c>
      <c r="EC154" s="14">
        <f t="shared" si="281"/>
        <v>-4.9879519489864025E-3</v>
      </c>
      <c r="ED154" s="7">
        <f t="shared" si="282"/>
        <v>1.4344178036925648</v>
      </c>
      <c r="EE154">
        <f t="shared" si="283"/>
        <v>0.99071485389263281</v>
      </c>
      <c r="EI154" s="8">
        <f>EG154-EG153</f>
        <v>0</v>
      </c>
      <c r="EJ154" s="8">
        <f t="shared" si="267"/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 t="shared" si="269"/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 t="shared" si="271"/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 t="shared" si="273"/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 t="shared" si="275"/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 t="shared" si="277"/>
        <v>-2.29147899005685E-2</v>
      </c>
      <c r="HG154">
        <v>20</v>
      </c>
    </row>
    <row r="155" spans="129:215" x14ac:dyDescent="0.35">
      <c r="EA155" s="3" t="s">
        <v>36</v>
      </c>
      <c r="ED155">
        <v>1.4344178036925648</v>
      </c>
      <c r="EE155">
        <f t="shared" si="283"/>
        <v>0.99071485389263281</v>
      </c>
      <c r="EI155" s="8">
        <f>EG155-EG154</f>
        <v>0</v>
      </c>
      <c r="EJ155" s="8">
        <f t="shared" si="267"/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 t="shared" si="269"/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 t="shared" si="271"/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 t="shared" si="273"/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 t="shared" si="275"/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 t="shared" si="277"/>
        <v>-1.9420475201551317E-2</v>
      </c>
      <c r="HG155">
        <v>20</v>
      </c>
    </row>
    <row r="156" spans="129:215" x14ac:dyDescent="0.35">
      <c r="DY156" s="1">
        <v>0</v>
      </c>
      <c r="DZ156" s="14">
        <f>5*($EC$5/100)*(0.2969*SQRT(DY156)-0.126*DY156-0.3516*DY156^2+0.2843*DY156^3-0.1015*DY156^4)</f>
        <v>0</v>
      </c>
      <c r="EA156" s="14">
        <f>-DZ156</f>
        <v>0</v>
      </c>
      <c r="EB156" s="14" t="e">
        <f>DY156-#REF!</f>
        <v>#REF!</v>
      </c>
      <c r="EC156" s="14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5">
      <c r="DY157" s="1">
        <v>2.60625466E-2</v>
      </c>
      <c r="DZ157" s="14">
        <f t="shared" ref="DZ157:DZ178" si="284">5*($EC$5/100)*(0.2969*SQRT(DY157)-0.126*DY157-0.3516*DY157^2+0.2843*DY157^3-0.1015*DY157^4)</f>
        <v>2.6648108451597489E-2</v>
      </c>
      <c r="EA157" s="14">
        <f t="shared" ref="EA157:EA178" si="285">-DZ157</f>
        <v>-2.6648108451597489E-2</v>
      </c>
      <c r="EB157" s="14">
        <f t="shared" ref="EB157:EB178" si="286">DY157-DY156</f>
        <v>2.60625466E-2</v>
      </c>
      <c r="EC157" s="14">
        <f t="shared" ref="EC157:EC178" si="287">EA157-EA156</f>
        <v>-2.6648108451597489E-2</v>
      </c>
      <c r="ED157" s="7">
        <f>-(PI()/2)+ATAN(EC157/EB157)</f>
        <v>-2.367303017772497</v>
      </c>
      <c r="EE157">
        <f t="shared" ref="EE157:EE179" si="288">SIN(ED157)</f>
        <v>-0.69920839973092097</v>
      </c>
      <c r="EI157" s="8">
        <f t="shared" ref="EI157:EI178" si="289">EG157-EG158</f>
        <v>0</v>
      </c>
      <c r="EJ157" s="8">
        <f t="shared" ref="EJ157:EJ179" si="290"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 t="shared" ref="FA157:FA178" si="291">EY157-EY158</f>
        <v>0</v>
      </c>
      <c r="FB157" s="8">
        <f t="shared" ref="FB157:FB179" si="292">-FA157*EZ157*$EE157*COS(FC157*(PI()/180))</f>
        <v>0</v>
      </c>
      <c r="FC157">
        <v>6</v>
      </c>
      <c r="FE157">
        <v>0</v>
      </c>
      <c r="FF157">
        <v>-0.43984936000000002</v>
      </c>
      <c r="FG157" s="8">
        <f t="shared" ref="FG157:FG178" si="293">FE157-FE158</f>
        <v>0</v>
      </c>
      <c r="FH157" s="8">
        <f t="shared" ref="FH157:FH179" si="294">-FG157*FF157*$EE157*COS(FI157*(PI()/180))</f>
        <v>0</v>
      </c>
      <c r="FI157">
        <v>8</v>
      </c>
      <c r="FK157">
        <v>0</v>
      </c>
      <c r="FL157">
        <v>-0.43984936000000002</v>
      </c>
      <c r="FM157" s="8">
        <f t="shared" ref="FM157:FM178" si="295">FK157-FK158</f>
        <v>0</v>
      </c>
      <c r="FN157" s="8">
        <f t="shared" ref="FN157:FN179" si="296"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 t="shared" ref="GS157:GS178" si="297">GQ157-GQ158</f>
        <v>0</v>
      </c>
      <c r="GT157" s="8">
        <f t="shared" ref="GT157:GT179" si="298">-GS157*GR157*$EE157*COS(GU157*(PI()/180))</f>
        <v>0</v>
      </c>
      <c r="GU157">
        <v>16</v>
      </c>
      <c r="HC157">
        <v>0</v>
      </c>
      <c r="HD157">
        <v>0.16272707</v>
      </c>
      <c r="HE157" s="8">
        <f t="shared" ref="HE157:HE178" si="299">HC157-HC158</f>
        <v>0</v>
      </c>
      <c r="HF157" s="8">
        <f t="shared" ref="HF157:HF179" si="300">-HE157*HD157*$EE157*COS(HG157*(PI()/180))</f>
        <v>0</v>
      </c>
      <c r="HG157">
        <v>20</v>
      </c>
    </row>
    <row r="158" spans="129:215" x14ac:dyDescent="0.35">
      <c r="DY158" s="1">
        <v>6.5657129800000005E-2</v>
      </c>
      <c r="DZ158" s="14">
        <f t="shared" si="284"/>
        <v>3.9820016425207334E-2</v>
      </c>
      <c r="EA158" s="14">
        <f t="shared" si="285"/>
        <v>-3.9820016425207334E-2</v>
      </c>
      <c r="EB158" s="14">
        <f t="shared" si="286"/>
        <v>3.9594583200000005E-2</v>
      </c>
      <c r="EC158" s="14">
        <f t="shared" si="287"/>
        <v>-1.3171907973609846E-2</v>
      </c>
      <c r="ED158" s="7">
        <f t="shared" ref="ED158:ED178" si="301">-(PI()/2)+ATAN(EC158/EB158)</f>
        <v>-1.8919492617242695</v>
      </c>
      <c r="EE158">
        <f t="shared" si="288"/>
        <v>-0.94887211249767367</v>
      </c>
      <c r="EI158" s="8">
        <f t="shared" si="289"/>
        <v>0</v>
      </c>
      <c r="EJ158" s="8">
        <f t="shared" si="290"/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 t="shared" si="291"/>
        <v>-2.5729459999999999E-2</v>
      </c>
      <c r="FB158" s="8">
        <f t="shared" si="292"/>
        <v>4.7899106046123567E-2</v>
      </c>
      <c r="FC158">
        <v>6</v>
      </c>
      <c r="FE158">
        <v>0</v>
      </c>
      <c r="FF158">
        <v>-2.2530317200000001</v>
      </c>
      <c r="FG158" s="8">
        <f t="shared" si="293"/>
        <v>-2.5729459999999999E-2</v>
      </c>
      <c r="FH158" s="8">
        <f t="shared" si="294"/>
        <v>5.4470133022998725E-2</v>
      </c>
      <c r="FI158">
        <v>8</v>
      </c>
      <c r="FK158">
        <v>0</v>
      </c>
      <c r="FL158">
        <v>-2.2530317200000001</v>
      </c>
      <c r="FM158" s="8">
        <f t="shared" si="295"/>
        <v>-2.5729459999999999E-2</v>
      </c>
      <c r="FN158" s="8">
        <f t="shared" si="296"/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 t="shared" si="297"/>
        <v>-2.5729459999999999E-2</v>
      </c>
      <c r="GT158" s="8">
        <f t="shared" si="298"/>
        <v>6.1432616313713946E-2</v>
      </c>
      <c r="GU158">
        <v>16</v>
      </c>
      <c r="HC158">
        <v>0</v>
      </c>
      <c r="HD158">
        <v>-2.8473807799999999</v>
      </c>
      <c r="HE158" s="8">
        <f t="shared" si="299"/>
        <v>-2.5729459999999999E-2</v>
      </c>
      <c r="HF158" s="8">
        <f t="shared" si="300"/>
        <v>6.5323541215093969E-2</v>
      </c>
      <c r="HG158">
        <v>20</v>
      </c>
    </row>
    <row r="159" spans="129:215" x14ac:dyDescent="0.35">
      <c r="DY159" s="1">
        <v>0.116797683</v>
      </c>
      <c r="DZ159" s="14">
        <f t="shared" si="284"/>
        <v>4.9433246699933216E-2</v>
      </c>
      <c r="EA159" s="14">
        <f t="shared" si="285"/>
        <v>-4.9433246699933216E-2</v>
      </c>
      <c r="EB159" s="14">
        <f t="shared" si="286"/>
        <v>5.1140553199999994E-2</v>
      </c>
      <c r="EC159" s="14">
        <f t="shared" si="287"/>
        <v>-9.6132302747258813E-3</v>
      </c>
      <c r="ED159" s="7">
        <f t="shared" si="301"/>
        <v>-1.7566047065434491</v>
      </c>
      <c r="EE159">
        <f t="shared" si="288"/>
        <v>-0.98278723083040553</v>
      </c>
      <c r="EI159" s="8">
        <f t="shared" si="289"/>
        <v>0</v>
      </c>
      <c r="EJ159" s="8">
        <f t="shared" si="290"/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 t="shared" si="291"/>
        <v>-3.9560220000000007E-2</v>
      </c>
      <c r="FB159" s="8">
        <f t="shared" si="292"/>
        <v>2.4889707469455881E-2</v>
      </c>
      <c r="FC159">
        <v>6</v>
      </c>
      <c r="FE159">
        <v>2.5729459999999999E-2</v>
      </c>
      <c r="FF159">
        <v>-0.96296656999999997</v>
      </c>
      <c r="FG159" s="8">
        <f t="shared" si="293"/>
        <v>-3.9560220000000007E-2</v>
      </c>
      <c r="FH159" s="8">
        <f t="shared" si="294"/>
        <v>3.7075087890267609E-2</v>
      </c>
      <c r="FI159">
        <v>8</v>
      </c>
      <c r="FK159">
        <v>2.5729459999999999E-2</v>
      </c>
      <c r="FL159">
        <v>-0.96296656999999997</v>
      </c>
      <c r="FM159" s="8">
        <f t="shared" si="295"/>
        <v>-3.9560220000000007E-2</v>
      </c>
      <c r="FN159" s="8">
        <f t="shared" si="296"/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 t="shared" si="297"/>
        <v>-3.9560220000000007E-2</v>
      </c>
      <c r="GT159" s="8">
        <f t="shared" si="298"/>
        <v>4.6354793572269272E-2</v>
      </c>
      <c r="GU159">
        <v>16</v>
      </c>
      <c r="HC159">
        <v>2.5729459999999999E-2</v>
      </c>
      <c r="HD159">
        <v>-1.3796000500000001</v>
      </c>
      <c r="HE159" s="8">
        <f t="shared" si="299"/>
        <v>-3.9560220000000007E-2</v>
      </c>
      <c r="HF159" s="8">
        <f t="shared" si="300"/>
        <v>5.0403096859489779E-2</v>
      </c>
      <c r="HG159">
        <v>20</v>
      </c>
    </row>
    <row r="160" spans="129:215" x14ac:dyDescent="0.35">
      <c r="DY160" s="1">
        <v>0.17878364099999999</v>
      </c>
      <c r="DZ160" s="14">
        <f t="shared" si="284"/>
        <v>5.5976094728309785E-2</v>
      </c>
      <c r="EA160" s="14">
        <f t="shared" si="285"/>
        <v>-5.5976094728309785E-2</v>
      </c>
      <c r="EB160" s="14">
        <f t="shared" si="286"/>
        <v>6.1985957999999994E-2</v>
      </c>
      <c r="EC160" s="14">
        <f t="shared" si="287"/>
        <v>-6.5428480283765689E-3</v>
      </c>
      <c r="ED160" s="7">
        <f t="shared" si="301"/>
        <v>-1.6759606278858505</v>
      </c>
      <c r="EE160">
        <f t="shared" si="288"/>
        <v>-0.99447532939330852</v>
      </c>
      <c r="EI160" s="8">
        <f t="shared" si="289"/>
        <v>0</v>
      </c>
      <c r="EJ160" s="8">
        <f t="shared" si="290"/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 t="shared" si="291"/>
        <v>-5.1124549999999991E-2</v>
      </c>
      <c r="FB160" s="8">
        <f t="shared" si="292"/>
        <v>5.7244010837850566E-3</v>
      </c>
      <c r="FC160">
        <v>6</v>
      </c>
      <c r="FE160">
        <v>6.5289680000000003E-2</v>
      </c>
      <c r="FF160">
        <v>-0.40730559999999999</v>
      </c>
      <c r="FG160" s="8">
        <f t="shared" si="293"/>
        <v>-5.1124549999999991E-2</v>
      </c>
      <c r="FH160" s="8">
        <f t="shared" si="294"/>
        <v>2.0506742058632527E-2</v>
      </c>
      <c r="FI160">
        <v>8</v>
      </c>
      <c r="FK160">
        <v>6.5289680000000003E-2</v>
      </c>
      <c r="FL160">
        <v>-0.40730559999999999</v>
      </c>
      <c r="FM160" s="8">
        <f t="shared" si="295"/>
        <v>-5.1124549999999991E-2</v>
      </c>
      <c r="FN160" s="8">
        <f t="shared" si="296"/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 t="shared" si="297"/>
        <v>-5.1124549999999991E-2</v>
      </c>
      <c r="GT160" s="8">
        <f t="shared" si="298"/>
        <v>3.7484504654149743E-2</v>
      </c>
      <c r="GU160">
        <v>16</v>
      </c>
      <c r="HC160">
        <v>6.5289680000000003E-2</v>
      </c>
      <c r="HD160">
        <v>-0.93582275999999998</v>
      </c>
      <c r="HE160" s="8">
        <f t="shared" si="299"/>
        <v>-5.1124549999999991E-2</v>
      </c>
      <c r="HF160" s="8">
        <f t="shared" si="300"/>
        <v>4.4709821084959925E-2</v>
      </c>
      <c r="HG160">
        <v>20</v>
      </c>
    </row>
    <row r="161" spans="129:215" x14ac:dyDescent="0.35">
      <c r="DY161" s="1">
        <v>0.23458828300000001</v>
      </c>
      <c r="DZ161" s="14">
        <f t="shared" si="284"/>
        <v>5.8954250447668256E-2</v>
      </c>
      <c r="EA161" s="14">
        <f t="shared" si="285"/>
        <v>-5.8954250447668256E-2</v>
      </c>
      <c r="EB161" s="14">
        <f t="shared" si="286"/>
        <v>5.5804642000000015E-2</v>
      </c>
      <c r="EC161" s="14">
        <f t="shared" si="287"/>
        <v>-2.9781557193584718E-3</v>
      </c>
      <c r="ED161" s="7">
        <f t="shared" si="301"/>
        <v>-1.6241132746282241</v>
      </c>
      <c r="EE161">
        <f t="shared" si="288"/>
        <v>-0.99857898821020796</v>
      </c>
      <c r="EI161" s="8">
        <f t="shared" si="289"/>
        <v>0</v>
      </c>
      <c r="EJ161" s="8">
        <f t="shared" si="290"/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 t="shared" si="291"/>
        <v>-6.1994780000000013E-2</v>
      </c>
      <c r="FB161" s="8">
        <f t="shared" si="292"/>
        <v>-1.0098570537876614E-2</v>
      </c>
      <c r="FC161">
        <v>6</v>
      </c>
      <c r="FE161">
        <v>0.11641422999999999</v>
      </c>
      <c r="FF161">
        <v>-6.8704609999999999E-2</v>
      </c>
      <c r="FG161" s="8">
        <f t="shared" si="293"/>
        <v>-6.1994780000000013E-2</v>
      </c>
      <c r="FH161" s="8">
        <f t="shared" si="294"/>
        <v>4.2118820514927772E-3</v>
      </c>
      <c r="FI161">
        <v>8</v>
      </c>
      <c r="FK161">
        <v>0.11641422999999999</v>
      </c>
      <c r="FL161">
        <v>-6.8704609999999999E-2</v>
      </c>
      <c r="FM161" s="8">
        <f t="shared" si="295"/>
        <v>-6.1994780000000013E-2</v>
      </c>
      <c r="FN161" s="8">
        <f t="shared" si="296"/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 t="shared" si="297"/>
        <v>-6.1994780000000013E-2</v>
      </c>
      <c r="GT161" s="8">
        <f t="shared" si="298"/>
        <v>2.5024845562783723E-2</v>
      </c>
      <c r="GU161">
        <v>16</v>
      </c>
      <c r="HC161">
        <v>0.11641422999999999</v>
      </c>
      <c r="HD161">
        <v>-0.62870566999999999</v>
      </c>
      <c r="HE161" s="8">
        <f t="shared" si="299"/>
        <v>-6.1994780000000013E-2</v>
      </c>
      <c r="HF161" s="8">
        <f t="shared" si="300"/>
        <v>3.6573855120922046E-2</v>
      </c>
      <c r="HG161">
        <v>20</v>
      </c>
    </row>
    <row r="162" spans="129:215" x14ac:dyDescent="0.35">
      <c r="DY162" s="1">
        <v>0.27912081999999999</v>
      </c>
      <c r="DZ162" s="14">
        <f t="shared" si="284"/>
        <v>5.9917388798173321E-2</v>
      </c>
      <c r="EA162" s="14">
        <f t="shared" si="285"/>
        <v>-5.9917388798173321E-2</v>
      </c>
      <c r="EB162" s="14">
        <f t="shared" si="286"/>
        <v>4.4532536999999983E-2</v>
      </c>
      <c r="EC162" s="14">
        <f t="shared" si="287"/>
        <v>-9.6313835050506474E-4</v>
      </c>
      <c r="ED162" s="7">
        <f t="shared" si="301"/>
        <v>-1.5924207004593651</v>
      </c>
      <c r="EE162">
        <f t="shared" si="288"/>
        <v>-0.99976620234260183</v>
      </c>
      <c r="EI162" s="8">
        <f t="shared" si="289"/>
        <v>0</v>
      </c>
      <c r="EJ162" s="8">
        <f t="shared" si="290"/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 t="shared" si="291"/>
        <v>-5.5793939999999986E-2</v>
      </c>
      <c r="FB162" s="8">
        <f t="shared" si="292"/>
        <v>-1.6736814754898601E-2</v>
      </c>
      <c r="FC162">
        <v>6</v>
      </c>
      <c r="FE162">
        <v>0.17840901000000001</v>
      </c>
      <c r="FF162">
        <v>6.0964020000000001E-2</v>
      </c>
      <c r="FG162" s="8">
        <f t="shared" si="293"/>
        <v>-5.5793939999999986E-2</v>
      </c>
      <c r="FH162" s="8">
        <f t="shared" si="294"/>
        <v>-3.3675329550147842E-3</v>
      </c>
      <c r="FI162">
        <v>8</v>
      </c>
      <c r="FK162">
        <v>0.17840901000000001</v>
      </c>
      <c r="FL162">
        <v>6.0964020000000001E-2</v>
      </c>
      <c r="FM162" s="8">
        <f t="shared" si="295"/>
        <v>-5.5793939999999986E-2</v>
      </c>
      <c r="FN162" s="8">
        <f t="shared" si="296"/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 t="shared" si="297"/>
        <v>-5.5793939999999986E-2</v>
      </c>
      <c r="GT162" s="8">
        <f t="shared" si="298"/>
        <v>1.2654068425714728E-2</v>
      </c>
      <c r="GU162">
        <v>16</v>
      </c>
      <c r="HC162">
        <v>0.17840901000000001</v>
      </c>
      <c r="HD162">
        <v>-0.43601703000000003</v>
      </c>
      <c r="HE162" s="8">
        <f t="shared" si="299"/>
        <v>-5.5793939999999986E-2</v>
      </c>
      <c r="HF162" s="8">
        <f t="shared" si="300"/>
        <v>2.285465926745291E-2</v>
      </c>
      <c r="HG162">
        <v>20</v>
      </c>
    </row>
    <row r="163" spans="129:215" x14ac:dyDescent="0.35">
      <c r="DY163" s="1">
        <v>0.32371982700000002</v>
      </c>
      <c r="DZ163" s="14">
        <f t="shared" si="284"/>
        <v>5.9892512357095425E-2</v>
      </c>
      <c r="EA163" s="14">
        <f t="shared" si="285"/>
        <v>-5.9892512357095425E-2</v>
      </c>
      <c r="EB163" s="14">
        <f t="shared" si="286"/>
        <v>4.4599007000000024E-2</v>
      </c>
      <c r="EC163" s="14">
        <f t="shared" si="287"/>
        <v>2.4876441077896494E-5</v>
      </c>
      <c r="ED163" s="7">
        <f t="shared" si="301"/>
        <v>-1.5702385466968316</v>
      </c>
      <c r="EE163">
        <f t="shared" si="288"/>
        <v>-0.99999984444068513</v>
      </c>
      <c r="EI163" s="8">
        <f t="shared" si="289"/>
        <v>0</v>
      </c>
      <c r="EJ163" s="8">
        <f t="shared" si="290"/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 t="shared" si="291"/>
        <v>-4.457862999999998E-2</v>
      </c>
      <c r="FB163" s="8">
        <f t="shared" si="292"/>
        <v>-1.8495185017827119E-2</v>
      </c>
      <c r="FC163">
        <v>6</v>
      </c>
      <c r="FE163">
        <v>0.23420294999999999</v>
      </c>
      <c r="FF163">
        <v>0.21104877</v>
      </c>
      <c r="FG163" s="8">
        <f t="shared" si="293"/>
        <v>-4.457862999999998E-2</v>
      </c>
      <c r="FH163" s="8">
        <f t="shared" si="294"/>
        <v>-9.3167029919539786E-3</v>
      </c>
      <c r="FI163">
        <v>8</v>
      </c>
      <c r="FK163">
        <v>0.23420294999999999</v>
      </c>
      <c r="FL163">
        <v>0.21104877</v>
      </c>
      <c r="FM163" s="8">
        <f t="shared" si="295"/>
        <v>-4.457862999999998E-2</v>
      </c>
      <c r="FN163" s="8">
        <f t="shared" si="296"/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 t="shared" si="297"/>
        <v>-4.457862999999998E-2</v>
      </c>
      <c r="GT163" s="8">
        <f t="shared" si="298"/>
        <v>2.0533345722515113E-3</v>
      </c>
      <c r="GU163">
        <v>16</v>
      </c>
      <c r="HC163">
        <v>0.23420294999999999</v>
      </c>
      <c r="HD163">
        <v>-0.18787841</v>
      </c>
      <c r="HE163" s="8">
        <f t="shared" si="299"/>
        <v>-4.457862999999998E-2</v>
      </c>
      <c r="HF163" s="8">
        <f t="shared" si="300"/>
        <v>7.8702647603948912E-3</v>
      </c>
      <c r="HG163">
        <v>20</v>
      </c>
    </row>
    <row r="164" spans="129:215" x14ac:dyDescent="0.35">
      <c r="DY164" s="1">
        <v>0.36826213400000002</v>
      </c>
      <c r="DZ164" s="14">
        <f t="shared" si="284"/>
        <v>5.9052315314374174E-2</v>
      </c>
      <c r="EA164" s="14">
        <f t="shared" si="285"/>
        <v>-5.9052315314374174E-2</v>
      </c>
      <c r="EB164" s="14">
        <f t="shared" si="286"/>
        <v>4.4542307000000003E-2</v>
      </c>
      <c r="EC164" s="14">
        <f t="shared" si="287"/>
        <v>8.4019704272125101E-4</v>
      </c>
      <c r="ED164" s="7">
        <f t="shared" si="301"/>
        <v>-1.5519356644113727</v>
      </c>
      <c r="EE164">
        <f t="shared" si="288"/>
        <v>-0.9998221429796641</v>
      </c>
      <c r="EI164" s="8">
        <f t="shared" si="289"/>
        <v>0</v>
      </c>
      <c r="EJ164" s="8">
        <f t="shared" si="290"/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 t="shared" si="291"/>
        <v>-4.4588270000000041E-2</v>
      </c>
      <c r="FB164" s="8">
        <f t="shared" si="292"/>
        <v>-1.8560086612360416E-2</v>
      </c>
      <c r="FC164">
        <v>6</v>
      </c>
      <c r="FE164">
        <v>0.27878157999999997</v>
      </c>
      <c r="FF164">
        <v>0.22390533000000001</v>
      </c>
      <c r="FG164" s="8">
        <f t="shared" si="293"/>
        <v>-4.4588270000000041E-2</v>
      </c>
      <c r="FH164" s="8">
        <f t="shared" si="294"/>
        <v>-9.8846337091939331E-3</v>
      </c>
      <c r="FI164">
        <v>8</v>
      </c>
      <c r="FK164">
        <v>0.27878157999999997</v>
      </c>
      <c r="FL164">
        <v>0.22390533000000001</v>
      </c>
      <c r="FM164" s="8">
        <f t="shared" si="295"/>
        <v>-4.4588270000000041E-2</v>
      </c>
      <c r="FN164" s="8">
        <f t="shared" si="296"/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 t="shared" si="297"/>
        <v>-4.4588270000000041E-2</v>
      </c>
      <c r="GT164" s="8">
        <f t="shared" si="298"/>
        <v>1.6543853156233519E-3</v>
      </c>
      <c r="GU164">
        <v>16</v>
      </c>
      <c r="HC164">
        <v>0.27878157999999997</v>
      </c>
      <c r="HD164">
        <v>-0.20402978999999999</v>
      </c>
      <c r="HE164" s="8">
        <f t="shared" si="299"/>
        <v>-4.4588270000000041E-2</v>
      </c>
      <c r="HF164" s="8">
        <f t="shared" si="300"/>
        <v>8.5471784647787822E-3</v>
      </c>
      <c r="HG164">
        <v>20</v>
      </c>
    </row>
    <row r="165" spans="129:215" x14ac:dyDescent="0.35">
      <c r="DY165" s="1">
        <v>0.41284756900000003</v>
      </c>
      <c r="DZ165" s="14">
        <f t="shared" si="284"/>
        <v>5.7526732273967394E-2</v>
      </c>
      <c r="EA165" s="14">
        <f t="shared" si="285"/>
        <v>-5.7526732273967394E-2</v>
      </c>
      <c r="EB165" s="14">
        <f t="shared" si="286"/>
        <v>4.4585435000000007E-2</v>
      </c>
      <c r="EC165" s="14">
        <f t="shared" si="287"/>
        <v>1.5255830404067791E-3</v>
      </c>
      <c r="ED165" s="7">
        <f t="shared" si="301"/>
        <v>-1.5365925992766278</v>
      </c>
      <c r="EE165">
        <f t="shared" si="288"/>
        <v>-0.99941510953696477</v>
      </c>
      <c r="EI165" s="8">
        <f t="shared" si="289"/>
        <v>0</v>
      </c>
      <c r="EJ165" s="8">
        <f t="shared" si="290"/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 t="shared" si="291"/>
        <v>-4.4599520000000004E-2</v>
      </c>
      <c r="FB165" s="8">
        <f t="shared" si="292"/>
        <v>-1.8356450215263727E-2</v>
      </c>
      <c r="FC165">
        <v>6</v>
      </c>
      <c r="FE165">
        <v>0.32336985000000001</v>
      </c>
      <c r="FF165">
        <v>0.23397497</v>
      </c>
      <c r="FG165" s="8">
        <f t="shared" si="293"/>
        <v>-4.4599520000000004E-2</v>
      </c>
      <c r="FH165" s="8">
        <f t="shared" si="294"/>
        <v>-1.0327572949704758E-2</v>
      </c>
      <c r="FI165">
        <v>8</v>
      </c>
      <c r="FK165">
        <v>0.32336985000000001</v>
      </c>
      <c r="FL165">
        <v>0.23397497</v>
      </c>
      <c r="FM165" s="8">
        <f t="shared" si="295"/>
        <v>-4.4599520000000004E-2</v>
      </c>
      <c r="FN165" s="8">
        <f t="shared" si="296"/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 t="shared" si="297"/>
        <v>-4.4599520000000004E-2</v>
      </c>
      <c r="GT165" s="8">
        <f t="shared" si="298"/>
        <v>7.2147688829215866E-4</v>
      </c>
      <c r="GU165">
        <v>16</v>
      </c>
      <c r="HC165">
        <v>0.32336985000000001</v>
      </c>
      <c r="HD165">
        <v>-0.17921883999999999</v>
      </c>
      <c r="HE165" s="8">
        <f t="shared" si="299"/>
        <v>-4.4599520000000004E-2</v>
      </c>
      <c r="HF165" s="8">
        <f t="shared" si="300"/>
        <v>7.5066397482427411E-3</v>
      </c>
      <c r="HG165">
        <v>20</v>
      </c>
    </row>
    <row r="166" spans="129:215" x14ac:dyDescent="0.35">
      <c r="DY166" s="1">
        <v>0.457418622</v>
      </c>
      <c r="DZ166" s="14">
        <f t="shared" si="284"/>
        <v>5.5420099779394875E-2</v>
      </c>
      <c r="EA166" s="14">
        <f t="shared" si="285"/>
        <v>-5.5420099779394875E-2</v>
      </c>
      <c r="EB166" s="14">
        <f t="shared" si="286"/>
        <v>4.4571052999999972E-2</v>
      </c>
      <c r="EC166" s="14">
        <f t="shared" si="287"/>
        <v>2.106632494572519E-3</v>
      </c>
      <c r="ED166" s="7">
        <f t="shared" si="301"/>
        <v>-1.5235668862871452</v>
      </c>
      <c r="EE166">
        <f t="shared" si="288"/>
        <v>-0.9988848972786567</v>
      </c>
      <c r="EI166" s="8">
        <f t="shared" si="289"/>
        <v>0</v>
      </c>
      <c r="EJ166" s="8">
        <f t="shared" si="290"/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 t="shared" si="291"/>
        <v>-4.4603559999999987E-2</v>
      </c>
      <c r="FB166" s="8">
        <f t="shared" si="292"/>
        <v>-1.7596256790466752E-2</v>
      </c>
      <c r="FC166">
        <v>6</v>
      </c>
      <c r="FE166">
        <v>0.36796937000000002</v>
      </c>
      <c r="FF166">
        <v>0.23067623000000001</v>
      </c>
      <c r="FG166" s="8">
        <f t="shared" si="293"/>
        <v>-4.4603559999999987E-2</v>
      </c>
      <c r="FH166" s="8">
        <f t="shared" si="294"/>
        <v>-1.017748779522799E-2</v>
      </c>
      <c r="FI166">
        <v>8</v>
      </c>
      <c r="FK166">
        <v>0.36796937000000002</v>
      </c>
      <c r="FL166">
        <v>0.23067623000000001</v>
      </c>
      <c r="FM166" s="8">
        <f t="shared" si="295"/>
        <v>-4.4603559999999987E-2</v>
      </c>
      <c r="FN166" s="8">
        <f t="shared" si="296"/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 t="shared" si="297"/>
        <v>-4.4603559999999987E-2</v>
      </c>
      <c r="GT166" s="8">
        <f t="shared" si="298"/>
        <v>3.3093790384382428E-4</v>
      </c>
      <c r="GU166">
        <v>16</v>
      </c>
      <c r="HC166">
        <v>0.36796937000000002</v>
      </c>
      <c r="HD166">
        <v>-0.16649317</v>
      </c>
      <c r="HE166" s="8">
        <f t="shared" si="299"/>
        <v>-4.4603559999999987E-2</v>
      </c>
      <c r="HF166" s="8">
        <f t="shared" si="300"/>
        <v>6.970552596555166E-3</v>
      </c>
      <c r="HG166">
        <v>20</v>
      </c>
    </row>
    <row r="167" spans="129:215" x14ac:dyDescent="0.35">
      <c r="DY167" s="1">
        <v>0.50200401900000002</v>
      </c>
      <c r="DZ167" s="14">
        <f t="shared" si="284"/>
        <v>5.2813337809880657E-2</v>
      </c>
      <c r="EA167" s="14">
        <f t="shared" si="285"/>
        <v>-5.2813337809880657E-2</v>
      </c>
      <c r="EB167" s="14">
        <f t="shared" si="286"/>
        <v>4.4585397000000027E-2</v>
      </c>
      <c r="EC167" s="14">
        <f t="shared" si="287"/>
        <v>2.606761969514218E-3</v>
      </c>
      <c r="ED167" s="7">
        <f t="shared" si="301"/>
        <v>-1.5123960894851083</v>
      </c>
      <c r="EE167">
        <f t="shared" si="288"/>
        <v>-0.99829519075717399</v>
      </c>
      <c r="EI167" s="8">
        <f t="shared" si="289"/>
        <v>0</v>
      </c>
      <c r="EJ167" s="8">
        <f t="shared" si="290"/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 t="shared" si="291"/>
        <v>-4.4596150000000001E-2</v>
      </c>
      <c r="FB167" s="8">
        <f t="shared" si="292"/>
        <v>-1.656636730842493E-2</v>
      </c>
      <c r="FC167">
        <v>6</v>
      </c>
      <c r="FE167">
        <v>0.41257293</v>
      </c>
      <c r="FF167">
        <v>0.22149598000000001</v>
      </c>
      <c r="FG167" s="8">
        <f t="shared" si="293"/>
        <v>-4.4596150000000001E-2</v>
      </c>
      <c r="FH167" s="8">
        <f t="shared" si="294"/>
        <v>-9.7650612206047847E-3</v>
      </c>
      <c r="FI167">
        <v>8</v>
      </c>
      <c r="FK167">
        <v>0.41257293</v>
      </c>
      <c r="FL167">
        <v>0.22149598000000001</v>
      </c>
      <c r="FM167" s="8">
        <f t="shared" si="295"/>
        <v>-4.4596150000000001E-2</v>
      </c>
      <c r="FN167" s="8">
        <f t="shared" si="296"/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 t="shared" si="297"/>
        <v>-4.4596150000000001E-2</v>
      </c>
      <c r="GT167" s="8">
        <f t="shared" si="298"/>
        <v>1.2276613269184285E-4</v>
      </c>
      <c r="GU167">
        <v>16</v>
      </c>
      <c r="HC167">
        <v>0.41257293</v>
      </c>
      <c r="HD167">
        <v>-0.15616166000000001</v>
      </c>
      <c r="HE167" s="8">
        <f t="shared" si="299"/>
        <v>-4.4596150000000001E-2</v>
      </c>
      <c r="HF167" s="8">
        <f t="shared" si="300"/>
        <v>6.5330589924644921E-3</v>
      </c>
      <c r="HG167">
        <v>20</v>
      </c>
    </row>
    <row r="168" spans="129:215" x14ac:dyDescent="0.35">
      <c r="DY168" s="1">
        <v>0.54657242699999997</v>
      </c>
      <c r="DZ168" s="14">
        <f t="shared" si="284"/>
        <v>4.9774339676722755E-2</v>
      </c>
      <c r="EA168" s="14">
        <f t="shared" si="285"/>
        <v>-4.9774339676722755E-2</v>
      </c>
      <c r="EB168" s="14">
        <f t="shared" si="286"/>
        <v>4.4568407999999948E-2</v>
      </c>
      <c r="EC168" s="14">
        <f t="shared" si="287"/>
        <v>3.0389981331579025E-3</v>
      </c>
      <c r="ED168" s="7">
        <f t="shared" si="301"/>
        <v>-1.5027144405318809</v>
      </c>
      <c r="EE168">
        <f t="shared" si="288"/>
        <v>-0.9976833234328365</v>
      </c>
      <c r="EI168" s="8">
        <f t="shared" si="289"/>
        <v>0</v>
      </c>
      <c r="EJ168" s="8">
        <f t="shared" si="290"/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 t="shared" si="291"/>
        <v>-4.4609780000000043E-2</v>
      </c>
      <c r="FB168" s="8">
        <f t="shared" si="292"/>
        <v>-1.5270429097895336E-2</v>
      </c>
      <c r="FC168">
        <v>6</v>
      </c>
      <c r="FE168">
        <v>0.45716908000000001</v>
      </c>
      <c r="FF168">
        <v>0.20457096999999999</v>
      </c>
      <c r="FG168" s="8">
        <f t="shared" si="293"/>
        <v>-4.4609780000000043E-2</v>
      </c>
      <c r="FH168" s="8">
        <f t="shared" si="294"/>
        <v>-9.0161177353671809E-3</v>
      </c>
      <c r="FI168">
        <v>8</v>
      </c>
      <c r="FK168">
        <v>0.45716908000000001</v>
      </c>
      <c r="FL168">
        <v>0.20457096999999999</v>
      </c>
      <c r="FM168" s="8">
        <f t="shared" si="295"/>
        <v>-4.4609780000000043E-2</v>
      </c>
      <c r="FN168" s="8">
        <f t="shared" si="296"/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 t="shared" si="297"/>
        <v>-4.4609780000000043E-2</v>
      </c>
      <c r="GT168" s="8">
        <f t="shared" si="298"/>
        <v>2.7709644413442049E-4</v>
      </c>
      <c r="GU168">
        <v>16</v>
      </c>
      <c r="HC168">
        <v>0.45716908000000001</v>
      </c>
      <c r="HD168">
        <v>-0.15357554000000001</v>
      </c>
      <c r="HE168" s="8">
        <f t="shared" si="299"/>
        <v>-4.4609780000000043E-2</v>
      </c>
      <c r="HF168" s="8">
        <f t="shared" si="300"/>
        <v>6.4228926270263999E-3</v>
      </c>
      <c r="HG168">
        <v>20</v>
      </c>
    </row>
    <row r="169" spans="129:215" x14ac:dyDescent="0.35">
      <c r="DY169" s="1">
        <v>0.591166148</v>
      </c>
      <c r="DZ169" s="14">
        <f t="shared" si="284"/>
        <v>4.6352878718469832E-2</v>
      </c>
      <c r="EA169" s="14">
        <f t="shared" si="285"/>
        <v>-4.6352878718469832E-2</v>
      </c>
      <c r="EB169" s="14">
        <f t="shared" si="286"/>
        <v>4.4593721000000031E-2</v>
      </c>
      <c r="EC169" s="14">
        <f t="shared" si="287"/>
        <v>3.4214609582529226E-3</v>
      </c>
      <c r="ED169" s="7">
        <f t="shared" si="301"/>
        <v>-1.4942211782865467</v>
      </c>
      <c r="EE169">
        <f t="shared" si="288"/>
        <v>-0.99706955568561673</v>
      </c>
      <c r="EI169" s="8">
        <f t="shared" si="289"/>
        <v>0</v>
      </c>
      <c r="EJ169" s="8">
        <f t="shared" si="290"/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 t="shared" si="291"/>
        <v>-4.459501999999993E-2</v>
      </c>
      <c r="FB169" s="8">
        <f t="shared" si="292"/>
        <v>-1.3933498704653841E-2</v>
      </c>
      <c r="FC169">
        <v>6</v>
      </c>
      <c r="FE169">
        <v>0.50177886000000005</v>
      </c>
      <c r="FF169">
        <v>0.18810152999999999</v>
      </c>
      <c r="FG169" s="8">
        <f t="shared" si="293"/>
        <v>-4.459501999999993E-2</v>
      </c>
      <c r="FH169" s="8">
        <f t="shared" si="294"/>
        <v>-8.2824137564046513E-3</v>
      </c>
      <c r="FI169">
        <v>8</v>
      </c>
      <c r="FK169">
        <v>0.50177886000000005</v>
      </c>
      <c r="FL169">
        <v>0.18810152999999999</v>
      </c>
      <c r="FM169" s="8">
        <f t="shared" si="295"/>
        <v>-4.459501999999993E-2</v>
      </c>
      <c r="FN169" s="8">
        <f t="shared" si="296"/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 t="shared" si="297"/>
        <v>-4.459501999999993E-2</v>
      </c>
      <c r="GT169" s="8">
        <f t="shared" si="298"/>
        <v>3.1831490147205243E-4</v>
      </c>
      <c r="GU169">
        <v>16</v>
      </c>
      <c r="HC169">
        <v>0.50177886000000005</v>
      </c>
      <c r="HD169">
        <v>-0.14746413999999999</v>
      </c>
      <c r="HE169" s="8">
        <f t="shared" si="299"/>
        <v>-4.459501999999993E-2</v>
      </c>
      <c r="HF169" s="8">
        <f t="shared" si="300"/>
        <v>6.1614660192193371E-3</v>
      </c>
      <c r="HG169">
        <v>20</v>
      </c>
    </row>
    <row r="170" spans="129:215" x14ac:dyDescent="0.35">
      <c r="DY170" s="1">
        <v>0.63571699100000001</v>
      </c>
      <c r="DZ170" s="14">
        <f t="shared" si="284"/>
        <v>4.2595795220475678E-2</v>
      </c>
      <c r="EA170" s="14">
        <f t="shared" si="285"/>
        <v>-4.2595795220475678E-2</v>
      </c>
      <c r="EB170" s="14">
        <f t="shared" si="286"/>
        <v>4.4550843000000007E-2</v>
      </c>
      <c r="EC170" s="14">
        <f t="shared" si="287"/>
        <v>3.7570834979941542E-3</v>
      </c>
      <c r="ED170" s="7">
        <f t="shared" si="301"/>
        <v>-1.4866629118738566</v>
      </c>
      <c r="EE170">
        <f t="shared" si="288"/>
        <v>-0.99646287142903345</v>
      </c>
      <c r="EI170" s="8">
        <f t="shared" si="289"/>
        <v>0</v>
      </c>
      <c r="EJ170" s="8">
        <f t="shared" si="290"/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 t="shared" si="291"/>
        <v>-4.4607630000000009E-2</v>
      </c>
      <c r="FB170" s="8">
        <f t="shared" si="292"/>
        <v>-1.2335491787641048E-2</v>
      </c>
      <c r="FC170">
        <v>6</v>
      </c>
      <c r="FE170">
        <v>0.54637387999999998</v>
      </c>
      <c r="FF170">
        <v>0.16246831</v>
      </c>
      <c r="FG170" s="8">
        <f t="shared" si="293"/>
        <v>-4.4607630000000009E-2</v>
      </c>
      <c r="FH170" s="8">
        <f t="shared" si="294"/>
        <v>-7.1514105288480873E-3</v>
      </c>
      <c r="FI170">
        <v>8</v>
      </c>
      <c r="FK170">
        <v>0.54637387999999998</v>
      </c>
      <c r="FL170">
        <v>0.16246831</v>
      </c>
      <c r="FM170" s="8">
        <f t="shared" si="295"/>
        <v>-4.4607630000000009E-2</v>
      </c>
      <c r="FN170" s="8">
        <f t="shared" si="296"/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 t="shared" si="297"/>
        <v>-4.4607630000000009E-2</v>
      </c>
      <c r="GT170" s="8">
        <f t="shared" si="298"/>
        <v>8.9267928983045831E-4</v>
      </c>
      <c r="GU170">
        <v>16</v>
      </c>
      <c r="HC170">
        <v>0.54637387999999998</v>
      </c>
      <c r="HD170">
        <v>-0.15442686999999999</v>
      </c>
      <c r="HE170" s="8">
        <f t="shared" si="299"/>
        <v>-4.4607630000000009E-2</v>
      </c>
      <c r="HF170" s="8">
        <f t="shared" si="300"/>
        <v>6.4502857827766586E-3</v>
      </c>
      <c r="HG170">
        <v>20</v>
      </c>
    </row>
    <row r="171" spans="129:215" x14ac:dyDescent="0.35">
      <c r="DY171" s="1">
        <v>0.68030855000000001</v>
      </c>
      <c r="DZ171" s="14">
        <f t="shared" si="284"/>
        <v>3.8527503531741378E-2</v>
      </c>
      <c r="EA171" s="14">
        <f t="shared" si="285"/>
        <v>-3.8527503531741378E-2</v>
      </c>
      <c r="EB171" s="14">
        <f t="shared" si="286"/>
        <v>4.4591559000000003E-2</v>
      </c>
      <c r="EC171" s="14">
        <f t="shared" si="287"/>
        <v>4.0682916887343004E-3</v>
      </c>
      <c r="ED171" s="7">
        <f t="shared" si="301"/>
        <v>-1.4798136383440332</v>
      </c>
      <c r="EE171">
        <f t="shared" si="288"/>
        <v>-0.9958639295298507</v>
      </c>
      <c r="EI171" s="8">
        <f t="shared" si="289"/>
        <v>0</v>
      </c>
      <c r="EJ171" s="8">
        <f t="shared" si="290"/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 t="shared" si="291"/>
        <v>-4.4585199999999992E-2</v>
      </c>
      <c r="FB171" s="8">
        <f t="shared" si="292"/>
        <v>-1.092669865242527E-2</v>
      </c>
      <c r="FC171">
        <v>6</v>
      </c>
      <c r="FE171">
        <v>0.59098150999999999</v>
      </c>
      <c r="FF171">
        <v>0.14521535999999999</v>
      </c>
      <c r="FG171" s="8">
        <f t="shared" si="293"/>
        <v>-4.4585199999999992E-2</v>
      </c>
      <c r="FH171" s="8">
        <f t="shared" si="294"/>
        <v>-6.3849287129901823E-3</v>
      </c>
      <c r="FI171">
        <v>8</v>
      </c>
      <c r="FK171">
        <v>0.59098150999999999</v>
      </c>
      <c r="FL171">
        <v>0.14521535999999999</v>
      </c>
      <c r="FM171" s="8">
        <f t="shared" si="295"/>
        <v>-4.4585199999999992E-2</v>
      </c>
      <c r="FN171" s="8">
        <f t="shared" si="296"/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 t="shared" si="297"/>
        <v>-4.4585199999999992E-2</v>
      </c>
      <c r="GT171" s="8">
        <f t="shared" si="298"/>
        <v>8.5677613326950812E-4</v>
      </c>
      <c r="GU171">
        <v>16</v>
      </c>
      <c r="HC171">
        <v>0.59098150999999999</v>
      </c>
      <c r="HD171">
        <v>-0.1447717</v>
      </c>
      <c r="HE171" s="8">
        <f t="shared" si="299"/>
        <v>-4.4585199999999992E-2</v>
      </c>
      <c r="HF171" s="8">
        <f t="shared" si="300"/>
        <v>6.0403236880247563E-3</v>
      </c>
      <c r="HG171">
        <v>20</v>
      </c>
    </row>
    <row r="172" spans="129:215" x14ac:dyDescent="0.35">
      <c r="DY172" s="1">
        <v>0.72485467199999998</v>
      </c>
      <c r="DZ172" s="14">
        <f t="shared" si="284"/>
        <v>3.4178286734964779E-2</v>
      </c>
      <c r="EA172" s="14">
        <f t="shared" si="285"/>
        <v>-3.4178286734964779E-2</v>
      </c>
      <c r="EB172" s="14">
        <f t="shared" si="286"/>
        <v>4.4546121999999966E-2</v>
      </c>
      <c r="EC172" s="14">
        <f t="shared" si="287"/>
        <v>4.3492167967765991E-3</v>
      </c>
      <c r="ED172" s="7">
        <f t="shared" si="301"/>
        <v>-1.4734707771249071</v>
      </c>
      <c r="EE172">
        <f t="shared" si="288"/>
        <v>-0.99526760600048136</v>
      </c>
      <c r="EI172" s="8">
        <f t="shared" si="289"/>
        <v>0</v>
      </c>
      <c r="EJ172" s="8">
        <f t="shared" si="290"/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 t="shared" si="291"/>
        <v>-4.4596489999999989E-2</v>
      </c>
      <c r="FB172" s="8">
        <f t="shared" si="292"/>
        <v>-9.0312634546006569E-3</v>
      </c>
      <c r="FC172">
        <v>6</v>
      </c>
      <c r="FE172">
        <v>0.63556670999999998</v>
      </c>
      <c r="FF172">
        <v>0.11026306</v>
      </c>
      <c r="FG172" s="8">
        <f t="shared" si="293"/>
        <v>-4.4596489999999989E-2</v>
      </c>
      <c r="FH172" s="8">
        <f t="shared" si="294"/>
        <v>-4.846445838609186E-3</v>
      </c>
      <c r="FI172">
        <v>8</v>
      </c>
      <c r="FK172">
        <v>0.63556670999999998</v>
      </c>
      <c r="FL172">
        <v>0.11026306</v>
      </c>
      <c r="FM172" s="8">
        <f t="shared" si="295"/>
        <v>-4.4596489999999989E-2</v>
      </c>
      <c r="FN172" s="8">
        <f t="shared" si="296"/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 t="shared" si="297"/>
        <v>-4.4596489999999989E-2</v>
      </c>
      <c r="GT172" s="8">
        <f t="shared" si="298"/>
        <v>1.9460033778939355E-3</v>
      </c>
      <c r="GU172">
        <v>16</v>
      </c>
      <c r="HC172">
        <v>0.63556670999999998</v>
      </c>
      <c r="HD172">
        <v>-0.16478126000000001</v>
      </c>
      <c r="HE172" s="8">
        <f t="shared" si="299"/>
        <v>-4.4596489999999989E-2</v>
      </c>
      <c r="HF172" s="8">
        <f t="shared" si="300"/>
        <v>6.8728075524067218E-3</v>
      </c>
      <c r="HG172">
        <v>20</v>
      </c>
    </row>
    <row r="173" spans="129:215" x14ac:dyDescent="0.35">
      <c r="DY173" s="1">
        <v>0.76942777500000004</v>
      </c>
      <c r="DZ173" s="14">
        <f t="shared" si="284"/>
        <v>2.9555306027599593E-2</v>
      </c>
      <c r="EA173" s="14">
        <f t="shared" si="285"/>
        <v>-2.9555306027599593E-2</v>
      </c>
      <c r="EB173" s="14">
        <f t="shared" si="286"/>
        <v>4.4573103000000058E-2</v>
      </c>
      <c r="EC173" s="14">
        <f t="shared" si="287"/>
        <v>4.622980707365186E-3</v>
      </c>
      <c r="ED173" s="7">
        <f t="shared" si="301"/>
        <v>-1.4674490202645945</v>
      </c>
      <c r="EE173">
        <f t="shared" si="288"/>
        <v>-0.99466441861709776</v>
      </c>
      <c r="EI173" s="8">
        <f t="shared" si="289"/>
        <v>0</v>
      </c>
      <c r="EJ173" s="8">
        <f t="shared" si="290"/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 t="shared" si="291"/>
        <v>-4.4563490000000039E-2</v>
      </c>
      <c r="FB173" s="8">
        <f t="shared" si="292"/>
        <v>-7.7331906208182345E-3</v>
      </c>
      <c r="FC173">
        <v>6</v>
      </c>
      <c r="FE173">
        <v>0.68016319999999997</v>
      </c>
      <c r="FF173">
        <v>9.8474740000000005E-2</v>
      </c>
      <c r="FG173" s="8">
        <f t="shared" si="293"/>
        <v>-4.4563490000000039E-2</v>
      </c>
      <c r="FH173" s="8">
        <f t="shared" si="294"/>
        <v>-4.322484017653774E-3</v>
      </c>
      <c r="FI173">
        <v>8</v>
      </c>
      <c r="FK173">
        <v>0.68016319999999997</v>
      </c>
      <c r="FL173">
        <v>9.8474740000000005E-2</v>
      </c>
      <c r="FM173" s="8">
        <f t="shared" si="295"/>
        <v>-4.4563490000000039E-2</v>
      </c>
      <c r="FN173" s="8">
        <f t="shared" si="296"/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 t="shared" si="297"/>
        <v>-4.4563490000000039E-2</v>
      </c>
      <c r="GT173" s="8">
        <f t="shared" si="298"/>
        <v>1.4438159189713419E-3</v>
      </c>
      <c r="GU173">
        <v>16</v>
      </c>
      <c r="HC173">
        <v>0.68016319999999997</v>
      </c>
      <c r="HD173">
        <v>-0.14085421000000001</v>
      </c>
      <c r="HE173" s="8">
        <f t="shared" si="299"/>
        <v>-4.4563490000000039E-2</v>
      </c>
      <c r="HF173" s="8">
        <f t="shared" si="300"/>
        <v>5.8669370241342346E-3</v>
      </c>
      <c r="HG173">
        <v>20</v>
      </c>
    </row>
    <row r="174" spans="129:215" x14ac:dyDescent="0.35">
      <c r="DY174" s="1">
        <v>0.81698695099999996</v>
      </c>
      <c r="DZ174" s="14">
        <f t="shared" si="284"/>
        <v>2.4330434096358041E-2</v>
      </c>
      <c r="EA174" s="14">
        <f t="shared" si="285"/>
        <v>-2.4330434096358041E-2</v>
      </c>
      <c r="EB174" s="14">
        <f t="shared" si="286"/>
        <v>4.7559175999999925E-2</v>
      </c>
      <c r="EC174" s="14">
        <f t="shared" si="287"/>
        <v>5.2248719312415516E-3</v>
      </c>
      <c r="ED174" s="7">
        <f t="shared" si="301"/>
        <v>-1.4613746950818907</v>
      </c>
      <c r="EE174">
        <f t="shared" si="288"/>
        <v>-0.9940194239969008</v>
      </c>
      <c r="EI174" s="8">
        <f t="shared" si="289"/>
        <v>0</v>
      </c>
      <c r="EJ174" s="8">
        <f t="shared" si="290"/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 t="shared" si="291"/>
        <v>-4.4580219999999948E-2</v>
      </c>
      <c r="FB174" s="8">
        <f t="shared" si="292"/>
        <v>-5.2936406663247572E-3</v>
      </c>
      <c r="FC174">
        <v>6</v>
      </c>
      <c r="FE174">
        <v>0.72472669000000001</v>
      </c>
      <c r="FF174">
        <v>4.7172070000000003E-2</v>
      </c>
      <c r="FG174" s="8">
        <f t="shared" si="293"/>
        <v>-4.4580219999999948E-2</v>
      </c>
      <c r="FH174" s="8">
        <f t="shared" si="294"/>
        <v>-2.0700211752146553E-3</v>
      </c>
      <c r="FI174">
        <v>8</v>
      </c>
      <c r="FK174">
        <v>0.72472669000000001</v>
      </c>
      <c r="FL174">
        <v>4.7172070000000003E-2</v>
      </c>
      <c r="FM174" s="8">
        <f t="shared" si="295"/>
        <v>-4.4580219999999948E-2</v>
      </c>
      <c r="FN174" s="8">
        <f t="shared" si="296"/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 t="shared" si="297"/>
        <v>-4.4580219999999948E-2</v>
      </c>
      <c r="GT174" s="8">
        <f t="shared" si="298"/>
        <v>3.4415063852999989E-3</v>
      </c>
      <c r="GU174">
        <v>16</v>
      </c>
      <c r="HC174">
        <v>0.72472669000000001</v>
      </c>
      <c r="HD174">
        <v>-0.18474148000000001</v>
      </c>
      <c r="HE174" s="8">
        <f t="shared" si="299"/>
        <v>-4.4580219999999948E-2</v>
      </c>
      <c r="HF174" s="8">
        <f t="shared" si="300"/>
        <v>7.6928508664587192E-3</v>
      </c>
      <c r="HG174">
        <v>20</v>
      </c>
    </row>
    <row r="175" spans="129:215" x14ac:dyDescent="0.35">
      <c r="DY175" s="1">
        <v>0.86832052299999996</v>
      </c>
      <c r="DZ175" s="14">
        <f t="shared" si="284"/>
        <v>1.8350048679812436E-2</v>
      </c>
      <c r="EA175" s="14">
        <f t="shared" si="285"/>
        <v>-1.8350048679812436E-2</v>
      </c>
      <c r="EB175" s="14">
        <f t="shared" si="286"/>
        <v>5.1333571999999994E-2</v>
      </c>
      <c r="EC175" s="14">
        <f t="shared" si="287"/>
        <v>5.9803854165456048E-3</v>
      </c>
      <c r="ED175" s="7">
        <f t="shared" si="301"/>
        <v>-1.4548186650550252</v>
      </c>
      <c r="EE175">
        <f t="shared" si="288"/>
        <v>-0.99328212613057343</v>
      </c>
      <c r="EI175" s="8">
        <f t="shared" si="289"/>
        <v>0</v>
      </c>
      <c r="EJ175" s="8">
        <f t="shared" si="290"/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 t="shared" si="291"/>
        <v>-4.7501780000000049E-2</v>
      </c>
      <c r="FB175" s="8">
        <f t="shared" si="292"/>
        <v>-4.6917036803089092E-3</v>
      </c>
      <c r="FC175">
        <v>6</v>
      </c>
      <c r="FE175">
        <v>0.76930690999999995</v>
      </c>
      <c r="FF175">
        <v>5.0585329999999998E-2</v>
      </c>
      <c r="FG175" s="8">
        <f t="shared" si="293"/>
        <v>-4.7501780000000049E-2</v>
      </c>
      <c r="FH175" s="8">
        <f t="shared" si="294"/>
        <v>-2.3635231878070427E-3</v>
      </c>
      <c r="FI175">
        <v>8</v>
      </c>
      <c r="FK175">
        <v>0.76930690999999995</v>
      </c>
      <c r="FL175">
        <v>5.0585329999999998E-2</v>
      </c>
      <c r="FM175" s="8">
        <f t="shared" si="295"/>
        <v>-4.7501780000000049E-2</v>
      </c>
      <c r="FN175" s="8">
        <f t="shared" si="296"/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 t="shared" si="297"/>
        <v>-4.7501780000000049E-2</v>
      </c>
      <c r="GT175" s="8">
        <f t="shared" si="298"/>
        <v>1.9986599419033434E-3</v>
      </c>
      <c r="GU175">
        <v>16</v>
      </c>
      <c r="HC175">
        <v>0.76930690999999995</v>
      </c>
      <c r="HD175">
        <v>-0.12970296000000001</v>
      </c>
      <c r="HE175" s="8">
        <f t="shared" si="299"/>
        <v>-4.7501780000000049E-2</v>
      </c>
      <c r="HF175" s="8">
        <f t="shared" si="300"/>
        <v>5.750666845909083E-3</v>
      </c>
      <c r="HG175">
        <v>20</v>
      </c>
    </row>
    <row r="176" spans="129:215" x14ac:dyDescent="0.35">
      <c r="DY176" s="1">
        <v>0.91857666199999999</v>
      </c>
      <c r="DZ176" s="14">
        <f t="shared" si="284"/>
        <v>1.2138871339052334E-2</v>
      </c>
      <c r="EA176" s="14">
        <f t="shared" si="285"/>
        <v>-1.2138871339052334E-2</v>
      </c>
      <c r="EB176" s="14">
        <f t="shared" si="286"/>
        <v>5.0256139000000033E-2</v>
      </c>
      <c r="EC176" s="14">
        <f t="shared" si="287"/>
        <v>6.2111773407601024E-3</v>
      </c>
      <c r="ED176" s="7">
        <f t="shared" si="301"/>
        <v>-1.4478294660556796</v>
      </c>
      <c r="EE176">
        <f t="shared" si="288"/>
        <v>-0.9924490974491248</v>
      </c>
      <c r="EI176" s="8">
        <f t="shared" si="289"/>
        <v>0</v>
      </c>
      <c r="EJ176" s="8">
        <f t="shared" si="290"/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 t="shared" si="291"/>
        <v>-5.1284839999999998E-2</v>
      </c>
      <c r="FB176" s="8">
        <f t="shared" si="292"/>
        <v>-6.8039220811050337E-4</v>
      </c>
      <c r="FC176">
        <v>6</v>
      </c>
      <c r="FE176">
        <v>0.81680869</v>
      </c>
      <c r="FF176">
        <v>-3.7554490000000003E-2</v>
      </c>
      <c r="FG176" s="8">
        <f t="shared" si="293"/>
        <v>-5.1284839999999998E-2</v>
      </c>
      <c r="FH176" s="8">
        <f t="shared" si="294"/>
        <v>1.8928312177002786E-3</v>
      </c>
      <c r="FI176">
        <v>8</v>
      </c>
      <c r="FK176">
        <v>0.81680869</v>
      </c>
      <c r="FL176">
        <v>-3.7554490000000003E-2</v>
      </c>
      <c r="FM176" s="8">
        <f t="shared" si="295"/>
        <v>-5.1284839999999998E-2</v>
      </c>
      <c r="FN176" s="8">
        <f t="shared" si="296"/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 t="shared" si="297"/>
        <v>-5.1284839999999998E-2</v>
      </c>
      <c r="GT176" s="8">
        <f t="shared" si="298"/>
        <v>6.6078214119625863E-3</v>
      </c>
      <c r="GU176">
        <v>16</v>
      </c>
      <c r="HC176">
        <v>0.81680869</v>
      </c>
      <c r="HD176">
        <v>-0.22171900999999999</v>
      </c>
      <c r="HE176" s="8">
        <f t="shared" si="299"/>
        <v>-5.1284839999999998E-2</v>
      </c>
      <c r="HF176" s="8">
        <f t="shared" si="300"/>
        <v>1.060439736770862E-2</v>
      </c>
      <c r="HG176">
        <v>20</v>
      </c>
    </row>
    <row r="177" spans="128:219" x14ac:dyDescent="0.35">
      <c r="DY177" s="1">
        <v>0.96365270999999997</v>
      </c>
      <c r="DZ177" s="14">
        <f t="shared" si="284"/>
        <v>6.2479519489863798E-3</v>
      </c>
      <c r="EA177" s="14">
        <f t="shared" si="285"/>
        <v>-6.2479519489863798E-3</v>
      </c>
      <c r="EB177" s="14">
        <f t="shared" si="286"/>
        <v>4.507604799999998E-2</v>
      </c>
      <c r="EC177" s="14">
        <f t="shared" si="287"/>
        <v>5.890919390065954E-3</v>
      </c>
      <c r="ED177" s="7">
        <f t="shared" si="301"/>
        <v>-1.4408443619900533</v>
      </c>
      <c r="EE177">
        <f t="shared" si="288"/>
        <v>-0.99156811957217028</v>
      </c>
      <c r="EI177" s="8">
        <f t="shared" si="289"/>
        <v>0</v>
      </c>
      <c r="EJ177" s="8">
        <f t="shared" si="290"/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 t="shared" si="291"/>
        <v>-5.0145430000000046E-2</v>
      </c>
      <c r="FB177" s="8">
        <f t="shared" si="292"/>
        <v>1.3639138277412993E-3</v>
      </c>
      <c r="FC177">
        <v>6</v>
      </c>
      <c r="FE177">
        <v>0.86809353</v>
      </c>
      <c r="FF177">
        <v>-4.5631110000000003E-2</v>
      </c>
      <c r="FG177" s="8">
        <f t="shared" si="293"/>
        <v>-5.0145430000000046E-2</v>
      </c>
      <c r="FH177" s="8">
        <f t="shared" si="294"/>
        <v>2.2468171159445403E-3</v>
      </c>
      <c r="FI177">
        <v>8</v>
      </c>
      <c r="FK177">
        <v>0.86809353</v>
      </c>
      <c r="FL177">
        <v>-4.5631110000000003E-2</v>
      </c>
      <c r="FM177" s="8">
        <f t="shared" si="295"/>
        <v>-5.0145430000000046E-2</v>
      </c>
      <c r="FN177" s="8">
        <f t="shared" si="296"/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 t="shared" si="297"/>
        <v>-5.0145430000000046E-2</v>
      </c>
      <c r="GT177" s="8">
        <f t="shared" si="298"/>
        <v>4.5784205245565845E-3</v>
      </c>
      <c r="GU177">
        <v>16</v>
      </c>
      <c r="HC177">
        <v>0.86809353</v>
      </c>
      <c r="HD177">
        <v>-0.15560110999999999</v>
      </c>
      <c r="HE177" s="8">
        <f t="shared" si="299"/>
        <v>-5.0145430000000046E-2</v>
      </c>
      <c r="HF177" s="8">
        <f t="shared" si="300"/>
        <v>7.2703015099828631E-3</v>
      </c>
      <c r="HG177">
        <v>20</v>
      </c>
    </row>
    <row r="178" spans="128:219" x14ac:dyDescent="0.35">
      <c r="DY178" s="1">
        <v>1</v>
      </c>
      <c r="DZ178" s="14">
        <f t="shared" si="284"/>
        <v>1.2599999999999777E-3</v>
      </c>
      <c r="EA178" s="14">
        <f t="shared" si="285"/>
        <v>-1.2599999999999777E-3</v>
      </c>
      <c r="EB178" s="14">
        <f t="shared" si="286"/>
        <v>3.6347290000000032E-2</v>
      </c>
      <c r="EC178" s="14">
        <f t="shared" si="287"/>
        <v>4.9879519489864025E-3</v>
      </c>
      <c r="ED178" s="7">
        <f t="shared" si="301"/>
        <v>-1.4344178036925648</v>
      </c>
      <c r="EE178">
        <f t="shared" si="288"/>
        <v>-0.99071485389263281</v>
      </c>
      <c r="EI178" s="8">
        <f t="shared" si="289"/>
        <v>0</v>
      </c>
      <c r="EJ178" s="8">
        <f t="shared" si="290"/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 t="shared" si="291"/>
        <v>-4.4942229999999972E-2</v>
      </c>
      <c r="FB178" s="8">
        <f t="shared" si="292"/>
        <v>7.3294772195394691E-3</v>
      </c>
      <c r="FC178">
        <v>6</v>
      </c>
      <c r="FE178">
        <v>0.91823896000000005</v>
      </c>
      <c r="FF178">
        <v>-0.19538672000000001</v>
      </c>
      <c r="FG178" s="8">
        <f t="shared" si="293"/>
        <v>-4.4942229999999972E-2</v>
      </c>
      <c r="FH178" s="8">
        <f t="shared" si="294"/>
        <v>8.6149172502495049E-3</v>
      </c>
      <c r="FI178">
        <v>8</v>
      </c>
      <c r="FK178">
        <v>0.91823896000000005</v>
      </c>
      <c r="FL178">
        <v>-0.19538672000000001</v>
      </c>
      <c r="FM178" s="8">
        <f t="shared" si="295"/>
        <v>-4.4942229999999972E-2</v>
      </c>
      <c r="FN178" s="8">
        <f t="shared" si="296"/>
        <v>8.5674147914168459E-3</v>
      </c>
      <c r="FO178">
        <v>10</v>
      </c>
      <c r="GQ178">
        <v>0.91823896000000005</v>
      </c>
      <c r="GR178">
        <v>-0.25820456000000003</v>
      </c>
      <c r="GS178" s="8">
        <f t="shared" si="297"/>
        <v>-4.4942229999999972E-2</v>
      </c>
      <c r="GT178" s="8">
        <f t="shared" si="298"/>
        <v>1.1051184697400077E-2</v>
      </c>
      <c r="GU178">
        <v>16</v>
      </c>
      <c r="HC178">
        <v>0.91823896000000005</v>
      </c>
      <c r="HD178">
        <v>-0.32289373999999998</v>
      </c>
      <c r="HE178" s="8">
        <f t="shared" si="299"/>
        <v>-4.4942229999999972E-2</v>
      </c>
      <c r="HF178" s="8">
        <f t="shared" si="300"/>
        <v>1.3509794229623107E-2</v>
      </c>
      <c r="HG178">
        <v>20</v>
      </c>
    </row>
    <row r="179" spans="128:219" x14ac:dyDescent="0.35">
      <c r="ED179" s="7">
        <f>-(PI()/2)+ATAN(EC178/EB178)</f>
        <v>-1.4344178036925648</v>
      </c>
      <c r="EE179">
        <f t="shared" si="288"/>
        <v>-0.99071485389263281</v>
      </c>
      <c r="EI179" s="8">
        <f>EG179-EG178</f>
        <v>0</v>
      </c>
      <c r="EJ179" s="8">
        <f t="shared" si="290"/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 t="shared" si="292"/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 t="shared" si="294"/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 t="shared" si="296"/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 t="shared" si="298"/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 t="shared" si="300"/>
        <v>-5.0753360557478696E-3</v>
      </c>
      <c r="HG179">
        <v>20</v>
      </c>
    </row>
    <row r="180" spans="128:219" x14ac:dyDescent="0.35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5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5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4">
      <c r="DX186" s="16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</row>
    <row r="187" spans="128:219" x14ac:dyDescent="0.35">
      <c r="DX187" s="18" t="s">
        <v>54</v>
      </c>
    </row>
    <row r="189" spans="128:219" x14ac:dyDescent="0.35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20</v>
      </c>
      <c r="GM189" s="5" t="s">
        <v>15</v>
      </c>
      <c r="GN189" s="11">
        <v>0.2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5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5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18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5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55</v>
      </c>
      <c r="GN192">
        <f>180*144</f>
        <v>25920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2" x14ac:dyDescent="0.35">
      <c r="DY193" s="13" t="s">
        <v>30</v>
      </c>
      <c r="DZ193" s="5">
        <v>0</v>
      </c>
      <c r="EA193" s="5">
        <v>0</v>
      </c>
      <c r="EB193" s="5"/>
      <c r="EC193" s="5">
        <v>12</v>
      </c>
    </row>
    <row r="194" spans="129:212" x14ac:dyDescent="0.35">
      <c r="DY194" s="3" t="s">
        <v>1</v>
      </c>
      <c r="DZ194" s="13" t="s">
        <v>31</v>
      </c>
      <c r="EA194" s="13" t="s">
        <v>35</v>
      </c>
      <c r="EB194" s="13" t="s">
        <v>4</v>
      </c>
      <c r="EC194" s="13" t="s">
        <v>38</v>
      </c>
      <c r="ED194" s="13" t="s">
        <v>37</v>
      </c>
      <c r="EE194" s="13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2" x14ac:dyDescent="0.35">
      <c r="DY196" s="1">
        <v>0</v>
      </c>
      <c r="DZ196" s="14">
        <f>5*($EC$5/100)*(0.2969*SQRT(DY196)-0.126*DY196-0.3516*DY196^2+0.2843*DY196^3-0.1015*DY196^4)</f>
        <v>0</v>
      </c>
      <c r="EA196" s="14">
        <f>DZ196</f>
        <v>0</v>
      </c>
      <c r="EB196" s="14"/>
      <c r="ED196">
        <f>PI()</f>
        <v>3.1415926535897931</v>
      </c>
      <c r="EE196">
        <f>SIN(ED196)</f>
        <v>1.22514845490862E-16</v>
      </c>
      <c r="EI196" s="8">
        <f t="shared" ref="EI196:EI217" si="302">EG196-EG197</f>
        <v>0</v>
      </c>
      <c r="EJ196" s="8">
        <f t="shared" ref="EJ196:EJ219" si="303">-EI196*EH196*$EE196*COS(EK196*(PI()/180))</f>
        <v>0</v>
      </c>
      <c r="EK196">
        <v>0</v>
      </c>
      <c r="FM196">
        <v>0</v>
      </c>
      <c r="FN196">
        <v>-1.1006839500000001</v>
      </c>
      <c r="FO196" s="8">
        <f t="shared" ref="FO196:FO217" si="304">FM196-FM197</f>
        <v>0</v>
      </c>
      <c r="FP196" s="8">
        <f t="shared" ref="FP196:FP219" si="305"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 t="shared" ref="GA196:GA217" si="306">FY196-FY197</f>
        <v>0</v>
      </c>
      <c r="GB196" s="8">
        <f t="shared" ref="GB196:GB219" si="307"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-1.2341135700000001</v>
      </c>
      <c r="GM196" s="8">
        <f t="shared" ref="GM196:GM217" si="308">GK196-GK197</f>
        <v>0</v>
      </c>
      <c r="GN196" s="8">
        <f t="shared" ref="GN196:GN219" si="309">-GM196*GL196*$EE196*COS(GO196*(PI()/180))</f>
        <v>0</v>
      </c>
      <c r="GO196">
        <v>12</v>
      </c>
      <c r="GQ196">
        <v>0</v>
      </c>
      <c r="GR196">
        <v>-1.22962057</v>
      </c>
      <c r="GS196" s="8">
        <f t="shared" ref="GS196:GS217" si="310">GQ196-GQ197</f>
        <v>0</v>
      </c>
      <c r="GT196" s="8">
        <f t="shared" ref="GT196:GT219" si="311"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 t="shared" ref="GY196:GY217" si="312">GW196-GW197</f>
        <v>0</v>
      </c>
      <c r="GZ196" s="8">
        <f t="shared" ref="GZ196:GZ219" si="313">-GY196*GX196*$EE196*COS(HA196*(PI()/180))</f>
        <v>0</v>
      </c>
      <c r="HA196">
        <v>16</v>
      </c>
      <c r="HC196" s="1">
        <v>0</v>
      </c>
      <c r="HD196" s="1">
        <v>-0.27670910999999998</v>
      </c>
    </row>
    <row r="197" spans="129:212" x14ac:dyDescent="0.35">
      <c r="DY197" s="1">
        <v>2.60625466E-2</v>
      </c>
      <c r="DZ197" s="14">
        <f t="shared" ref="DZ197:DZ218" si="314">5*($EC$5/100)*(0.2969*SQRT(DY197)-0.126*DY197-0.3516*DY197^2+0.2843*DY197^3-0.1015*DY197^4)</f>
        <v>2.6648108451597489E-2</v>
      </c>
      <c r="EA197" s="14">
        <f t="shared" ref="EA197:EA218" si="315">DZ197</f>
        <v>2.6648108451597489E-2</v>
      </c>
      <c r="EB197" s="14">
        <f t="shared" ref="EB197:EB218" si="316">DY197-DY196</f>
        <v>2.60625466E-2</v>
      </c>
      <c r="EC197" s="14">
        <f t="shared" ref="EC197:EC218" si="317"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 t="shared" si="302"/>
        <v>0</v>
      </c>
      <c r="EJ197" s="8">
        <f t="shared" si="303"/>
        <v>0</v>
      </c>
      <c r="EK197">
        <v>0</v>
      </c>
      <c r="FM197">
        <v>0</v>
      </c>
      <c r="FN197">
        <v>-0.25427821</v>
      </c>
      <c r="FO197" s="8">
        <f t="shared" si="304"/>
        <v>-2.5729459999999999E-2</v>
      </c>
      <c r="FP197" s="8">
        <f t="shared" si="305"/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 t="shared" si="306"/>
        <v>-2.5729459999999999E-2</v>
      </c>
      <c r="GB197" s="8">
        <f t="shared" si="307"/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-0.54928538999999998</v>
      </c>
      <c r="GM197" s="8">
        <f t="shared" si="308"/>
        <v>-2.5729459999999999E-2</v>
      </c>
      <c r="GN197" s="8">
        <f t="shared" si="309"/>
        <v>-9.6658432989215511E-3</v>
      </c>
      <c r="GO197">
        <v>12</v>
      </c>
      <c r="GQ197">
        <v>0</v>
      </c>
      <c r="GR197">
        <v>-0.54535842000000001</v>
      </c>
      <c r="GS197" s="8">
        <f t="shared" si="310"/>
        <v>-2.5729459999999999E-2</v>
      </c>
      <c r="GT197" s="8">
        <f t="shared" si="311"/>
        <v>-9.5197041051748987E-3</v>
      </c>
      <c r="GU197">
        <v>14</v>
      </c>
      <c r="GW197" s="1">
        <v>0</v>
      </c>
      <c r="GX197" s="1">
        <v>0.48517055999999997</v>
      </c>
      <c r="GY197" s="8">
        <f t="shared" si="312"/>
        <v>-2.5729459999999999E-2</v>
      </c>
      <c r="GZ197" s="8">
        <f t="shared" si="313"/>
        <v>8.3902207142597437E-3</v>
      </c>
      <c r="HA197">
        <v>16</v>
      </c>
      <c r="HC197" s="1">
        <v>0</v>
      </c>
      <c r="HD197" s="1">
        <v>0.24834476999999999</v>
      </c>
    </row>
    <row r="198" spans="129:212" x14ac:dyDescent="0.35">
      <c r="DY198" s="1">
        <v>6.5657129800000005E-2</v>
      </c>
      <c r="DZ198" s="14">
        <f t="shared" si="314"/>
        <v>3.9820016425207334E-2</v>
      </c>
      <c r="EA198" s="14">
        <f t="shared" si="315"/>
        <v>3.9820016425207334E-2</v>
      </c>
      <c r="EB198" s="14">
        <f t="shared" si="316"/>
        <v>3.9594583200000005E-2</v>
      </c>
      <c r="EC198" s="14">
        <f t="shared" si="317"/>
        <v>1.3171907973609846E-2</v>
      </c>
      <c r="ED198" s="7">
        <f t="shared" ref="ED198:ED218" si="318">(PI()/2)+ATAN(EC198/EB198)</f>
        <v>1.8919492617242695</v>
      </c>
      <c r="EE198">
        <f t="shared" ref="EE198:EE219" si="319">SIN(ED198)</f>
        <v>0.94887211249767367</v>
      </c>
      <c r="EI198" s="8">
        <f t="shared" si="302"/>
        <v>0</v>
      </c>
      <c r="EJ198" s="8">
        <f t="shared" si="303"/>
        <v>0</v>
      </c>
      <c r="EK198">
        <v>0</v>
      </c>
      <c r="FM198">
        <v>2.5729459999999999E-2</v>
      </c>
      <c r="FN198">
        <v>0.90585490999999996</v>
      </c>
      <c r="FO198" s="8">
        <f t="shared" si="304"/>
        <v>-3.9560220000000007E-2</v>
      </c>
      <c r="FP198" s="8">
        <f t="shared" si="305"/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 t="shared" si="306"/>
        <v>-3.9560220000000007E-2</v>
      </c>
      <c r="GB198" s="8">
        <f t="shared" si="307"/>
        <v>3.4985826409094881E-2</v>
      </c>
      <c r="GC198">
        <v>8</v>
      </c>
      <c r="GF198">
        <v>2.5729459999999999E-2</v>
      </c>
      <c r="GG198">
        <v>0.99740512999999997</v>
      </c>
      <c r="GK198">
        <v>2.5729459999999999E-2</v>
      </c>
      <c r="GL198">
        <v>0.97477453999999997</v>
      </c>
      <c r="GM198" s="8">
        <f t="shared" si="308"/>
        <v>-3.9560220000000007E-2</v>
      </c>
      <c r="GN198" s="8">
        <f t="shared" si="309"/>
        <v>3.5791092267164613E-2</v>
      </c>
      <c r="GO198">
        <v>12</v>
      </c>
      <c r="GQ198">
        <v>2.5729459999999999E-2</v>
      </c>
      <c r="GR198">
        <v>0.99740512999999997</v>
      </c>
      <c r="GS198" s="8">
        <f t="shared" si="310"/>
        <v>-3.9560220000000007E-2</v>
      </c>
      <c r="GT198" s="8">
        <f t="shared" si="311"/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 t="shared" si="312"/>
        <v>-3.9560220000000007E-2</v>
      </c>
      <c r="GZ198" s="8">
        <f t="shared" si="313"/>
        <v>3.7635545765912416E-2</v>
      </c>
      <c r="HA198">
        <v>16</v>
      </c>
      <c r="HC198" s="1">
        <v>2.5729459999999999E-2</v>
      </c>
      <c r="HD198" s="1">
        <v>0.96313930999999997</v>
      </c>
    </row>
    <row r="199" spans="129:212" x14ac:dyDescent="0.35">
      <c r="DY199" s="1">
        <v>0.116797683</v>
      </c>
      <c r="DZ199" s="14">
        <f t="shared" si="314"/>
        <v>4.9433246699933216E-2</v>
      </c>
      <c r="EA199" s="14">
        <f t="shared" si="315"/>
        <v>4.9433246699933216E-2</v>
      </c>
      <c r="EB199" s="14">
        <f t="shared" si="316"/>
        <v>5.1140553199999994E-2</v>
      </c>
      <c r="EC199" s="14">
        <f t="shared" si="317"/>
        <v>9.6132302747258813E-3</v>
      </c>
      <c r="ED199" s="7">
        <f t="shared" si="318"/>
        <v>1.7566047065434491</v>
      </c>
      <c r="EE199">
        <f t="shared" si="319"/>
        <v>0.98278723083040553</v>
      </c>
      <c r="EI199" s="8">
        <f t="shared" si="302"/>
        <v>0</v>
      </c>
      <c r="EJ199" s="8">
        <f t="shared" si="303"/>
        <v>0</v>
      </c>
      <c r="EK199">
        <v>0</v>
      </c>
      <c r="FM199">
        <v>6.5289680000000003E-2</v>
      </c>
      <c r="FN199">
        <v>1.6998977500000001</v>
      </c>
      <c r="FO199" s="8">
        <f t="shared" si="304"/>
        <v>-5.1124549999999991E-2</v>
      </c>
      <c r="FP199" s="8">
        <f t="shared" si="305"/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 t="shared" si="306"/>
        <v>-5.1124549999999991E-2</v>
      </c>
      <c r="GB199" s="8">
        <f t="shared" si="307"/>
        <v>9.2132460686606632E-2</v>
      </c>
      <c r="GC199">
        <v>8</v>
      </c>
      <c r="GF199">
        <v>6.5289680000000003E-2</v>
      </c>
      <c r="GG199">
        <v>1.9438432800000001</v>
      </c>
      <c r="GK199">
        <v>6.5289680000000003E-2</v>
      </c>
      <c r="GL199">
        <v>1.9195248300000001</v>
      </c>
      <c r="GM199" s="8">
        <f t="shared" si="308"/>
        <v>-5.1124549999999991E-2</v>
      </c>
      <c r="GN199" s="8">
        <f t="shared" si="309"/>
        <v>9.4338101440367611E-2</v>
      </c>
      <c r="GO199">
        <v>12</v>
      </c>
      <c r="GQ199">
        <v>6.5289680000000003E-2</v>
      </c>
      <c r="GR199">
        <v>1.9438432800000001</v>
      </c>
      <c r="GS199" s="8">
        <f t="shared" si="310"/>
        <v>-5.1124549999999991E-2</v>
      </c>
      <c r="GT199" s="8">
        <f t="shared" si="311"/>
        <v>9.4766397086396392E-2</v>
      </c>
      <c r="GU199">
        <v>14</v>
      </c>
      <c r="GW199" s="1">
        <v>6.5289680000000003E-2</v>
      </c>
      <c r="GX199" s="1">
        <v>1.27633229</v>
      </c>
      <c r="GY199" s="8">
        <f t="shared" si="312"/>
        <v>-5.1124549999999991E-2</v>
      </c>
      <c r="GZ199" s="8">
        <f t="shared" si="313"/>
        <v>6.1644508910505123E-2</v>
      </c>
      <c r="HA199">
        <v>16</v>
      </c>
      <c r="HC199" s="1">
        <v>6.5289680000000003E-2</v>
      </c>
      <c r="HD199" s="1">
        <v>1.1809101799999999</v>
      </c>
    </row>
    <row r="200" spans="129:212" x14ac:dyDescent="0.35">
      <c r="DY200" s="1">
        <v>0.17878364099999999</v>
      </c>
      <c r="DZ200" s="14">
        <f t="shared" si="314"/>
        <v>5.5976094728309785E-2</v>
      </c>
      <c r="EA200" s="14">
        <f t="shared" si="315"/>
        <v>5.5976094728309785E-2</v>
      </c>
      <c r="EB200" s="14">
        <f t="shared" si="316"/>
        <v>6.1985957999999994E-2</v>
      </c>
      <c r="EC200" s="14">
        <f t="shared" si="317"/>
        <v>6.5428480283765689E-3</v>
      </c>
      <c r="ED200" s="7">
        <f t="shared" si="318"/>
        <v>1.6759606278858505</v>
      </c>
      <c r="EE200">
        <f t="shared" si="319"/>
        <v>0.99447532939330852</v>
      </c>
      <c r="EI200" s="8">
        <f t="shared" si="302"/>
        <v>0</v>
      </c>
      <c r="EJ200" s="8">
        <f t="shared" si="303"/>
        <v>0</v>
      </c>
      <c r="EK200">
        <v>0</v>
      </c>
      <c r="FM200">
        <v>0.11641422999999999</v>
      </c>
      <c r="FN200">
        <v>2.0242783599999998</v>
      </c>
      <c r="FO200" s="8">
        <f t="shared" si="304"/>
        <v>-6.1994780000000013E-2</v>
      </c>
      <c r="FP200" s="8">
        <f t="shared" si="305"/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 t="shared" si="306"/>
        <v>-6.1994780000000013E-2</v>
      </c>
      <c r="GB200" s="8">
        <f t="shared" si="307"/>
        <v>0.13823391059670659</v>
      </c>
      <c r="GC200">
        <v>8</v>
      </c>
      <c r="GF200">
        <v>0.11641422999999999</v>
      </c>
      <c r="GG200">
        <v>2.3995873900000002</v>
      </c>
      <c r="GK200">
        <v>0.11641422999999999</v>
      </c>
      <c r="GL200">
        <v>2.3707571000000001</v>
      </c>
      <c r="GM200" s="8">
        <f t="shared" si="308"/>
        <v>-6.1994780000000013E-2</v>
      </c>
      <c r="GN200" s="8">
        <f t="shared" si="309"/>
        <v>0.1429685757601046</v>
      </c>
      <c r="GO200">
        <v>12</v>
      </c>
      <c r="GQ200">
        <v>0.11641422999999999</v>
      </c>
      <c r="GR200">
        <v>2.3995873900000002</v>
      </c>
      <c r="GS200" s="8">
        <f t="shared" si="310"/>
        <v>-6.1994780000000013E-2</v>
      </c>
      <c r="GT200" s="8">
        <f t="shared" si="311"/>
        <v>0.14354558067815484</v>
      </c>
      <c r="GU200">
        <v>14</v>
      </c>
      <c r="GW200" s="1">
        <v>0.11641422999999999</v>
      </c>
      <c r="GX200" s="1">
        <v>1.41415289</v>
      </c>
      <c r="GY200" s="8">
        <f t="shared" si="312"/>
        <v>-6.1994780000000013E-2</v>
      </c>
      <c r="GZ200" s="8">
        <f t="shared" si="313"/>
        <v>8.3808320841830625E-2</v>
      </c>
      <c r="HA200">
        <v>16</v>
      </c>
      <c r="HC200" s="1">
        <v>0.11641422999999999</v>
      </c>
      <c r="HD200" s="1">
        <v>1.3117565899999999</v>
      </c>
    </row>
    <row r="201" spans="129:212" x14ac:dyDescent="0.35">
      <c r="DY201" s="1">
        <v>0.23458828300000001</v>
      </c>
      <c r="DZ201" s="14">
        <f t="shared" si="314"/>
        <v>5.8954250447668256E-2</v>
      </c>
      <c r="EA201" s="14">
        <f t="shared" si="315"/>
        <v>5.8954250447668256E-2</v>
      </c>
      <c r="EB201" s="14">
        <f t="shared" si="316"/>
        <v>5.5804642000000015E-2</v>
      </c>
      <c r="EC201" s="14">
        <f t="shared" si="317"/>
        <v>2.9781557193584718E-3</v>
      </c>
      <c r="ED201" s="7">
        <f t="shared" si="318"/>
        <v>1.6241132746282241</v>
      </c>
      <c r="EE201">
        <f t="shared" si="319"/>
        <v>0.99857898821020796</v>
      </c>
      <c r="EI201" s="8">
        <f t="shared" si="302"/>
        <v>0</v>
      </c>
      <c r="EJ201" s="8">
        <f t="shared" si="303"/>
        <v>0</v>
      </c>
      <c r="EK201">
        <v>0</v>
      </c>
      <c r="FM201">
        <v>0.17840901000000001</v>
      </c>
      <c r="FN201">
        <v>2.0558076399999998</v>
      </c>
      <c r="FO201" s="8">
        <f t="shared" si="304"/>
        <v>-5.5793939999999986E-2</v>
      </c>
      <c r="FP201" s="8">
        <f t="shared" si="305"/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 t="shared" si="306"/>
        <v>-5.5793939999999986E-2</v>
      </c>
      <c r="GB201" s="8">
        <f t="shared" si="307"/>
        <v>0.12951531065619321</v>
      </c>
      <c r="GC201">
        <v>8</v>
      </c>
      <c r="GF201">
        <v>0.17840901000000001</v>
      </c>
      <c r="GG201">
        <v>2.52948678</v>
      </c>
      <c r="GK201">
        <v>0.17840901000000001</v>
      </c>
      <c r="GL201">
        <v>2.4907186499999998</v>
      </c>
      <c r="GM201" s="8">
        <f t="shared" si="308"/>
        <v>-5.5793939999999986E-2</v>
      </c>
      <c r="GN201" s="8">
        <f t="shared" si="309"/>
        <v>0.13573708591517211</v>
      </c>
      <c r="GO201">
        <v>12</v>
      </c>
      <c r="GQ201">
        <v>0.17840901000000001</v>
      </c>
      <c r="GR201">
        <v>2.52948678</v>
      </c>
      <c r="GS201" s="8">
        <f t="shared" si="310"/>
        <v>-5.5793939999999986E-2</v>
      </c>
      <c r="GT201" s="8">
        <f t="shared" si="311"/>
        <v>0.13674327815878237</v>
      </c>
      <c r="GU201">
        <v>14</v>
      </c>
      <c r="GW201" s="1">
        <v>0.17840901000000001</v>
      </c>
      <c r="GX201" s="1">
        <v>1.45666736</v>
      </c>
      <c r="GY201" s="8">
        <f t="shared" si="312"/>
        <v>-5.5793939999999986E-2</v>
      </c>
      <c r="GZ201" s="8">
        <f t="shared" si="313"/>
        <v>7.8013808615740504E-2</v>
      </c>
      <c r="HA201">
        <v>16</v>
      </c>
      <c r="HC201" s="1">
        <v>0.17840901000000001</v>
      </c>
      <c r="HD201" s="1">
        <v>1.3622996700000001</v>
      </c>
    </row>
    <row r="202" spans="129:212" x14ac:dyDescent="0.35">
      <c r="DY202" s="1">
        <v>0.27912081999999999</v>
      </c>
      <c r="DZ202" s="14">
        <f t="shared" si="314"/>
        <v>5.9917388798173321E-2</v>
      </c>
      <c r="EA202" s="14">
        <f t="shared" si="315"/>
        <v>5.9917388798173321E-2</v>
      </c>
      <c r="EB202" s="14">
        <f t="shared" si="316"/>
        <v>4.4532536999999983E-2</v>
      </c>
      <c r="EC202" s="14">
        <f t="shared" si="317"/>
        <v>9.6313835050506474E-4</v>
      </c>
      <c r="ED202" s="7">
        <f t="shared" si="318"/>
        <v>1.5924207004593651</v>
      </c>
      <c r="EE202">
        <f t="shared" si="319"/>
        <v>0.99976620234260183</v>
      </c>
      <c r="EI202" s="8">
        <f t="shared" si="302"/>
        <v>0</v>
      </c>
      <c r="EJ202" s="8">
        <f t="shared" si="303"/>
        <v>0</v>
      </c>
      <c r="EK202">
        <v>0</v>
      </c>
      <c r="FM202">
        <v>0.23420294999999999</v>
      </c>
      <c r="FN202">
        <v>2.0506803900000001</v>
      </c>
      <c r="FO202" s="8">
        <f t="shared" si="304"/>
        <v>-4.457862999999998E-2</v>
      </c>
      <c r="FP202" s="8">
        <f t="shared" si="305"/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 t="shared" si="306"/>
        <v>-4.457862999999998E-2</v>
      </c>
      <c r="GB202" s="8">
        <f t="shared" si="307"/>
        <v>0.10305698651041381</v>
      </c>
      <c r="GC202">
        <v>8</v>
      </c>
      <c r="GF202">
        <v>0.23420294999999999</v>
      </c>
      <c r="GG202">
        <v>2.5229831300000001</v>
      </c>
      <c r="GK202">
        <v>0.23420294999999999</v>
      </c>
      <c r="GL202">
        <v>2.4825729299999999</v>
      </c>
      <c r="GM202" s="8">
        <f t="shared" si="308"/>
        <v>-4.457862999999998E-2</v>
      </c>
      <c r="GN202" s="8">
        <f t="shared" si="309"/>
        <v>0.10822599272062178</v>
      </c>
      <c r="GO202">
        <v>12</v>
      </c>
      <c r="GQ202">
        <v>0.23420294999999999</v>
      </c>
      <c r="GR202">
        <v>2.5229831300000001</v>
      </c>
      <c r="GS202" s="8">
        <f t="shared" si="310"/>
        <v>-4.457862999999998E-2</v>
      </c>
      <c r="GT202" s="8">
        <f t="shared" si="311"/>
        <v>0.10910474377520456</v>
      </c>
      <c r="GU202">
        <v>14</v>
      </c>
      <c r="GW202" s="1">
        <v>0.23420294999999999</v>
      </c>
      <c r="GX202" s="1">
        <v>1.4011007900000001</v>
      </c>
      <c r="GY202" s="8">
        <f t="shared" si="312"/>
        <v>-4.457862999999998E-2</v>
      </c>
      <c r="GZ202" s="8">
        <f t="shared" si="313"/>
        <v>6.002555490629391E-2</v>
      </c>
      <c r="HA202">
        <v>16</v>
      </c>
      <c r="HC202" s="1">
        <v>0.23420294999999999</v>
      </c>
      <c r="HD202" s="1">
        <v>1.3174865</v>
      </c>
    </row>
    <row r="203" spans="129:212" x14ac:dyDescent="0.35">
      <c r="DY203" s="1">
        <v>0.32371982700000002</v>
      </c>
      <c r="DZ203" s="14">
        <f t="shared" si="314"/>
        <v>5.9892512357095425E-2</v>
      </c>
      <c r="EA203" s="14">
        <f t="shared" si="315"/>
        <v>5.9892512357095425E-2</v>
      </c>
      <c r="EB203" s="14">
        <f t="shared" si="316"/>
        <v>4.4599007000000024E-2</v>
      </c>
      <c r="EC203" s="14">
        <f t="shared" si="317"/>
        <v>-2.4876441077896494E-5</v>
      </c>
      <c r="ED203" s="7">
        <f t="shared" si="318"/>
        <v>1.5702385466968316</v>
      </c>
      <c r="EE203">
        <f t="shared" si="319"/>
        <v>0.99999984444068513</v>
      </c>
      <c r="EI203" s="8">
        <f t="shared" si="302"/>
        <v>0</v>
      </c>
      <c r="EJ203" s="8">
        <f t="shared" si="303"/>
        <v>0</v>
      </c>
      <c r="EK203">
        <v>0</v>
      </c>
      <c r="FM203">
        <v>0.27878157999999997</v>
      </c>
      <c r="FN203">
        <v>1.9152518199999999</v>
      </c>
      <c r="FO203" s="8">
        <f t="shared" si="304"/>
        <v>-4.4588270000000041E-2</v>
      </c>
      <c r="FP203" s="8">
        <f t="shared" si="305"/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 t="shared" si="306"/>
        <v>-4.4588270000000041E-2</v>
      </c>
      <c r="GB203" s="8">
        <f t="shared" si="307"/>
        <v>9.7576880281428066E-2</v>
      </c>
      <c r="GC203">
        <v>8</v>
      </c>
      <c r="GF203">
        <v>0.27878157999999997</v>
      </c>
      <c r="GG203">
        <v>2.4259126700000002</v>
      </c>
      <c r="GK203">
        <v>0.27878157999999997</v>
      </c>
      <c r="GL203">
        <v>2.3776695700000001</v>
      </c>
      <c r="GM203" s="8">
        <f t="shared" si="308"/>
        <v>-4.4588270000000041E-2</v>
      </c>
      <c r="GN203" s="8">
        <f t="shared" si="309"/>
        <v>0.10369944889074585</v>
      </c>
      <c r="GO203">
        <v>12</v>
      </c>
      <c r="GQ203">
        <v>0.27878157999999997</v>
      </c>
      <c r="GR203">
        <v>2.4259126700000002</v>
      </c>
      <c r="GS203" s="8">
        <f t="shared" si="310"/>
        <v>-4.4588270000000041E-2</v>
      </c>
      <c r="GT203" s="8">
        <f t="shared" si="311"/>
        <v>0.10495420322375201</v>
      </c>
      <c r="GU203">
        <v>14</v>
      </c>
      <c r="GW203" s="1">
        <v>0.27878157999999997</v>
      </c>
      <c r="GX203" s="1">
        <v>1.3528711600000001</v>
      </c>
      <c r="GY203" s="8">
        <f t="shared" si="312"/>
        <v>-4.4588270000000041E-2</v>
      </c>
      <c r="GZ203" s="8">
        <f t="shared" si="313"/>
        <v>5.7985396410078049E-2</v>
      </c>
      <c r="HA203">
        <v>16</v>
      </c>
      <c r="HC203" s="1">
        <v>0.27878157999999997</v>
      </c>
      <c r="HD203" s="1">
        <v>1.2767694700000001</v>
      </c>
    </row>
    <row r="204" spans="129:212" x14ac:dyDescent="0.35">
      <c r="DY204" s="1">
        <v>0.36826213400000002</v>
      </c>
      <c r="DZ204" s="14">
        <f t="shared" si="314"/>
        <v>5.9052315314374174E-2</v>
      </c>
      <c r="EA204" s="14">
        <f t="shared" si="315"/>
        <v>5.9052315314374174E-2</v>
      </c>
      <c r="EB204" s="14">
        <f t="shared" si="316"/>
        <v>4.4542307000000003E-2</v>
      </c>
      <c r="EC204" s="14">
        <f t="shared" si="317"/>
        <v>-8.4019704272125101E-4</v>
      </c>
      <c r="ED204" s="7">
        <f t="shared" si="318"/>
        <v>1.5519356644113727</v>
      </c>
      <c r="EE204">
        <f t="shared" si="319"/>
        <v>0.9998221429796641</v>
      </c>
      <c r="EI204" s="8">
        <f t="shared" si="302"/>
        <v>0</v>
      </c>
      <c r="EJ204" s="8">
        <f t="shared" si="303"/>
        <v>0</v>
      </c>
      <c r="EK204">
        <v>0</v>
      </c>
      <c r="FM204">
        <v>0.32336985000000001</v>
      </c>
      <c r="FN204">
        <v>1.7703539699999999</v>
      </c>
      <c r="FO204" s="8">
        <f t="shared" si="304"/>
        <v>-4.4599520000000004E-2</v>
      </c>
      <c r="FP204" s="8">
        <f t="shared" si="305"/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 t="shared" si="306"/>
        <v>-4.4599520000000004E-2</v>
      </c>
      <c r="GB204" s="8">
        <f t="shared" si="307"/>
        <v>9.1248003770259919E-2</v>
      </c>
      <c r="GC204">
        <v>8</v>
      </c>
      <c r="GF204">
        <v>0.32336985000000001</v>
      </c>
      <c r="GG204">
        <v>2.30652027</v>
      </c>
      <c r="GK204">
        <v>0.32336985000000001</v>
      </c>
      <c r="GL204">
        <v>2.2504463299999999</v>
      </c>
      <c r="GM204" s="8">
        <f t="shared" si="308"/>
        <v>-4.4599520000000004E-2</v>
      </c>
      <c r="GN204" s="8">
        <f t="shared" si="309"/>
        <v>9.815806523526012E-2</v>
      </c>
      <c r="GO204">
        <v>12</v>
      </c>
      <c r="GQ204">
        <v>0.32336985000000001</v>
      </c>
      <c r="GR204">
        <v>2.30652027</v>
      </c>
      <c r="GS204" s="8">
        <f t="shared" si="310"/>
        <v>-4.4599520000000004E-2</v>
      </c>
      <c r="GT204" s="8">
        <f t="shared" si="311"/>
        <v>9.9796274651803782E-2</v>
      </c>
      <c r="GU204">
        <v>14</v>
      </c>
      <c r="GW204" s="1">
        <v>0.32336985000000001</v>
      </c>
      <c r="GX204" s="1">
        <v>1.29891478</v>
      </c>
      <c r="GY204" s="8">
        <f t="shared" si="312"/>
        <v>-4.4599520000000004E-2</v>
      </c>
      <c r="GZ204" s="8">
        <f t="shared" si="313"/>
        <v>5.567692366401171E-2</v>
      </c>
      <c r="HA204">
        <v>16</v>
      </c>
      <c r="HC204" s="1">
        <v>0.32336985000000001</v>
      </c>
      <c r="HD204" s="1">
        <v>1.2228622</v>
      </c>
    </row>
    <row r="205" spans="129:212" x14ac:dyDescent="0.35">
      <c r="DY205" s="1">
        <v>0.41284756900000003</v>
      </c>
      <c r="DZ205" s="14">
        <f t="shared" si="314"/>
        <v>5.7526732273967394E-2</v>
      </c>
      <c r="EA205" s="14">
        <f t="shared" si="315"/>
        <v>5.7526732273967394E-2</v>
      </c>
      <c r="EB205" s="14">
        <f t="shared" si="316"/>
        <v>4.4585435000000007E-2</v>
      </c>
      <c r="EC205" s="14">
        <f t="shared" si="317"/>
        <v>-1.5255830404067791E-3</v>
      </c>
      <c r="ED205" s="7">
        <f t="shared" si="318"/>
        <v>1.5365925992766278</v>
      </c>
      <c r="EE205">
        <f t="shared" si="319"/>
        <v>0.99941510953696477</v>
      </c>
      <c r="EI205" s="8">
        <f t="shared" si="302"/>
        <v>0</v>
      </c>
      <c r="EJ205" s="8">
        <f t="shared" si="303"/>
        <v>0</v>
      </c>
      <c r="EK205">
        <v>0</v>
      </c>
      <c r="FM205">
        <v>0.36796937000000002</v>
      </c>
      <c r="FN205">
        <v>1.6207689999999999</v>
      </c>
      <c r="FO205" s="8">
        <f t="shared" si="304"/>
        <v>-4.4603559999999987E-2</v>
      </c>
      <c r="FP205" s="8">
        <f t="shared" si="305"/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 t="shared" si="306"/>
        <v>-4.4603559999999987E-2</v>
      </c>
      <c r="GB205" s="8">
        <f t="shared" si="307"/>
        <v>8.4423855971991313E-2</v>
      </c>
      <c r="GC205">
        <v>8</v>
      </c>
      <c r="GF205">
        <v>0.36796937000000002</v>
      </c>
      <c r="GG205">
        <v>2.1722350499999998</v>
      </c>
      <c r="GK205">
        <v>0.36796937000000002</v>
      </c>
      <c r="GL205">
        <v>2.1088911600000002</v>
      </c>
      <c r="GM205" s="8">
        <f t="shared" si="308"/>
        <v>-4.4603559999999987E-2</v>
      </c>
      <c r="GN205" s="8">
        <f t="shared" si="309"/>
        <v>9.1954713226661405E-2</v>
      </c>
      <c r="GO205">
        <v>12</v>
      </c>
      <c r="GQ205">
        <v>0.36796937000000002</v>
      </c>
      <c r="GR205">
        <v>2.1722350499999998</v>
      </c>
      <c r="GS205" s="8">
        <f t="shared" si="310"/>
        <v>-4.4603559999999987E-2</v>
      </c>
      <c r="GT205" s="8">
        <f t="shared" si="311"/>
        <v>9.3956400278002852E-2</v>
      </c>
      <c r="GU205">
        <v>14</v>
      </c>
      <c r="GW205" s="1">
        <v>0.36796937000000002</v>
      </c>
      <c r="GX205" s="1">
        <v>1.24074551</v>
      </c>
      <c r="GY205" s="8">
        <f t="shared" si="312"/>
        <v>-4.4603559999999987E-2</v>
      </c>
      <c r="GZ205" s="8">
        <f t="shared" si="313"/>
        <v>5.3166709584041287E-2</v>
      </c>
      <c r="HA205">
        <v>16</v>
      </c>
      <c r="HC205" s="1">
        <v>0.36796937000000002</v>
      </c>
      <c r="HD205" s="1">
        <v>1.16020941</v>
      </c>
    </row>
    <row r="206" spans="129:212" x14ac:dyDescent="0.35">
      <c r="DY206" s="1">
        <v>0.457418622</v>
      </c>
      <c r="DZ206" s="14">
        <f t="shared" si="314"/>
        <v>5.5420099779394875E-2</v>
      </c>
      <c r="EA206" s="14">
        <f t="shared" si="315"/>
        <v>5.5420099779394875E-2</v>
      </c>
      <c r="EB206" s="14">
        <f t="shared" si="316"/>
        <v>4.4571052999999972E-2</v>
      </c>
      <c r="EC206" s="14">
        <f t="shared" si="317"/>
        <v>-2.106632494572519E-3</v>
      </c>
      <c r="ED206" s="7">
        <f t="shared" si="318"/>
        <v>1.5235668862871452</v>
      </c>
      <c r="EE206">
        <f t="shared" si="319"/>
        <v>0.9988848972786567</v>
      </c>
      <c r="EI206" s="8">
        <f t="shared" si="302"/>
        <v>0</v>
      </c>
      <c r="EJ206" s="8">
        <f t="shared" si="303"/>
        <v>0</v>
      </c>
      <c r="EK206">
        <v>0</v>
      </c>
      <c r="FM206">
        <v>0.41257293</v>
      </c>
      <c r="FN206">
        <v>1.47024256</v>
      </c>
      <c r="FO206" s="8">
        <f t="shared" si="304"/>
        <v>-4.4596150000000001E-2</v>
      </c>
      <c r="FP206" s="8">
        <f t="shared" si="305"/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 t="shared" si="306"/>
        <v>-4.4596150000000001E-2</v>
      </c>
      <c r="GB206" s="8">
        <f t="shared" si="307"/>
        <v>7.7364206662132382E-2</v>
      </c>
      <c r="GC206">
        <v>8</v>
      </c>
      <c r="GF206">
        <v>0.41257293</v>
      </c>
      <c r="GG206">
        <v>2.0288599199999999</v>
      </c>
      <c r="GK206">
        <v>0.41257293</v>
      </c>
      <c r="GL206">
        <v>1.95900243</v>
      </c>
      <c r="GM206" s="8">
        <f t="shared" si="308"/>
        <v>-4.4596150000000001E-2</v>
      </c>
      <c r="GN206" s="8">
        <f t="shared" si="309"/>
        <v>8.5359563007167683E-2</v>
      </c>
      <c r="GO206">
        <v>12</v>
      </c>
      <c r="GQ206">
        <v>0.41257293</v>
      </c>
      <c r="GR206">
        <v>2.0288599199999999</v>
      </c>
      <c r="GS206" s="8">
        <f t="shared" si="310"/>
        <v>-4.4596150000000001E-2</v>
      </c>
      <c r="GT206" s="8">
        <f t="shared" si="311"/>
        <v>8.7693821416455722E-2</v>
      </c>
      <c r="GU206">
        <v>14</v>
      </c>
      <c r="GW206" s="1">
        <v>0.41257293</v>
      </c>
      <c r="GX206" s="1">
        <v>1.1797544200000001</v>
      </c>
      <c r="GY206" s="8">
        <f t="shared" si="312"/>
        <v>-4.4596150000000001E-2</v>
      </c>
      <c r="GZ206" s="8">
        <f t="shared" si="313"/>
        <v>5.0517990223043818E-2</v>
      </c>
      <c r="HA206">
        <v>16</v>
      </c>
      <c r="HC206" s="1">
        <v>0.41257293</v>
      </c>
      <c r="HD206" s="1">
        <v>1.0918311000000001</v>
      </c>
    </row>
    <row r="207" spans="129:212" x14ac:dyDescent="0.35">
      <c r="DY207" s="1">
        <v>0.50200401900000002</v>
      </c>
      <c r="DZ207" s="14">
        <f t="shared" si="314"/>
        <v>5.2813337809880657E-2</v>
      </c>
      <c r="EA207" s="14">
        <f t="shared" si="315"/>
        <v>5.2813337809880657E-2</v>
      </c>
      <c r="EB207" s="14">
        <f t="shared" si="316"/>
        <v>4.4585397000000027E-2</v>
      </c>
      <c r="EC207" s="14">
        <f t="shared" si="317"/>
        <v>-2.606761969514218E-3</v>
      </c>
      <c r="ED207" s="7">
        <f t="shared" si="318"/>
        <v>1.5123960894851083</v>
      </c>
      <c r="EE207">
        <f t="shared" si="319"/>
        <v>0.99829519075717399</v>
      </c>
      <c r="EI207" s="8">
        <f t="shared" si="302"/>
        <v>0</v>
      </c>
      <c r="EJ207" s="8">
        <f t="shared" si="303"/>
        <v>0</v>
      </c>
      <c r="EK207">
        <v>0</v>
      </c>
      <c r="FM207">
        <v>0.45716908000000001</v>
      </c>
      <c r="FN207">
        <v>1.3217335800000001</v>
      </c>
      <c r="FO207" s="8">
        <f t="shared" si="304"/>
        <v>-4.4609780000000043E-2</v>
      </c>
      <c r="FP207" s="8">
        <f t="shared" si="305"/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 t="shared" si="306"/>
        <v>-4.4609780000000043E-2</v>
      </c>
      <c r="GB207" s="8">
        <f t="shared" si="307"/>
        <v>7.0296013658032161E-2</v>
      </c>
      <c r="GC207">
        <v>8</v>
      </c>
      <c r="GF207">
        <v>0.45716908000000001</v>
      </c>
      <c r="GG207">
        <v>1.8804275399999999</v>
      </c>
      <c r="GK207">
        <v>0.45716908000000001</v>
      </c>
      <c r="GL207">
        <v>1.80491373</v>
      </c>
      <c r="GM207" s="8">
        <f t="shared" si="308"/>
        <v>-4.4609780000000043E-2</v>
      </c>
      <c r="GN207" s="8">
        <f t="shared" si="309"/>
        <v>7.8623052851112707E-2</v>
      </c>
      <c r="GO207">
        <v>12</v>
      </c>
      <c r="GQ207">
        <v>0.45716908000000001</v>
      </c>
      <c r="GR207">
        <v>1.8804275399999999</v>
      </c>
      <c r="GS207" s="8">
        <f t="shared" si="310"/>
        <v>-4.4609780000000043E-2</v>
      </c>
      <c r="GT207" s="8">
        <f t="shared" si="311"/>
        <v>8.1254941497865635E-2</v>
      </c>
      <c r="GU207">
        <v>14</v>
      </c>
      <c r="GW207" s="1">
        <v>0.45716908000000001</v>
      </c>
      <c r="GX207" s="1">
        <v>1.1171418799999999</v>
      </c>
      <c r="GY207" s="8">
        <f t="shared" si="312"/>
        <v>-4.4609780000000043E-2</v>
      </c>
      <c r="GZ207" s="8">
        <f t="shared" si="313"/>
        <v>4.7823243807339121E-2</v>
      </c>
      <c r="HA207">
        <v>16</v>
      </c>
      <c r="HC207" s="1">
        <v>0.45716908000000001</v>
      </c>
      <c r="HD207" s="1">
        <v>1.0196407300000001</v>
      </c>
    </row>
    <row r="208" spans="129:212" x14ac:dyDescent="0.35">
      <c r="DY208" s="1">
        <v>0.54657242699999997</v>
      </c>
      <c r="DZ208" s="14">
        <f t="shared" si="314"/>
        <v>4.9774339676722755E-2</v>
      </c>
      <c r="EA208" s="14">
        <f t="shared" si="315"/>
        <v>4.9774339676722755E-2</v>
      </c>
      <c r="EB208" s="14">
        <f t="shared" si="316"/>
        <v>4.4568407999999948E-2</v>
      </c>
      <c r="EC208" s="14">
        <f t="shared" si="317"/>
        <v>-3.0389981331579025E-3</v>
      </c>
      <c r="ED208" s="7">
        <f t="shared" si="318"/>
        <v>1.5027144405318809</v>
      </c>
      <c r="EE208">
        <f t="shared" si="319"/>
        <v>0.9976833234328365</v>
      </c>
      <c r="EI208" s="8">
        <f t="shared" si="302"/>
        <v>0</v>
      </c>
      <c r="EJ208" s="8">
        <f t="shared" si="303"/>
        <v>0</v>
      </c>
      <c r="EK208">
        <v>0</v>
      </c>
      <c r="FM208">
        <v>0.50177886000000005</v>
      </c>
      <c r="FN208">
        <v>1.1767629900000001</v>
      </c>
      <c r="FO208" s="8">
        <f t="shared" si="304"/>
        <v>-4.459501999999993E-2</v>
      </c>
      <c r="FP208" s="8">
        <f t="shared" si="305"/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 t="shared" si="306"/>
        <v>-4.459501999999993E-2</v>
      </c>
      <c r="GB208" s="8">
        <f t="shared" si="307"/>
        <v>6.3274080799306895E-2</v>
      </c>
      <c r="GC208">
        <v>8</v>
      </c>
      <c r="GF208">
        <v>0.50177886000000005</v>
      </c>
      <c r="GG208">
        <v>1.7300955200000001</v>
      </c>
      <c r="GK208">
        <v>0.50177886000000005</v>
      </c>
      <c r="GL208">
        <v>1.64970164</v>
      </c>
      <c r="GM208" s="8">
        <f t="shared" si="308"/>
        <v>-4.459501999999993E-2</v>
      </c>
      <c r="GN208" s="8">
        <f t="shared" si="309"/>
        <v>7.1794119914915314E-2</v>
      </c>
      <c r="GO208">
        <v>12</v>
      </c>
      <c r="GQ208">
        <v>0.50177886000000005</v>
      </c>
      <c r="GR208">
        <v>1.7300955200000001</v>
      </c>
      <c r="GS208" s="8">
        <f t="shared" si="310"/>
        <v>-4.459501999999993E-2</v>
      </c>
      <c r="GT208" s="8">
        <f t="shared" si="311"/>
        <v>7.4688420649944728E-2</v>
      </c>
      <c r="GU208">
        <v>14</v>
      </c>
      <c r="GW208" s="1">
        <v>0.50177886000000005</v>
      </c>
      <c r="GX208" s="1">
        <v>1.0535363799999999</v>
      </c>
      <c r="GY208" s="8">
        <f t="shared" si="312"/>
        <v>-4.459501999999993E-2</v>
      </c>
      <c r="GZ208" s="8">
        <f t="shared" si="313"/>
        <v>4.5057827698364014E-2</v>
      </c>
      <c r="HA208">
        <v>16</v>
      </c>
      <c r="HC208" s="1">
        <v>0.50177886000000005</v>
      </c>
      <c r="HD208" s="1">
        <v>0.94522740000000005</v>
      </c>
    </row>
    <row r="209" spans="129:212" x14ac:dyDescent="0.35">
      <c r="DY209" s="1">
        <v>0.591166148</v>
      </c>
      <c r="DZ209" s="14">
        <f t="shared" si="314"/>
        <v>4.6352878718469832E-2</v>
      </c>
      <c r="EA209" s="14">
        <f t="shared" si="315"/>
        <v>4.6352878718469832E-2</v>
      </c>
      <c r="EB209" s="14">
        <f t="shared" si="316"/>
        <v>4.4593721000000031E-2</v>
      </c>
      <c r="EC209" s="14">
        <f t="shared" si="317"/>
        <v>-3.4214609582529226E-3</v>
      </c>
      <c r="ED209" s="7">
        <f t="shared" si="318"/>
        <v>1.4942211782865467</v>
      </c>
      <c r="EE209">
        <f t="shared" si="319"/>
        <v>0.99706955568561673</v>
      </c>
      <c r="EI209" s="8">
        <f t="shared" si="302"/>
        <v>0</v>
      </c>
      <c r="EJ209" s="8">
        <f t="shared" si="303"/>
        <v>0</v>
      </c>
      <c r="EK209">
        <v>0</v>
      </c>
      <c r="FM209">
        <v>0.54637387999999998</v>
      </c>
      <c r="FN209">
        <v>1.03570819</v>
      </c>
      <c r="FO209" s="8">
        <f t="shared" si="304"/>
        <v>-4.4607630000000009E-2</v>
      </c>
      <c r="FP209" s="8">
        <f t="shared" si="305"/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 t="shared" si="306"/>
        <v>-4.4607630000000009E-2</v>
      </c>
      <c r="GB209" s="8">
        <f t="shared" si="307"/>
        <v>5.6443618368747221E-2</v>
      </c>
      <c r="GC209">
        <v>8</v>
      </c>
      <c r="GF209">
        <v>0.54637387999999998</v>
      </c>
      <c r="GG209">
        <v>1.5798692700000001</v>
      </c>
      <c r="GK209">
        <v>0.54637387999999998</v>
      </c>
      <c r="GL209">
        <v>1.4954345200000001</v>
      </c>
      <c r="GM209" s="8">
        <f t="shared" si="308"/>
        <v>-4.4607630000000009E-2</v>
      </c>
      <c r="GN209" s="8">
        <f t="shared" si="309"/>
        <v>6.5058852820912436E-2</v>
      </c>
      <c r="GO209">
        <v>12</v>
      </c>
      <c r="GQ209">
        <v>0.54637387999999998</v>
      </c>
      <c r="GR209">
        <v>1.5798692700000001</v>
      </c>
      <c r="GS209" s="8">
        <f t="shared" si="310"/>
        <v>-4.4607630000000009E-2</v>
      </c>
      <c r="GT209" s="8">
        <f t="shared" si="311"/>
        <v>6.8180451970423273E-2</v>
      </c>
      <c r="GU209">
        <v>14</v>
      </c>
      <c r="GW209" s="1">
        <v>0.54637387999999998</v>
      </c>
      <c r="GX209" s="1">
        <v>0.98948555000000005</v>
      </c>
      <c r="GY209" s="8">
        <f t="shared" si="312"/>
        <v>-4.4607630000000009E-2</v>
      </c>
      <c r="GZ209" s="8">
        <f t="shared" si="313"/>
        <v>4.2304415500655189E-2</v>
      </c>
      <c r="HA209">
        <v>16</v>
      </c>
      <c r="HC209" s="1">
        <v>0.54637387999999998</v>
      </c>
      <c r="HD209" s="1">
        <v>0.86957985000000004</v>
      </c>
    </row>
    <row r="210" spans="129:212" x14ac:dyDescent="0.35">
      <c r="DY210" s="1">
        <v>0.63571699100000001</v>
      </c>
      <c r="DZ210" s="14">
        <f t="shared" si="314"/>
        <v>4.2595795220475678E-2</v>
      </c>
      <c r="EA210" s="14">
        <f t="shared" si="315"/>
        <v>4.2595795220475678E-2</v>
      </c>
      <c r="EB210" s="14">
        <f t="shared" si="316"/>
        <v>4.4550843000000007E-2</v>
      </c>
      <c r="EC210" s="14">
        <f t="shared" si="317"/>
        <v>-3.7570834979941542E-3</v>
      </c>
      <c r="ED210" s="7">
        <f t="shared" si="318"/>
        <v>1.4866629118738566</v>
      </c>
      <c r="EE210">
        <f t="shared" si="319"/>
        <v>0.99646287142903345</v>
      </c>
      <c r="EI210" s="8">
        <f t="shared" si="302"/>
        <v>0</v>
      </c>
      <c r="EJ210" s="8">
        <f t="shared" si="303"/>
        <v>0</v>
      </c>
      <c r="EK210">
        <v>0</v>
      </c>
      <c r="FM210">
        <v>0.59098150999999999</v>
      </c>
      <c r="FN210">
        <v>0.89856150000000001</v>
      </c>
      <c r="FO210" s="8">
        <f t="shared" si="304"/>
        <v>-4.4585199999999992E-2</v>
      </c>
      <c r="FP210" s="8">
        <f t="shared" si="305"/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 t="shared" si="306"/>
        <v>-4.4585199999999992E-2</v>
      </c>
      <c r="GB210" s="8">
        <f t="shared" si="307"/>
        <v>4.9747152619915941E-2</v>
      </c>
      <c r="GC210">
        <v>8</v>
      </c>
      <c r="GF210">
        <v>0.59098150999999999</v>
      </c>
      <c r="GG210">
        <v>1.4311475199999999</v>
      </c>
      <c r="GK210">
        <v>0.59098150999999999</v>
      </c>
      <c r="GL210">
        <v>1.3435586100000001</v>
      </c>
      <c r="GM210" s="8">
        <f t="shared" si="308"/>
        <v>-4.4585199999999992E-2</v>
      </c>
      <c r="GN210" s="8">
        <f t="shared" si="309"/>
        <v>5.8386554959521372E-2</v>
      </c>
      <c r="GO210">
        <v>12</v>
      </c>
      <c r="GQ210">
        <v>0.59098150999999999</v>
      </c>
      <c r="GR210">
        <v>1.4311475199999999</v>
      </c>
      <c r="GS210" s="8">
        <f t="shared" si="310"/>
        <v>-4.4585199999999992E-2</v>
      </c>
      <c r="GT210" s="8">
        <f t="shared" si="311"/>
        <v>6.1693635232229094E-2</v>
      </c>
      <c r="GU210">
        <v>14</v>
      </c>
      <c r="GW210" s="1">
        <v>0.59098150999999999</v>
      </c>
      <c r="GX210" s="1">
        <v>0.92539548999999999</v>
      </c>
      <c r="GY210" s="8">
        <f t="shared" si="312"/>
        <v>-4.4585199999999992E-2</v>
      </c>
      <c r="GZ210" s="8">
        <f t="shared" si="313"/>
        <v>3.9520356733252812E-2</v>
      </c>
      <c r="HA210">
        <v>16</v>
      </c>
      <c r="HC210" s="1">
        <v>0.59098150999999999</v>
      </c>
      <c r="HD210" s="1">
        <v>0.79334444999999998</v>
      </c>
    </row>
    <row r="211" spans="129:212" x14ac:dyDescent="0.35">
      <c r="DY211" s="1">
        <v>0.68030855000000001</v>
      </c>
      <c r="DZ211" s="14">
        <f t="shared" si="314"/>
        <v>3.8527503531741378E-2</v>
      </c>
      <c r="EA211" s="14">
        <f t="shared" si="315"/>
        <v>3.8527503531741378E-2</v>
      </c>
      <c r="EB211" s="14">
        <f t="shared" si="316"/>
        <v>4.4591559000000003E-2</v>
      </c>
      <c r="EC211" s="14">
        <f t="shared" si="317"/>
        <v>-4.0682916887343004E-3</v>
      </c>
      <c r="ED211" s="7">
        <f t="shared" si="318"/>
        <v>1.4798136383440332</v>
      </c>
      <c r="EE211">
        <f t="shared" si="319"/>
        <v>0.9958639295298507</v>
      </c>
      <c r="EI211" s="8">
        <f t="shared" si="302"/>
        <v>0</v>
      </c>
      <c r="EJ211" s="8">
        <f t="shared" si="303"/>
        <v>0</v>
      </c>
      <c r="EK211">
        <v>0</v>
      </c>
      <c r="FM211">
        <v>0.63556670999999998</v>
      </c>
      <c r="FN211">
        <v>0.76489375000000004</v>
      </c>
      <c r="FO211" s="8">
        <f t="shared" si="304"/>
        <v>-4.4596489999999989E-2</v>
      </c>
      <c r="FP211" s="8">
        <f t="shared" si="305"/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 t="shared" si="306"/>
        <v>-4.4596489999999989E-2</v>
      </c>
      <c r="GB211" s="8">
        <f t="shared" si="307"/>
        <v>4.3271563262759792E-2</v>
      </c>
      <c r="GC211">
        <v>8</v>
      </c>
      <c r="GF211">
        <v>0.63556670999999998</v>
      </c>
      <c r="GG211">
        <v>1.2850163999999999</v>
      </c>
      <c r="GK211">
        <v>0.63556670999999998</v>
      </c>
      <c r="GL211">
        <v>1.19478248</v>
      </c>
      <c r="GM211" s="8">
        <f t="shared" si="308"/>
        <v>-4.4596489999999989E-2</v>
      </c>
      <c r="GN211" s="8">
        <f t="shared" si="309"/>
        <v>5.1903174452029785E-2</v>
      </c>
      <c r="GO211">
        <v>12</v>
      </c>
      <c r="GQ211">
        <v>0.63556670999999998</v>
      </c>
      <c r="GR211">
        <v>1.2850163999999999</v>
      </c>
      <c r="GS211" s="8">
        <f t="shared" si="310"/>
        <v>-4.4596489999999989E-2</v>
      </c>
      <c r="GT211" s="8">
        <f t="shared" si="311"/>
        <v>5.5374965654002441E-2</v>
      </c>
      <c r="GU211">
        <v>14</v>
      </c>
      <c r="GW211" s="1">
        <v>0.63556670999999998</v>
      </c>
      <c r="GX211" s="1">
        <v>0.86149960000000003</v>
      </c>
      <c r="GY211" s="8">
        <f t="shared" si="312"/>
        <v>-4.4596489999999989E-2</v>
      </c>
      <c r="GZ211" s="8">
        <f t="shared" si="313"/>
        <v>3.6778786699377793E-2</v>
      </c>
      <c r="HA211">
        <v>16</v>
      </c>
      <c r="HC211" s="1">
        <v>0.63556670999999998</v>
      </c>
      <c r="HD211" s="1">
        <v>0.71705978999999997</v>
      </c>
    </row>
    <row r="212" spans="129:212" x14ac:dyDescent="0.35">
      <c r="DY212" s="1">
        <v>0.72485467199999998</v>
      </c>
      <c r="DZ212" s="14">
        <f t="shared" si="314"/>
        <v>3.4178286734964779E-2</v>
      </c>
      <c r="EA212" s="14">
        <f t="shared" si="315"/>
        <v>3.4178286734964779E-2</v>
      </c>
      <c r="EB212" s="14">
        <f t="shared" si="316"/>
        <v>4.4546121999999966E-2</v>
      </c>
      <c r="EC212" s="14">
        <f t="shared" si="317"/>
        <v>-4.3492167967765991E-3</v>
      </c>
      <c r="ED212" s="7">
        <f t="shared" si="318"/>
        <v>1.4734707771249071</v>
      </c>
      <c r="EE212">
        <f t="shared" si="319"/>
        <v>0.99526760600048136</v>
      </c>
      <c r="EI212" s="8">
        <f t="shared" si="302"/>
        <v>0</v>
      </c>
      <c r="EJ212" s="8">
        <f t="shared" si="303"/>
        <v>0</v>
      </c>
      <c r="EK212">
        <v>0</v>
      </c>
      <c r="FM212">
        <v>0.68016319999999997</v>
      </c>
      <c r="FN212">
        <v>0.63393922000000003</v>
      </c>
      <c r="FO212" s="8">
        <f t="shared" si="304"/>
        <v>-4.4563490000000039E-2</v>
      </c>
      <c r="FP212" s="8">
        <f t="shared" si="305"/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 t="shared" si="306"/>
        <v>-4.4563490000000039E-2</v>
      </c>
      <c r="GB212" s="8">
        <f t="shared" si="307"/>
        <v>3.6925059521386534E-2</v>
      </c>
      <c r="GC212">
        <v>8</v>
      </c>
      <c r="GF212">
        <v>0.68016319999999997</v>
      </c>
      <c r="GG212">
        <v>1.14197701</v>
      </c>
      <c r="GK212">
        <v>0.68016319999999997</v>
      </c>
      <c r="GL212">
        <v>1.04936736</v>
      </c>
      <c r="GM212" s="8">
        <f t="shared" si="308"/>
        <v>-4.4563490000000039E-2</v>
      </c>
      <c r="GN212" s="8">
        <f t="shared" si="309"/>
        <v>4.5525110627377519E-2</v>
      </c>
      <c r="GO212">
        <v>12</v>
      </c>
      <c r="GQ212">
        <v>0.68016319999999997</v>
      </c>
      <c r="GR212">
        <v>1.14197701</v>
      </c>
      <c r="GS212" s="8">
        <f t="shared" si="310"/>
        <v>-4.4563490000000039E-2</v>
      </c>
      <c r="GT212" s="8">
        <f t="shared" si="311"/>
        <v>4.9145136271958621E-2</v>
      </c>
      <c r="GU212">
        <v>14</v>
      </c>
      <c r="GW212" s="1">
        <v>0.68016319999999997</v>
      </c>
      <c r="GX212" s="1">
        <v>0.79807468999999998</v>
      </c>
      <c r="GY212" s="8">
        <f t="shared" si="312"/>
        <v>-4.4563490000000039E-2</v>
      </c>
      <c r="GZ212" s="8">
        <f t="shared" si="313"/>
        <v>3.4025478324012773E-2</v>
      </c>
      <c r="HA212">
        <v>16</v>
      </c>
      <c r="HC212" s="1">
        <v>0.68016319999999997</v>
      </c>
      <c r="HD212" s="1">
        <v>0.64108319999999996</v>
      </c>
    </row>
    <row r="213" spans="129:212" x14ac:dyDescent="0.35">
      <c r="DY213" s="1">
        <v>0.76942777500000004</v>
      </c>
      <c r="DZ213" s="14">
        <f t="shared" si="314"/>
        <v>2.9555306027599593E-2</v>
      </c>
      <c r="EA213" s="14">
        <f t="shared" si="315"/>
        <v>2.9555306027599593E-2</v>
      </c>
      <c r="EB213" s="14">
        <f t="shared" si="316"/>
        <v>4.4573103000000058E-2</v>
      </c>
      <c r="EC213" s="14">
        <f t="shared" si="317"/>
        <v>-4.622980707365186E-3</v>
      </c>
      <c r="ED213" s="7">
        <f t="shared" si="318"/>
        <v>1.4674490202645945</v>
      </c>
      <c r="EE213">
        <f t="shared" si="319"/>
        <v>0.99466441861709776</v>
      </c>
      <c r="EI213" s="8">
        <f t="shared" si="302"/>
        <v>0</v>
      </c>
      <c r="EJ213" s="8">
        <f t="shared" si="303"/>
        <v>0</v>
      </c>
      <c r="EK213">
        <v>0</v>
      </c>
      <c r="FM213">
        <v>0.72472669000000001</v>
      </c>
      <c r="FN213">
        <v>0.50462715999999996</v>
      </c>
      <c r="FO213" s="8">
        <f t="shared" si="304"/>
        <v>-4.4580219999999948E-2</v>
      </c>
      <c r="FP213" s="8">
        <f t="shared" si="305"/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 t="shared" si="306"/>
        <v>-4.4580219999999948E-2</v>
      </c>
      <c r="GB213" s="8">
        <f t="shared" si="307"/>
        <v>3.0765005926902147E-2</v>
      </c>
      <c r="GC213">
        <v>8</v>
      </c>
      <c r="GF213">
        <v>0.72472669000000001</v>
      </c>
      <c r="GG213">
        <v>1.0022443700000001</v>
      </c>
      <c r="GK213">
        <v>0.72472669000000001</v>
      </c>
      <c r="GL213">
        <v>0.90735617000000002</v>
      </c>
      <c r="GM213" s="8">
        <f t="shared" si="308"/>
        <v>-4.4580219999999948E-2</v>
      </c>
      <c r="GN213" s="8">
        <f t="shared" si="309"/>
        <v>3.9355096410647897E-2</v>
      </c>
      <c r="GO213">
        <v>12</v>
      </c>
      <c r="GQ213">
        <v>0.72472669000000001</v>
      </c>
      <c r="GR213">
        <v>1.0022443700000001</v>
      </c>
      <c r="GS213" s="8">
        <f t="shared" si="310"/>
        <v>-4.4580219999999948E-2</v>
      </c>
      <c r="GT213" s="8">
        <f t="shared" si="311"/>
        <v>4.3121765520940297E-2</v>
      </c>
      <c r="GU213">
        <v>14</v>
      </c>
      <c r="GW213" s="1">
        <v>0.72472669000000001</v>
      </c>
      <c r="GX213" s="1">
        <v>0.73531128000000001</v>
      </c>
      <c r="GY213" s="8">
        <f t="shared" si="312"/>
        <v>-4.4580219999999948E-2</v>
      </c>
      <c r="GZ213" s="8">
        <f t="shared" si="313"/>
        <v>3.1342357154459821E-2</v>
      </c>
      <c r="HA213">
        <v>16</v>
      </c>
      <c r="HC213" s="1">
        <v>0.72472669000000001</v>
      </c>
      <c r="HD213" s="1">
        <v>0.56565816999999996</v>
      </c>
    </row>
    <row r="214" spans="129:212" x14ac:dyDescent="0.35">
      <c r="DY214" s="1">
        <v>0.81698695099999996</v>
      </c>
      <c r="DZ214" s="14">
        <f t="shared" si="314"/>
        <v>2.4330434096358041E-2</v>
      </c>
      <c r="EA214" s="14">
        <f t="shared" si="315"/>
        <v>2.4330434096358041E-2</v>
      </c>
      <c r="EB214" s="14">
        <f t="shared" si="316"/>
        <v>4.7559175999999925E-2</v>
      </c>
      <c r="EC214" s="14">
        <f t="shared" si="317"/>
        <v>-5.2248719312415516E-3</v>
      </c>
      <c r="ED214" s="7">
        <f t="shared" si="318"/>
        <v>1.4613746950818907</v>
      </c>
      <c r="EE214">
        <f t="shared" si="319"/>
        <v>0.9940194239969008</v>
      </c>
      <c r="EI214" s="8">
        <f t="shared" si="302"/>
        <v>0</v>
      </c>
      <c r="EJ214" s="8">
        <f t="shared" si="303"/>
        <v>0</v>
      </c>
      <c r="EK214">
        <v>0</v>
      </c>
      <c r="FM214">
        <v>0.76930690999999995</v>
      </c>
      <c r="FN214">
        <v>0.37533340999999998</v>
      </c>
      <c r="FO214" s="8">
        <f t="shared" si="304"/>
        <v>-4.7501780000000049E-2</v>
      </c>
      <c r="FP214" s="8">
        <f t="shared" si="305"/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 t="shared" si="306"/>
        <v>-4.7501780000000049E-2</v>
      </c>
      <c r="GB214" s="8">
        <f t="shared" si="307"/>
        <v>2.6305742078565269E-2</v>
      </c>
      <c r="GC214">
        <v>8</v>
      </c>
      <c r="GF214">
        <v>0.76930690999999995</v>
      </c>
      <c r="GG214">
        <v>0.86589189</v>
      </c>
      <c r="GK214">
        <v>0.76930690999999995</v>
      </c>
      <c r="GL214">
        <v>0.76849708000000005</v>
      </c>
      <c r="GM214" s="8">
        <f t="shared" si="308"/>
        <v>-4.7501780000000049E-2</v>
      </c>
      <c r="GN214" s="8">
        <f t="shared" si="309"/>
        <v>3.549370787418215E-2</v>
      </c>
      <c r="GO214">
        <v>12</v>
      </c>
      <c r="GQ214">
        <v>0.76930690999999995</v>
      </c>
      <c r="GR214">
        <v>0.86589189</v>
      </c>
      <c r="GS214" s="8">
        <f t="shared" si="310"/>
        <v>-4.7501780000000049E-2</v>
      </c>
      <c r="GT214" s="8">
        <f t="shared" si="311"/>
        <v>3.9670944957600547E-2</v>
      </c>
      <c r="GU214">
        <v>14</v>
      </c>
      <c r="GW214" s="1">
        <v>0.76930690999999995</v>
      </c>
      <c r="GX214" s="1">
        <v>0.67354742000000001</v>
      </c>
      <c r="GY214" s="8">
        <f t="shared" si="312"/>
        <v>-4.7501780000000049E-2</v>
      </c>
      <c r="GZ214" s="8">
        <f t="shared" si="313"/>
        <v>3.0571346599703765E-2</v>
      </c>
      <c r="HA214">
        <v>16</v>
      </c>
      <c r="HC214" s="1">
        <v>0.76930690999999995</v>
      </c>
      <c r="HD214" s="1">
        <v>0.49094620999999999</v>
      </c>
    </row>
    <row r="215" spans="129:212" x14ac:dyDescent="0.35">
      <c r="DY215" s="1">
        <v>0.86832052299999996</v>
      </c>
      <c r="DZ215" s="14">
        <f t="shared" si="314"/>
        <v>1.8350048679812436E-2</v>
      </c>
      <c r="EA215" s="14">
        <f t="shared" si="315"/>
        <v>1.8350048679812436E-2</v>
      </c>
      <c r="EB215" s="14">
        <f t="shared" si="316"/>
        <v>5.1333571999999994E-2</v>
      </c>
      <c r="EC215" s="14">
        <f t="shared" si="317"/>
        <v>-5.9803854165456048E-3</v>
      </c>
      <c r="ED215" s="7">
        <f t="shared" si="318"/>
        <v>1.4548186650550252</v>
      </c>
      <c r="EE215">
        <f t="shared" si="319"/>
        <v>0.99328212613057343</v>
      </c>
      <c r="EI215" s="8">
        <f t="shared" si="302"/>
        <v>0</v>
      </c>
      <c r="EJ215" s="8">
        <f t="shared" si="303"/>
        <v>0</v>
      </c>
      <c r="EK215">
        <v>0</v>
      </c>
      <c r="FM215">
        <v>0.81680869</v>
      </c>
      <c r="FN215">
        <v>0.20953389</v>
      </c>
      <c r="FO215" s="8">
        <f t="shared" si="304"/>
        <v>-5.1284839999999998E-2</v>
      </c>
      <c r="FP215" s="8">
        <f t="shared" si="305"/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 t="shared" si="306"/>
        <v>-5.1284839999999998E-2</v>
      </c>
      <c r="GB215" s="8">
        <f t="shared" si="307"/>
        <v>1.9742087240541828E-2</v>
      </c>
      <c r="GC215">
        <v>8</v>
      </c>
      <c r="GF215">
        <v>0.81680869</v>
      </c>
      <c r="GG215">
        <v>0.70091331999999995</v>
      </c>
      <c r="GK215">
        <v>0.81680869</v>
      </c>
      <c r="GL215">
        <v>0.5996591</v>
      </c>
      <c r="GM215" s="8">
        <f t="shared" si="308"/>
        <v>-5.1284839999999998E-2</v>
      </c>
      <c r="GN215" s="8">
        <f t="shared" si="309"/>
        <v>2.9879302013590292E-2</v>
      </c>
      <c r="GO215">
        <v>12</v>
      </c>
      <c r="GQ215">
        <v>0.81680869</v>
      </c>
      <c r="GR215">
        <v>0.70091331999999995</v>
      </c>
      <c r="GS215" s="8">
        <f t="shared" si="310"/>
        <v>-5.1284839999999998E-2</v>
      </c>
      <c r="GT215" s="8">
        <f t="shared" si="311"/>
        <v>3.4644161721755405E-2</v>
      </c>
      <c r="GU215">
        <v>14</v>
      </c>
      <c r="GW215" s="1">
        <v>0.81680869</v>
      </c>
      <c r="GX215" s="1">
        <v>0.60454231999999997</v>
      </c>
      <c r="GY215" s="8">
        <f t="shared" si="312"/>
        <v>-5.1284839999999998E-2</v>
      </c>
      <c r="GZ215" s="8">
        <f t="shared" si="313"/>
        <v>2.9602607766303201E-2</v>
      </c>
      <c r="HA215">
        <v>16</v>
      </c>
      <c r="HC215" s="1">
        <v>0.81680869</v>
      </c>
      <c r="HD215" s="1">
        <v>0.40748329999999999</v>
      </c>
    </row>
    <row r="216" spans="129:212" x14ac:dyDescent="0.35">
      <c r="DY216" s="1">
        <v>0.91857666199999999</v>
      </c>
      <c r="DZ216" s="14">
        <f t="shared" si="314"/>
        <v>1.2138871339052334E-2</v>
      </c>
      <c r="EA216" s="14">
        <f t="shared" si="315"/>
        <v>1.2138871339052334E-2</v>
      </c>
      <c r="EB216" s="14">
        <f t="shared" si="316"/>
        <v>5.0256139000000033E-2</v>
      </c>
      <c r="EC216" s="14">
        <f t="shared" si="317"/>
        <v>-6.2111773407601024E-3</v>
      </c>
      <c r="ED216" s="7">
        <f t="shared" si="318"/>
        <v>1.4478294660556796</v>
      </c>
      <c r="EE216">
        <f t="shared" si="319"/>
        <v>0.9924490974491248</v>
      </c>
      <c r="EI216" s="8">
        <f t="shared" si="302"/>
        <v>0</v>
      </c>
      <c r="EJ216" s="8">
        <f t="shared" si="303"/>
        <v>0</v>
      </c>
      <c r="EK216">
        <v>0</v>
      </c>
      <c r="FM216">
        <v>0.86809353</v>
      </c>
      <c r="FN216">
        <v>4.0916580000000001E-2</v>
      </c>
      <c r="FO216" s="8">
        <f t="shared" si="304"/>
        <v>-5.0145430000000046E-2</v>
      </c>
      <c r="FP216" s="8">
        <f t="shared" si="305"/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 t="shared" si="306"/>
        <v>-5.0145430000000046E-2</v>
      </c>
      <c r="GB216" s="8">
        <f t="shared" si="307"/>
        <v>1.0840302919621682E-2</v>
      </c>
      <c r="GC216">
        <v>8</v>
      </c>
      <c r="GF216">
        <v>0.86809353</v>
      </c>
      <c r="GG216">
        <v>0.53721801999999996</v>
      </c>
      <c r="GK216">
        <v>0.86809353</v>
      </c>
      <c r="GL216">
        <v>0.43202405999999999</v>
      </c>
      <c r="GM216" s="8">
        <f t="shared" si="308"/>
        <v>-5.0145430000000046E-2</v>
      </c>
      <c r="GN216" s="8">
        <f t="shared" si="309"/>
        <v>2.1030612860909886E-2</v>
      </c>
      <c r="GO216">
        <v>12</v>
      </c>
      <c r="GQ216">
        <v>0.86809353</v>
      </c>
      <c r="GR216">
        <v>0.53721801999999996</v>
      </c>
      <c r="GS216" s="8">
        <f t="shared" si="310"/>
        <v>-5.0145430000000046E-2</v>
      </c>
      <c r="GT216" s="8">
        <f t="shared" si="311"/>
        <v>2.5941452621399599E-2</v>
      </c>
      <c r="GU216">
        <v>14</v>
      </c>
      <c r="GW216" s="1">
        <v>0.86809353</v>
      </c>
      <c r="GX216" s="1">
        <v>0.53273904999999999</v>
      </c>
      <c r="GY216" s="8">
        <f t="shared" si="312"/>
        <v>-5.0145430000000046E-2</v>
      </c>
      <c r="GZ216" s="8">
        <f t="shared" si="313"/>
        <v>2.5485653243640067E-2</v>
      </c>
      <c r="HA216">
        <v>16</v>
      </c>
      <c r="HC216" s="1">
        <v>0.86809353</v>
      </c>
      <c r="HD216" s="1">
        <v>0.32050445</v>
      </c>
    </row>
    <row r="217" spans="129:212" x14ac:dyDescent="0.35">
      <c r="DY217" s="1">
        <v>0.96365270999999997</v>
      </c>
      <c r="DZ217" s="14">
        <f t="shared" si="314"/>
        <v>6.2479519489863798E-3</v>
      </c>
      <c r="EA217" s="14">
        <f t="shared" si="315"/>
        <v>6.2479519489863798E-3</v>
      </c>
      <c r="EB217" s="14">
        <f t="shared" si="316"/>
        <v>4.507604799999998E-2</v>
      </c>
      <c r="EC217" s="14">
        <f t="shared" si="317"/>
        <v>-5.890919390065954E-3</v>
      </c>
      <c r="ED217" s="7">
        <f t="shared" si="318"/>
        <v>1.4408443619900533</v>
      </c>
      <c r="EE217">
        <f t="shared" si="319"/>
        <v>0.99156811957217028</v>
      </c>
      <c r="EI217" s="8">
        <f t="shared" si="302"/>
        <v>0</v>
      </c>
      <c r="EJ217" s="8">
        <f t="shared" si="303"/>
        <v>0</v>
      </c>
      <c r="EK217">
        <v>0</v>
      </c>
      <c r="FM217">
        <v>0.91823896000000005</v>
      </c>
      <c r="FN217">
        <v>-0.14460078000000001</v>
      </c>
      <c r="FO217" s="8">
        <f t="shared" si="304"/>
        <v>-4.4942229999999972E-2</v>
      </c>
      <c r="FP217" s="8">
        <f t="shared" si="305"/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 t="shared" si="306"/>
        <v>-4.4942229999999972E-2</v>
      </c>
      <c r="GB217" s="8">
        <f t="shared" si="307"/>
        <v>1.6893038703506146E-3</v>
      </c>
      <c r="GC217">
        <v>8</v>
      </c>
      <c r="GF217">
        <v>0.91823896000000005</v>
      </c>
      <c r="GG217">
        <v>0.36901581999999999</v>
      </c>
      <c r="GK217">
        <v>0.91823896000000005</v>
      </c>
      <c r="GL217">
        <v>0.25877377000000001</v>
      </c>
      <c r="GM217" s="8">
        <f t="shared" si="308"/>
        <v>-4.4942229999999972E-2</v>
      </c>
      <c r="GN217" s="8">
        <f t="shared" si="309"/>
        <v>1.1279810927549963E-2</v>
      </c>
      <c r="GO217">
        <v>12</v>
      </c>
      <c r="GQ217">
        <v>0.91823896000000005</v>
      </c>
      <c r="GR217">
        <v>0.36901581999999999</v>
      </c>
      <c r="GS217" s="8">
        <f t="shared" si="310"/>
        <v>-4.4942229999999972E-2</v>
      </c>
      <c r="GT217" s="8">
        <f t="shared" si="311"/>
        <v>1.5956082630586964E-2</v>
      </c>
      <c r="GU217">
        <v>14</v>
      </c>
      <c r="GW217" s="1">
        <v>0.91823896000000005</v>
      </c>
      <c r="GX217" s="1">
        <v>0.46182132999999997</v>
      </c>
      <c r="GY217" s="8">
        <f t="shared" si="312"/>
        <v>-4.4942229999999972E-2</v>
      </c>
      <c r="GZ217" s="8">
        <f t="shared" si="313"/>
        <v>1.9783029461968381E-2</v>
      </c>
      <c r="HA217">
        <v>16</v>
      </c>
      <c r="HC217" s="1">
        <v>0.91823896000000005</v>
      </c>
      <c r="HD217" s="1">
        <v>0.2331976</v>
      </c>
    </row>
    <row r="218" spans="129:212" x14ac:dyDescent="0.35">
      <c r="DY218" s="1">
        <v>1</v>
      </c>
      <c r="DZ218" s="14">
        <f t="shared" si="314"/>
        <v>1.2599999999999777E-3</v>
      </c>
      <c r="EA218" s="14">
        <f t="shared" si="315"/>
        <v>1.2599999999999777E-3</v>
      </c>
      <c r="EB218" s="14">
        <f t="shared" si="316"/>
        <v>3.6347290000000032E-2</v>
      </c>
      <c r="EC218" s="14">
        <f t="shared" si="317"/>
        <v>-4.9879519489864025E-3</v>
      </c>
      <c r="ED218" s="7">
        <f t="shared" si="318"/>
        <v>1.4344178036925648</v>
      </c>
      <c r="EE218">
        <f t="shared" si="319"/>
        <v>0.99071485389263281</v>
      </c>
      <c r="EI218" s="8">
        <f>EG218-EG217</f>
        <v>0</v>
      </c>
      <c r="EJ218" s="8">
        <f t="shared" si="303"/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 t="shared" si="305"/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 t="shared" si="307"/>
        <v>7.3964982076966399E-3</v>
      </c>
      <c r="GC218">
        <v>8</v>
      </c>
      <c r="GF218">
        <v>0.96318119000000002</v>
      </c>
      <c r="GG218">
        <v>0.18523844</v>
      </c>
      <c r="GK218">
        <v>0.96318119000000002</v>
      </c>
      <c r="GL218">
        <v>6.8353780000000003E-2</v>
      </c>
      <c r="GM218" s="8">
        <f>GK218-GK217</f>
        <v>4.4942229999999972E-2</v>
      </c>
      <c r="GN218" s="8">
        <f t="shared" si="309"/>
        <v>-2.9769409676559774E-3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 t="shared" si="311"/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 t="shared" si="313"/>
        <v>-1.6959766593470177E-2</v>
      </c>
      <c r="HA218">
        <v>16</v>
      </c>
      <c r="HC218" s="1">
        <v>0.96318119000000002</v>
      </c>
      <c r="HD218" s="1">
        <v>0.1489829</v>
      </c>
    </row>
    <row r="219" spans="129:212" x14ac:dyDescent="0.35">
      <c r="EA219" s="3" t="s">
        <v>36</v>
      </c>
      <c r="ED219">
        <v>1.4344178036925648</v>
      </c>
      <c r="EE219">
        <f t="shared" si="319"/>
        <v>0.99071485389263281</v>
      </c>
      <c r="EI219" s="8">
        <f>EG219-EG218</f>
        <v>0</v>
      </c>
      <c r="EJ219" s="8">
        <f t="shared" si="303"/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 t="shared" si="305"/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 t="shared" si="307"/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-0.16954553999999999</v>
      </c>
      <c r="GM219" s="8">
        <f>GK219-GK218</f>
        <v>3.681880999999998E-2</v>
      </c>
      <c r="GN219" s="8">
        <f t="shared" si="309"/>
        <v>6.0493565988246406E-3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 t="shared" si="311"/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 t="shared" si="313"/>
        <v>-1.2156527986016963E-2</v>
      </c>
      <c r="HA219">
        <v>16</v>
      </c>
      <c r="HC219" s="1">
        <v>1</v>
      </c>
      <c r="HD219" s="1">
        <v>7.6445120000000005E-2</v>
      </c>
    </row>
    <row r="220" spans="129:212" x14ac:dyDescent="0.35">
      <c r="DY220" s="1">
        <v>0</v>
      </c>
      <c r="DZ220" s="14">
        <f>5*($EC$5/100)*(0.2969*SQRT(DY220)-0.126*DY220-0.3516*DY220^2+0.2843*DY220^3-0.1015*DY220^4)</f>
        <v>0</v>
      </c>
      <c r="EA220" s="14">
        <f>-DZ220</f>
        <v>0</v>
      </c>
      <c r="EB220" s="14" t="e">
        <f>DY220-#REF!</f>
        <v>#REF!</v>
      </c>
      <c r="EC220" s="14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2" x14ac:dyDescent="0.35">
      <c r="DY221" s="1">
        <v>2.60625466E-2</v>
      </c>
      <c r="DZ221" s="14">
        <f t="shared" ref="DZ221:DZ242" si="320">5*($EC$5/100)*(0.2969*SQRT(DY221)-0.126*DY221-0.3516*DY221^2+0.2843*DY221^3-0.1015*DY221^4)</f>
        <v>2.6648108451597489E-2</v>
      </c>
      <c r="EA221" s="14">
        <f t="shared" ref="EA221:EA242" si="321">-DZ221</f>
        <v>-2.6648108451597489E-2</v>
      </c>
      <c r="EB221" s="14">
        <f t="shared" ref="EB221:EB242" si="322">DY221-DY220</f>
        <v>2.60625466E-2</v>
      </c>
      <c r="EC221" s="14">
        <f t="shared" ref="EC221:EC242" si="323">EA221-EA220</f>
        <v>-2.6648108451597489E-2</v>
      </c>
      <c r="ED221" s="7">
        <f>-(PI()/2)+ATAN(EC221/EB221)</f>
        <v>-2.367303017772497</v>
      </c>
      <c r="EE221">
        <f t="shared" ref="EE221:EE243" si="324">SIN(ED221)</f>
        <v>-0.69920839973092097</v>
      </c>
      <c r="EI221" s="8">
        <f t="shared" ref="EI221:EI242" si="325">EG221-EG222</f>
        <v>0</v>
      </c>
      <c r="EJ221" s="8">
        <f t="shared" ref="EJ221:EJ243" si="326">-EI221*EH221*$EE221*COS(EK221*(PI()/180))</f>
        <v>0</v>
      </c>
      <c r="EK221">
        <v>0</v>
      </c>
      <c r="FM221">
        <v>0</v>
      </c>
      <c r="FN221">
        <v>-1.1117349299999999</v>
      </c>
      <c r="FO221" s="8">
        <f t="shared" ref="FO221:FO242" si="327">FM221-FM222</f>
        <v>0</v>
      </c>
      <c r="FP221" s="8">
        <f t="shared" ref="FP221:FP243" si="328"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 t="shared" ref="GA221:GA242" si="329">FY221-FY222</f>
        <v>0</v>
      </c>
      <c r="GB221" s="8">
        <f t="shared" ref="GB221:GB243" si="330"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-1.2913591200000001</v>
      </c>
      <c r="GM221" s="8">
        <f t="shared" ref="GM221:GM242" si="331">GK221-GK222</f>
        <v>0</v>
      </c>
      <c r="GN221" s="8">
        <f t="shared" ref="GN221:GN243" si="332">-GM221*GL221*$EE221*COS(GO221*(PI()/180))</f>
        <v>0</v>
      </c>
      <c r="GO221">
        <v>12</v>
      </c>
      <c r="GQ221">
        <v>0</v>
      </c>
      <c r="GR221">
        <v>-1.2969714299999999</v>
      </c>
      <c r="GS221" s="8">
        <f t="shared" ref="GS221:GS242" si="333">GQ221-GQ222</f>
        <v>0</v>
      </c>
      <c r="GT221" s="8">
        <f t="shared" ref="GT221:GT243" si="334"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 t="shared" ref="GY221:GY242" si="335">GW221-GW222</f>
        <v>0</v>
      </c>
      <c r="GZ221" s="8">
        <f t="shared" ref="GZ221:GZ243" si="336">-GY221*GX221*$EE221*COS(HA221*(PI()/180))</f>
        <v>0</v>
      </c>
      <c r="HA221">
        <v>16</v>
      </c>
      <c r="HC221" s="1">
        <v>0</v>
      </c>
      <c r="HD221" s="1">
        <v>-0.59501983999999997</v>
      </c>
    </row>
    <row r="222" spans="129:212" x14ac:dyDescent="0.35">
      <c r="DY222" s="1">
        <v>6.5657129800000005E-2</v>
      </c>
      <c r="DZ222" s="14">
        <f t="shared" si="320"/>
        <v>3.9820016425207334E-2</v>
      </c>
      <c r="EA222" s="14">
        <f t="shared" si="321"/>
        <v>-3.9820016425207334E-2</v>
      </c>
      <c r="EB222" s="14">
        <f t="shared" si="322"/>
        <v>3.9594583200000005E-2</v>
      </c>
      <c r="EC222" s="14">
        <f t="shared" si="323"/>
        <v>-1.3171907973609846E-2</v>
      </c>
      <c r="ED222" s="7">
        <f t="shared" ref="ED222:ED242" si="337">-(PI()/2)+ATAN(EC222/EB222)</f>
        <v>-1.8919492617242695</v>
      </c>
      <c r="EE222">
        <f t="shared" si="324"/>
        <v>-0.94887211249767367</v>
      </c>
      <c r="EI222" s="8">
        <f t="shared" si="325"/>
        <v>0</v>
      </c>
      <c r="EJ222" s="8">
        <f t="shared" si="326"/>
        <v>0</v>
      </c>
      <c r="EK222">
        <v>0</v>
      </c>
      <c r="FM222">
        <v>0</v>
      </c>
      <c r="FN222">
        <v>-1.50980855</v>
      </c>
      <c r="FO222" s="8">
        <f t="shared" si="327"/>
        <v>-2.5729459999999999E-2</v>
      </c>
      <c r="FP222" s="8">
        <f t="shared" si="328"/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 t="shared" si="329"/>
        <v>-2.5729459999999999E-2</v>
      </c>
      <c r="GB222" s="8">
        <f t="shared" si="330"/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-2.3885596100000002</v>
      </c>
      <c r="GM222" s="8">
        <f t="shared" si="331"/>
        <v>-2.5729459999999999E-2</v>
      </c>
      <c r="GN222" s="8">
        <f t="shared" si="332"/>
        <v>5.7039910124807525E-2</v>
      </c>
      <c r="GO222">
        <v>12</v>
      </c>
      <c r="GQ222">
        <v>0</v>
      </c>
      <c r="GR222">
        <v>-2.5057497</v>
      </c>
      <c r="GS222" s="8">
        <f t="shared" si="333"/>
        <v>-2.5729459999999999E-2</v>
      </c>
      <c r="GT222" s="8">
        <f t="shared" si="334"/>
        <v>5.9358123067007697E-2</v>
      </c>
      <c r="GU222">
        <v>14</v>
      </c>
      <c r="GW222" s="1">
        <v>0</v>
      </c>
      <c r="GX222" s="1">
        <v>-1.85279292</v>
      </c>
      <c r="GY222" s="8">
        <f t="shared" si="335"/>
        <v>-2.5729459999999999E-2</v>
      </c>
      <c r="GZ222" s="8">
        <f t="shared" si="336"/>
        <v>4.3481735897638471E-2</v>
      </c>
      <c r="HA222">
        <v>16</v>
      </c>
      <c r="HC222" s="1">
        <v>0</v>
      </c>
      <c r="HD222" s="1">
        <v>-1.7191006499999999</v>
      </c>
    </row>
    <row r="223" spans="129:212" x14ac:dyDescent="0.35">
      <c r="DY223" s="1">
        <v>0.116797683</v>
      </c>
      <c r="DZ223" s="14">
        <f t="shared" si="320"/>
        <v>4.9433246699933216E-2</v>
      </c>
      <c r="EA223" s="14">
        <f t="shared" si="321"/>
        <v>-4.9433246699933216E-2</v>
      </c>
      <c r="EB223" s="14">
        <f t="shared" si="322"/>
        <v>5.1140553199999994E-2</v>
      </c>
      <c r="EC223" s="14">
        <f t="shared" si="323"/>
        <v>-9.6132302747258813E-3</v>
      </c>
      <c r="ED223" s="7">
        <f t="shared" si="337"/>
        <v>-1.7566047065434491</v>
      </c>
      <c r="EE223">
        <f t="shared" si="324"/>
        <v>-0.98278723083040553</v>
      </c>
      <c r="EI223" s="8">
        <f t="shared" si="325"/>
        <v>0</v>
      </c>
      <c r="EJ223" s="8">
        <f t="shared" si="326"/>
        <v>0</v>
      </c>
      <c r="EK223">
        <v>0</v>
      </c>
      <c r="FM223">
        <v>2.5729459999999999E-2</v>
      </c>
      <c r="FN223">
        <v>-0.31347399999999997</v>
      </c>
      <c r="FO223" s="8">
        <f t="shared" si="327"/>
        <v>-3.9560220000000007E-2</v>
      </c>
      <c r="FP223" s="8">
        <f t="shared" si="328"/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 t="shared" si="329"/>
        <v>-3.9560220000000007E-2</v>
      </c>
      <c r="GB223" s="8">
        <f t="shared" si="330"/>
        <v>2.7113522964537926E-2</v>
      </c>
      <c r="GC223">
        <v>8</v>
      </c>
      <c r="GF223">
        <v>2.5729459999999999E-2</v>
      </c>
      <c r="GG223">
        <v>-1.0996695000000001</v>
      </c>
      <c r="GK223">
        <v>2.5729459999999999E-2</v>
      </c>
      <c r="GL223">
        <v>-0.98338141000000001</v>
      </c>
      <c r="GM223" s="8">
        <f t="shared" si="331"/>
        <v>-3.9560220000000007E-2</v>
      </c>
      <c r="GN223" s="8">
        <f t="shared" si="332"/>
        <v>3.7397673983214023E-2</v>
      </c>
      <c r="GO223">
        <v>12</v>
      </c>
      <c r="GQ223">
        <v>2.5729459999999999E-2</v>
      </c>
      <c r="GR223">
        <v>-1.0996695000000001</v>
      </c>
      <c r="GS223" s="8">
        <f t="shared" si="333"/>
        <v>-3.9560220000000007E-2</v>
      </c>
      <c r="GT223" s="8">
        <f t="shared" si="334"/>
        <v>4.1484370235394558E-2</v>
      </c>
      <c r="GU223">
        <v>14</v>
      </c>
      <c r="GW223" s="1">
        <v>2.5729459999999999E-2</v>
      </c>
      <c r="GX223" s="1">
        <v>-1.12728446</v>
      </c>
      <c r="GY223" s="8">
        <f t="shared" si="335"/>
        <v>-3.9560220000000007E-2</v>
      </c>
      <c r="GZ223" s="8">
        <f t="shared" si="336"/>
        <v>4.2130184440117333E-2</v>
      </c>
      <c r="HA223">
        <v>16</v>
      </c>
      <c r="HC223" s="1">
        <v>2.5729459999999999E-2</v>
      </c>
      <c r="HD223" s="1">
        <v>-0.97297959999999994</v>
      </c>
    </row>
    <row r="224" spans="129:212" x14ac:dyDescent="0.35">
      <c r="DY224" s="1">
        <v>0.17878364099999999</v>
      </c>
      <c r="DZ224" s="14">
        <f t="shared" si="320"/>
        <v>5.5976094728309785E-2</v>
      </c>
      <c r="EA224" s="14">
        <f t="shared" si="321"/>
        <v>-5.5976094728309785E-2</v>
      </c>
      <c r="EB224" s="14">
        <f t="shared" si="322"/>
        <v>6.1985957999999994E-2</v>
      </c>
      <c r="EC224" s="14">
        <f t="shared" si="323"/>
        <v>-6.5428480283765689E-3</v>
      </c>
      <c r="ED224" s="7">
        <f t="shared" si="337"/>
        <v>-1.6759606278858505</v>
      </c>
      <c r="EE224">
        <f t="shared" si="324"/>
        <v>-0.99447532939330852</v>
      </c>
      <c r="EI224" s="8">
        <f t="shared" si="325"/>
        <v>0</v>
      </c>
      <c r="EJ224" s="8">
        <f t="shared" si="326"/>
        <v>0</v>
      </c>
      <c r="EK224">
        <v>0</v>
      </c>
      <c r="FM224">
        <v>6.5289680000000003E-2</v>
      </c>
      <c r="FN224">
        <v>0.50169772999999995</v>
      </c>
      <c r="FO224" s="8">
        <f t="shared" si="327"/>
        <v>-5.1124549999999991E-2</v>
      </c>
      <c r="FP224" s="8">
        <f t="shared" si="328"/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 t="shared" si="329"/>
        <v>-5.1124549999999991E-2</v>
      </c>
      <c r="GB224" s="8">
        <f t="shared" si="330"/>
        <v>-8.810048529570921E-3</v>
      </c>
      <c r="GC224">
        <v>8</v>
      </c>
      <c r="GF224">
        <v>6.5289680000000003E-2</v>
      </c>
      <c r="GG224">
        <v>-0.21266183</v>
      </c>
      <c r="GK224">
        <v>6.5289680000000003E-2</v>
      </c>
      <c r="GL224">
        <v>-9.3547560000000002E-2</v>
      </c>
      <c r="GM224" s="8">
        <f t="shared" si="331"/>
        <v>-5.1124549999999991E-2</v>
      </c>
      <c r="GN224" s="8">
        <f t="shared" si="332"/>
        <v>4.6522213540339174E-3</v>
      </c>
      <c r="GO224">
        <v>12</v>
      </c>
      <c r="GQ224">
        <v>6.5289680000000003E-2</v>
      </c>
      <c r="GR224">
        <v>-0.21266183</v>
      </c>
      <c r="GS224" s="8">
        <f t="shared" si="333"/>
        <v>-5.1124549999999991E-2</v>
      </c>
      <c r="GT224" s="8">
        <f t="shared" si="334"/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 t="shared" si="335"/>
        <v>-5.1124549999999991E-2</v>
      </c>
      <c r="GZ224" s="8">
        <f t="shared" si="336"/>
        <v>3.6527530923070761E-2</v>
      </c>
      <c r="HA224">
        <v>16</v>
      </c>
      <c r="HC224" s="1">
        <v>6.5289680000000003E-2</v>
      </c>
      <c r="HD224" s="1">
        <v>-0.48029117999999998</v>
      </c>
    </row>
    <row r="225" spans="129:212" x14ac:dyDescent="0.35">
      <c r="DY225" s="1">
        <v>0.23458828300000001</v>
      </c>
      <c r="DZ225" s="14">
        <f t="shared" si="320"/>
        <v>5.8954250447668256E-2</v>
      </c>
      <c r="EA225" s="14">
        <f t="shared" si="321"/>
        <v>-5.8954250447668256E-2</v>
      </c>
      <c r="EB225" s="14">
        <f t="shared" si="322"/>
        <v>5.5804642000000015E-2</v>
      </c>
      <c r="EC225" s="14">
        <f t="shared" si="323"/>
        <v>-2.9781557193584718E-3</v>
      </c>
      <c r="ED225" s="7">
        <f t="shared" si="337"/>
        <v>-1.6241132746282241</v>
      </c>
      <c r="EE225">
        <f t="shared" si="324"/>
        <v>-0.99857898821020796</v>
      </c>
      <c r="EI225" s="8">
        <f t="shared" si="325"/>
        <v>0</v>
      </c>
      <c r="EJ225" s="8">
        <f t="shared" si="326"/>
        <v>0</v>
      </c>
      <c r="EK225">
        <v>0</v>
      </c>
      <c r="FM225">
        <v>0.11641422999999999</v>
      </c>
      <c r="FN225">
        <v>0.93571660000000001</v>
      </c>
      <c r="FO225" s="8">
        <f t="shared" si="327"/>
        <v>-6.1994780000000013E-2</v>
      </c>
      <c r="FP225" s="8">
        <f t="shared" si="328"/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 t="shared" si="329"/>
        <v>-6.1994780000000013E-2</v>
      </c>
      <c r="GB225" s="8">
        <f t="shared" si="330"/>
        <v>-4.0001504798964173E-2</v>
      </c>
      <c r="GC225">
        <v>8</v>
      </c>
      <c r="GF225">
        <v>0.11641422999999999</v>
      </c>
      <c r="GG225">
        <v>0.28509649999999997</v>
      </c>
      <c r="GK225">
        <v>0.11641422999999999</v>
      </c>
      <c r="GL225">
        <v>0.40069697999999998</v>
      </c>
      <c r="GM225" s="8">
        <f t="shared" si="331"/>
        <v>-6.1994780000000013E-2</v>
      </c>
      <c r="GN225" s="8">
        <f t="shared" si="332"/>
        <v>-2.4263754878141783E-2</v>
      </c>
      <c r="GO225">
        <v>12</v>
      </c>
      <c r="GQ225">
        <v>0.11641422999999999</v>
      </c>
      <c r="GR225">
        <v>0.28509649999999997</v>
      </c>
      <c r="GS225" s="8">
        <f t="shared" si="333"/>
        <v>-6.1994780000000013E-2</v>
      </c>
      <c r="GT225" s="8">
        <f t="shared" si="334"/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 t="shared" si="335"/>
        <v>-6.1994780000000013E-2</v>
      </c>
      <c r="GZ225" s="8">
        <f t="shared" si="336"/>
        <v>2.3777110687336792E-2</v>
      </c>
      <c r="HA225">
        <v>16</v>
      </c>
      <c r="HC225" s="1">
        <v>0.11641422999999999</v>
      </c>
      <c r="HD225" s="1">
        <v>-0.16879684</v>
      </c>
    </row>
    <row r="226" spans="129:212" x14ac:dyDescent="0.35">
      <c r="DY226" s="1">
        <v>0.27912081999999999</v>
      </c>
      <c r="DZ226" s="14">
        <f t="shared" si="320"/>
        <v>5.9917388798173321E-2</v>
      </c>
      <c r="EA226" s="14">
        <f t="shared" si="321"/>
        <v>-5.9917388798173321E-2</v>
      </c>
      <c r="EB226" s="14">
        <f t="shared" si="322"/>
        <v>4.4532536999999983E-2</v>
      </c>
      <c r="EC226" s="14">
        <f t="shared" si="323"/>
        <v>-9.6313835050506474E-4</v>
      </c>
      <c r="ED226" s="7">
        <f t="shared" si="337"/>
        <v>-1.5924207004593651</v>
      </c>
      <c r="EE226">
        <f t="shared" si="324"/>
        <v>-0.99976620234260183</v>
      </c>
      <c r="EI226" s="8">
        <f t="shared" si="325"/>
        <v>0</v>
      </c>
      <c r="EJ226" s="8">
        <f t="shared" si="326"/>
        <v>0</v>
      </c>
      <c r="EK226">
        <v>0</v>
      </c>
      <c r="FM226">
        <v>0.17840901000000001</v>
      </c>
      <c r="FN226">
        <v>1.10452262</v>
      </c>
      <c r="FO226" s="8">
        <f t="shared" si="327"/>
        <v>-5.5793939999999986E-2</v>
      </c>
      <c r="FP226" s="8">
        <f t="shared" si="328"/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 t="shared" si="329"/>
        <v>-5.5793939999999986E-2</v>
      </c>
      <c r="GB226" s="8">
        <f t="shared" si="330"/>
        <v>-4.7231796769065186E-2</v>
      </c>
      <c r="GC226">
        <v>8</v>
      </c>
      <c r="GF226">
        <v>0.17840901000000001</v>
      </c>
      <c r="GG226">
        <v>0.51538298999999999</v>
      </c>
      <c r="GK226">
        <v>0.17840901000000001</v>
      </c>
      <c r="GL226">
        <v>0.62392548999999997</v>
      </c>
      <c r="GM226" s="8">
        <f t="shared" si="331"/>
        <v>-5.5793939999999986E-2</v>
      </c>
      <c r="GN226" s="8">
        <f t="shared" si="332"/>
        <v>-3.4042590832236118E-2</v>
      </c>
      <c r="GO226">
        <v>12</v>
      </c>
      <c r="GQ226">
        <v>0.17840901000000001</v>
      </c>
      <c r="GR226">
        <v>0.51538298999999999</v>
      </c>
      <c r="GS226" s="8">
        <f t="shared" si="333"/>
        <v>-5.5793939999999986E-2</v>
      </c>
      <c r="GT226" s="8">
        <f t="shared" si="334"/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 t="shared" si="335"/>
        <v>-5.5793939999999986E-2</v>
      </c>
      <c r="GZ226" s="8">
        <f t="shared" si="336"/>
        <v>1.1484768745521566E-2</v>
      </c>
      <c r="HA226">
        <v>16</v>
      </c>
      <c r="HC226" s="1">
        <v>0.17840901000000001</v>
      </c>
      <c r="HD226" s="1">
        <v>1.284415E-2</v>
      </c>
    </row>
    <row r="227" spans="129:212" x14ac:dyDescent="0.35">
      <c r="DY227" s="1">
        <v>0.32371982700000002</v>
      </c>
      <c r="DZ227" s="14">
        <f t="shared" si="320"/>
        <v>5.9892512357095425E-2</v>
      </c>
      <c r="EA227" s="14">
        <f t="shared" si="321"/>
        <v>-5.9892512357095425E-2</v>
      </c>
      <c r="EB227" s="14">
        <f t="shared" si="322"/>
        <v>4.4599007000000024E-2</v>
      </c>
      <c r="EC227" s="14">
        <f t="shared" si="323"/>
        <v>2.4876441077896494E-5</v>
      </c>
      <c r="ED227" s="7">
        <f t="shared" si="337"/>
        <v>-1.5702385466968316</v>
      </c>
      <c r="EE227">
        <f t="shared" si="324"/>
        <v>-0.99999984444068513</v>
      </c>
      <c r="EI227" s="8">
        <f t="shared" si="325"/>
        <v>0</v>
      </c>
      <c r="EJ227" s="8">
        <f t="shared" si="326"/>
        <v>0</v>
      </c>
      <c r="EK227">
        <v>0</v>
      </c>
      <c r="FM227">
        <v>0.23420294999999999</v>
      </c>
      <c r="FN227">
        <v>1.23424011</v>
      </c>
      <c r="FO227" s="8">
        <f t="shared" si="327"/>
        <v>-4.457862999999998E-2</v>
      </c>
      <c r="FP227" s="8">
        <f t="shared" si="328"/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 t="shared" si="329"/>
        <v>-4.457862999999998E-2</v>
      </c>
      <c r="GB227" s="8">
        <f t="shared" si="330"/>
        <v>-4.4812135633830776E-2</v>
      </c>
      <c r="GC227">
        <v>8</v>
      </c>
      <c r="GF227">
        <v>0.23420294999999999</v>
      </c>
      <c r="GG227">
        <v>0.71299886999999995</v>
      </c>
      <c r="GK227">
        <v>0.23420294999999999</v>
      </c>
      <c r="GL227">
        <v>0.81029200000000001</v>
      </c>
      <c r="GM227" s="8">
        <f t="shared" si="331"/>
        <v>-4.457862999999998E-2</v>
      </c>
      <c r="GN227" s="8">
        <f t="shared" si="332"/>
        <v>-3.533235579446084E-2</v>
      </c>
      <c r="GO227">
        <v>12</v>
      </c>
      <c r="GQ227">
        <v>0.23420294999999999</v>
      </c>
      <c r="GR227">
        <v>0.71299886999999995</v>
      </c>
      <c r="GS227" s="8">
        <f t="shared" si="333"/>
        <v>-4.457862999999998E-2</v>
      </c>
      <c r="GT227" s="8">
        <f t="shared" si="334"/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 t="shared" si="335"/>
        <v>-4.457862999999998E-2</v>
      </c>
      <c r="GZ227" s="8">
        <f t="shared" si="336"/>
        <v>2.693317767632273E-3</v>
      </c>
      <c r="HA227">
        <v>16</v>
      </c>
      <c r="HC227" s="1">
        <v>0.23420294999999999</v>
      </c>
      <c r="HD227" s="1">
        <v>0.14405145999999999</v>
      </c>
    </row>
    <row r="228" spans="129:212" x14ac:dyDescent="0.35">
      <c r="DY228" s="1">
        <v>0.36826213400000002</v>
      </c>
      <c r="DZ228" s="14">
        <f t="shared" si="320"/>
        <v>5.9052315314374174E-2</v>
      </c>
      <c r="EA228" s="14">
        <f t="shared" si="321"/>
        <v>-5.9052315314374174E-2</v>
      </c>
      <c r="EB228" s="14">
        <f t="shared" si="322"/>
        <v>4.4542307000000003E-2</v>
      </c>
      <c r="EC228" s="14">
        <f t="shared" si="323"/>
        <v>8.4019704272125101E-4</v>
      </c>
      <c r="ED228" s="7">
        <f t="shared" si="337"/>
        <v>-1.5519356644113727</v>
      </c>
      <c r="EE228">
        <f t="shared" si="324"/>
        <v>-0.9998221429796641</v>
      </c>
      <c r="EI228" s="8">
        <f t="shared" si="325"/>
        <v>0</v>
      </c>
      <c r="EJ228" s="8">
        <f t="shared" si="326"/>
        <v>0</v>
      </c>
      <c r="EK228">
        <v>0</v>
      </c>
      <c r="FM228">
        <v>0.27878157999999997</v>
      </c>
      <c r="FN228">
        <v>1.17695328</v>
      </c>
      <c r="FO228" s="8">
        <f t="shared" si="327"/>
        <v>-4.4588270000000041E-2</v>
      </c>
      <c r="FP228" s="8">
        <f t="shared" si="328"/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 t="shared" si="329"/>
        <v>-4.4588270000000041E-2</v>
      </c>
      <c r="GB228" s="8">
        <f t="shared" si="330"/>
        <v>-4.309945447947678E-2</v>
      </c>
      <c r="GC228">
        <v>8</v>
      </c>
      <c r="GF228">
        <v>0.27878157999999997</v>
      </c>
      <c r="GG228">
        <v>0.69475452000000004</v>
      </c>
      <c r="GK228">
        <v>0.27878157999999997</v>
      </c>
      <c r="GL228">
        <v>0.78611885999999997</v>
      </c>
      <c r="GM228" s="8">
        <f t="shared" si="331"/>
        <v>-4.4588270000000041E-2</v>
      </c>
      <c r="GN228" s="8">
        <f t="shared" si="332"/>
        <v>-3.4279618720451627E-2</v>
      </c>
      <c r="GO228">
        <v>12</v>
      </c>
      <c r="GQ228">
        <v>0.27878157999999997</v>
      </c>
      <c r="GR228">
        <v>0.69475452000000004</v>
      </c>
      <c r="GS228" s="8">
        <f t="shared" si="333"/>
        <v>-4.4588270000000041E-2</v>
      </c>
      <c r="GT228" s="8">
        <f t="shared" si="334"/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 t="shared" si="335"/>
        <v>-4.4588270000000041E-2</v>
      </c>
      <c r="GZ228" s="8">
        <f t="shared" si="336"/>
        <v>1.1108069930740217E-3</v>
      </c>
      <c r="HA228">
        <v>16</v>
      </c>
      <c r="HC228" s="1">
        <v>0.27878157999999997</v>
      </c>
      <c r="HD228" s="1">
        <v>0.17252885000000001</v>
      </c>
    </row>
    <row r="229" spans="129:212" x14ac:dyDescent="0.35">
      <c r="DY229" s="1">
        <v>0.41284756900000003</v>
      </c>
      <c r="DZ229" s="14">
        <f t="shared" si="320"/>
        <v>5.7526732273967394E-2</v>
      </c>
      <c r="EA229" s="14">
        <f t="shared" si="321"/>
        <v>-5.7526732273967394E-2</v>
      </c>
      <c r="EB229" s="14">
        <f t="shared" si="322"/>
        <v>4.4585435000000007E-2</v>
      </c>
      <c r="EC229" s="14">
        <f t="shared" si="323"/>
        <v>1.5255830404067791E-3</v>
      </c>
      <c r="ED229" s="7">
        <f t="shared" si="337"/>
        <v>-1.5365925992766278</v>
      </c>
      <c r="EE229">
        <f t="shared" si="324"/>
        <v>-0.99941510953696477</v>
      </c>
      <c r="EI229" s="8">
        <f t="shared" si="325"/>
        <v>0</v>
      </c>
      <c r="EJ229" s="8">
        <f t="shared" si="326"/>
        <v>0</v>
      </c>
      <c r="EK229">
        <v>0</v>
      </c>
      <c r="FM229">
        <v>0.32336985000000001</v>
      </c>
      <c r="FN229">
        <v>1.10746013</v>
      </c>
      <c r="FO229" s="8">
        <f t="shared" si="327"/>
        <v>-4.4599520000000004E-2</v>
      </c>
      <c r="FP229" s="8">
        <f t="shared" si="328"/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 t="shared" si="329"/>
        <v>-4.4599520000000004E-2</v>
      </c>
      <c r="GB229" s="8">
        <f t="shared" si="330"/>
        <v>-4.0757263493521129E-2</v>
      </c>
      <c r="GC229">
        <v>8</v>
      </c>
      <c r="GF229">
        <v>0.32336985000000001</v>
      </c>
      <c r="GG229">
        <v>0.66155034999999995</v>
      </c>
      <c r="GK229">
        <v>0.32336985000000001</v>
      </c>
      <c r="GL229">
        <v>0.74696271000000003</v>
      </c>
      <c r="GM229" s="8">
        <f t="shared" si="331"/>
        <v>-4.4599520000000004E-2</v>
      </c>
      <c r="GN229" s="8">
        <f t="shared" si="332"/>
        <v>-3.2567124249927012E-2</v>
      </c>
      <c r="GO229">
        <v>12</v>
      </c>
      <c r="GQ229">
        <v>0.32336985000000001</v>
      </c>
      <c r="GR229">
        <v>0.66155034999999995</v>
      </c>
      <c r="GS229" s="8">
        <f t="shared" si="333"/>
        <v>-4.4599520000000004E-2</v>
      </c>
      <c r="GT229" s="8">
        <f t="shared" si="334"/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 t="shared" si="335"/>
        <v>-4.4599520000000004E-2</v>
      </c>
      <c r="GZ229" s="8">
        <f t="shared" si="336"/>
        <v>1.0524786272351793E-4</v>
      </c>
      <c r="HA229">
        <v>16</v>
      </c>
      <c r="HC229" s="1">
        <v>0.32336985000000001</v>
      </c>
      <c r="HD229" s="1">
        <v>0.18582619</v>
      </c>
    </row>
    <row r="230" spans="129:212" x14ac:dyDescent="0.35">
      <c r="DY230" s="1">
        <v>0.457418622</v>
      </c>
      <c r="DZ230" s="14">
        <f t="shared" si="320"/>
        <v>5.5420099779394875E-2</v>
      </c>
      <c r="EA230" s="14">
        <f t="shared" si="321"/>
        <v>-5.5420099779394875E-2</v>
      </c>
      <c r="EB230" s="14">
        <f t="shared" si="322"/>
        <v>4.4571052999999972E-2</v>
      </c>
      <c r="EC230" s="14">
        <f t="shared" si="323"/>
        <v>2.106632494572519E-3</v>
      </c>
      <c r="ED230" s="7">
        <f t="shared" si="337"/>
        <v>-1.5235668862871452</v>
      </c>
      <c r="EE230">
        <f t="shared" si="324"/>
        <v>-0.9988848972786567</v>
      </c>
      <c r="EI230" s="8">
        <f t="shared" si="325"/>
        <v>0</v>
      </c>
      <c r="EJ230" s="8">
        <f t="shared" si="326"/>
        <v>0</v>
      </c>
      <c r="EK230">
        <v>0</v>
      </c>
      <c r="FM230">
        <v>0.36796937000000002</v>
      </c>
      <c r="FN230">
        <v>1.0276786200000001</v>
      </c>
      <c r="FO230" s="8">
        <f t="shared" si="327"/>
        <v>-4.4603559999999987E-2</v>
      </c>
      <c r="FP230" s="8">
        <f t="shared" si="328"/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 t="shared" si="329"/>
        <v>-4.4603559999999987E-2</v>
      </c>
      <c r="GB230" s="8">
        <f t="shared" si="330"/>
        <v>-3.7881482798738229E-2</v>
      </c>
      <c r="GC230">
        <v>8</v>
      </c>
      <c r="GF230">
        <v>0.36796937000000002</v>
      </c>
      <c r="GG230">
        <v>0.61522423000000004</v>
      </c>
      <c r="GK230">
        <v>0.36796937000000002</v>
      </c>
      <c r="GL230">
        <v>0.69503988000000005</v>
      </c>
      <c r="GM230" s="8">
        <f t="shared" si="331"/>
        <v>-4.4603559999999987E-2</v>
      </c>
      <c r="GN230" s="8">
        <f t="shared" si="332"/>
        <v>-3.0289987078608461E-2</v>
      </c>
      <c r="GO230">
        <v>12</v>
      </c>
      <c r="GQ230">
        <v>0.36796937000000002</v>
      </c>
      <c r="GR230">
        <v>0.61522423000000004</v>
      </c>
      <c r="GS230" s="8">
        <f t="shared" si="333"/>
        <v>-4.4603559999999987E-2</v>
      </c>
      <c r="GT230" s="8">
        <f t="shared" si="334"/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 t="shared" si="335"/>
        <v>-4.4603559999999987E-2</v>
      </c>
      <c r="GZ230" s="8">
        <f t="shared" si="336"/>
        <v>-4.184404080111243E-4</v>
      </c>
      <c r="HA230">
        <v>16</v>
      </c>
      <c r="HC230" s="1">
        <v>0.36796937000000002</v>
      </c>
      <c r="HD230" s="1">
        <v>0.18730943</v>
      </c>
    </row>
    <row r="231" spans="129:212" x14ac:dyDescent="0.35">
      <c r="DY231" s="1">
        <v>0.50200401900000002</v>
      </c>
      <c r="DZ231" s="14">
        <f t="shared" si="320"/>
        <v>5.2813337809880657E-2</v>
      </c>
      <c r="EA231" s="14">
        <f t="shared" si="321"/>
        <v>-5.2813337809880657E-2</v>
      </c>
      <c r="EB231" s="14">
        <f t="shared" si="322"/>
        <v>4.4585397000000027E-2</v>
      </c>
      <c r="EC231" s="14">
        <f t="shared" si="323"/>
        <v>2.606761969514218E-3</v>
      </c>
      <c r="ED231" s="7">
        <f t="shared" si="337"/>
        <v>-1.5123960894851083</v>
      </c>
      <c r="EE231">
        <f t="shared" si="324"/>
        <v>-0.99829519075717399</v>
      </c>
      <c r="EI231" s="8">
        <f t="shared" si="325"/>
        <v>0</v>
      </c>
      <c r="EJ231" s="8">
        <f t="shared" si="326"/>
        <v>0</v>
      </c>
      <c r="EK231">
        <v>0</v>
      </c>
      <c r="FM231">
        <v>0.41257293</v>
      </c>
      <c r="FN231">
        <v>0.94180478000000001</v>
      </c>
      <c r="FO231" s="8">
        <f t="shared" si="327"/>
        <v>-4.4596150000000001E-2</v>
      </c>
      <c r="FP231" s="8">
        <f t="shared" si="328"/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 t="shared" si="329"/>
        <v>-4.4596150000000001E-2</v>
      </c>
      <c r="GB231" s="8">
        <f t="shared" si="330"/>
        <v>-3.4671588892153604E-2</v>
      </c>
      <c r="GC231">
        <v>8</v>
      </c>
      <c r="GF231">
        <v>0.41257293</v>
      </c>
      <c r="GG231">
        <v>0.56048454999999997</v>
      </c>
      <c r="GK231">
        <v>0.41257293</v>
      </c>
      <c r="GL231">
        <v>0.63490678</v>
      </c>
      <c r="GM231" s="8">
        <f t="shared" si="331"/>
        <v>-4.4596150000000001E-2</v>
      </c>
      <c r="GN231" s="8">
        <f t="shared" si="332"/>
        <v>-2.7648444648936756E-2</v>
      </c>
      <c r="GO231">
        <v>12</v>
      </c>
      <c r="GQ231">
        <v>0.41257293</v>
      </c>
      <c r="GR231">
        <v>0.56048454999999997</v>
      </c>
      <c r="GS231" s="8">
        <f t="shared" si="333"/>
        <v>-4.4596150000000001E-2</v>
      </c>
      <c r="GT231" s="8">
        <f t="shared" si="334"/>
        <v>-2.4211634578139216E-2</v>
      </c>
      <c r="GU231">
        <v>14</v>
      </c>
      <c r="GW231" s="1">
        <v>0.41257293</v>
      </c>
      <c r="GX231" s="1">
        <v>1.430301E-2</v>
      </c>
      <c r="GY231" s="8">
        <f t="shared" si="335"/>
        <v>-4.4596150000000001E-2</v>
      </c>
      <c r="GZ231" s="8">
        <f t="shared" si="336"/>
        <v>-6.1210429347145377E-4</v>
      </c>
      <c r="HA231">
        <v>16</v>
      </c>
      <c r="HC231" s="1">
        <v>0.41257293</v>
      </c>
      <c r="HD231" s="1">
        <v>0.18072020999999999</v>
      </c>
    </row>
    <row r="232" spans="129:212" x14ac:dyDescent="0.35">
      <c r="DY232" s="1">
        <v>0.54657242699999997</v>
      </c>
      <c r="DZ232" s="14">
        <f t="shared" si="320"/>
        <v>4.9774339676722755E-2</v>
      </c>
      <c r="EA232" s="14">
        <f t="shared" si="321"/>
        <v>-4.9774339676722755E-2</v>
      </c>
      <c r="EB232" s="14">
        <f t="shared" si="322"/>
        <v>4.4568407999999948E-2</v>
      </c>
      <c r="EC232" s="14">
        <f t="shared" si="323"/>
        <v>3.0389981331579025E-3</v>
      </c>
      <c r="ED232" s="7">
        <f t="shared" si="337"/>
        <v>-1.5027144405318809</v>
      </c>
      <c r="EE232">
        <f t="shared" si="324"/>
        <v>-0.9976833234328365</v>
      </c>
      <c r="EI232" s="8">
        <f t="shared" si="325"/>
        <v>0</v>
      </c>
      <c r="EJ232" s="8">
        <f t="shared" si="326"/>
        <v>0</v>
      </c>
      <c r="EK232">
        <v>0</v>
      </c>
      <c r="FM232">
        <v>0.45716908000000001</v>
      </c>
      <c r="FN232">
        <v>0.85226000000000002</v>
      </c>
      <c r="FO232" s="8">
        <f t="shared" si="327"/>
        <v>-4.4609780000000043E-2</v>
      </c>
      <c r="FP232" s="8">
        <f t="shared" si="328"/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 t="shared" si="329"/>
        <v>-4.4609780000000043E-2</v>
      </c>
      <c r="GB232" s="8">
        <f t="shared" si="330"/>
        <v>-3.1277262589442509E-2</v>
      </c>
      <c r="GC232">
        <v>8</v>
      </c>
      <c r="GF232">
        <v>0.45716908000000001</v>
      </c>
      <c r="GG232">
        <v>0.50036526000000003</v>
      </c>
      <c r="GK232">
        <v>0.45716908000000001</v>
      </c>
      <c r="GL232">
        <v>0.56957672999999998</v>
      </c>
      <c r="GM232" s="8">
        <f t="shared" si="331"/>
        <v>-4.4609780000000043E-2</v>
      </c>
      <c r="GN232" s="8">
        <f t="shared" si="332"/>
        <v>-2.4795874313271096E-2</v>
      </c>
      <c r="GO232">
        <v>12</v>
      </c>
      <c r="GQ232">
        <v>0.45716908000000001</v>
      </c>
      <c r="GR232">
        <v>0.50036526000000003</v>
      </c>
      <c r="GS232" s="8">
        <f t="shared" si="333"/>
        <v>-4.4609780000000043E-2</v>
      </c>
      <c r="GT232" s="8">
        <f t="shared" si="334"/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 t="shared" si="335"/>
        <v>-4.4609780000000043E-2</v>
      </c>
      <c r="GZ232" s="8">
        <f t="shared" si="336"/>
        <v>-5.7887700910032585E-4</v>
      </c>
      <c r="HA232">
        <v>16</v>
      </c>
      <c r="HC232" s="1">
        <v>0.45716908000000001</v>
      </c>
      <c r="HD232" s="1">
        <v>0.16856635</v>
      </c>
    </row>
    <row r="233" spans="129:212" x14ac:dyDescent="0.35">
      <c r="DY233" s="1">
        <v>0.591166148</v>
      </c>
      <c r="DZ233" s="14">
        <f t="shared" si="320"/>
        <v>4.6352878718469832E-2</v>
      </c>
      <c r="EA233" s="14">
        <f t="shared" si="321"/>
        <v>-4.6352878718469832E-2</v>
      </c>
      <c r="EB233" s="14">
        <f t="shared" si="322"/>
        <v>4.4593721000000031E-2</v>
      </c>
      <c r="EC233" s="14">
        <f t="shared" si="323"/>
        <v>3.4214609582529226E-3</v>
      </c>
      <c r="ED233" s="7">
        <f t="shared" si="337"/>
        <v>-1.4942211782865467</v>
      </c>
      <c r="EE233">
        <f t="shared" si="324"/>
        <v>-0.99706955568561673</v>
      </c>
      <c r="EI233" s="8">
        <f t="shared" si="325"/>
        <v>0</v>
      </c>
      <c r="EJ233" s="8">
        <f t="shared" si="326"/>
        <v>0</v>
      </c>
      <c r="EK233">
        <v>0</v>
      </c>
      <c r="FM233">
        <v>0.50177886000000005</v>
      </c>
      <c r="FN233">
        <v>0.76060256999999998</v>
      </c>
      <c r="FO233" s="8">
        <f t="shared" si="327"/>
        <v>-4.459501999999993E-2</v>
      </c>
      <c r="FP233" s="8">
        <f t="shared" si="328"/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 t="shared" si="329"/>
        <v>-4.459501999999993E-2</v>
      </c>
      <c r="GB233" s="8">
        <f t="shared" si="330"/>
        <v>-2.7741238841832775E-2</v>
      </c>
      <c r="GC233">
        <v>8</v>
      </c>
      <c r="GF233">
        <v>0.50177886000000005</v>
      </c>
      <c r="GG233">
        <v>0.43682563000000002</v>
      </c>
      <c r="GK233">
        <v>0.50177886000000005</v>
      </c>
      <c r="GL233">
        <v>0.50096107000000001</v>
      </c>
      <c r="GM233" s="8">
        <f t="shared" si="331"/>
        <v>-4.459501999999993E-2</v>
      </c>
      <c r="GN233" s="8">
        <f t="shared" si="332"/>
        <v>-2.1788141682550305E-2</v>
      </c>
      <c r="GO233">
        <v>12</v>
      </c>
      <c r="GQ233">
        <v>0.50177886000000005</v>
      </c>
      <c r="GR233">
        <v>0.43682563000000002</v>
      </c>
      <c r="GS233" s="8">
        <f t="shared" si="333"/>
        <v>-4.459501999999993E-2</v>
      </c>
      <c r="GT233" s="8">
        <f t="shared" si="334"/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 t="shared" si="335"/>
        <v>-4.459501999999993E-2</v>
      </c>
      <c r="GZ233" s="8">
        <f t="shared" si="336"/>
        <v>-3.8945702405800511E-4</v>
      </c>
      <c r="HA233">
        <v>16</v>
      </c>
      <c r="HC233" s="1">
        <v>0.50177886000000005</v>
      </c>
      <c r="HD233" s="1">
        <v>0.15254392</v>
      </c>
    </row>
    <row r="234" spans="129:212" x14ac:dyDescent="0.35">
      <c r="DY234" s="1">
        <v>0.63571699100000001</v>
      </c>
      <c r="DZ234" s="14">
        <f t="shared" si="320"/>
        <v>4.2595795220475678E-2</v>
      </c>
      <c r="EA234" s="14">
        <f t="shared" si="321"/>
        <v>-4.2595795220475678E-2</v>
      </c>
      <c r="EB234" s="14">
        <f t="shared" si="322"/>
        <v>4.4550843000000007E-2</v>
      </c>
      <c r="EC234" s="14">
        <f t="shared" si="323"/>
        <v>3.7570834979941542E-3</v>
      </c>
      <c r="ED234" s="7">
        <f t="shared" si="337"/>
        <v>-1.4866629118738566</v>
      </c>
      <c r="EE234">
        <f t="shared" si="324"/>
        <v>-0.99646287142903345</v>
      </c>
      <c r="EI234" s="8">
        <f t="shared" si="325"/>
        <v>0</v>
      </c>
      <c r="EJ234" s="8">
        <f t="shared" si="326"/>
        <v>0</v>
      </c>
      <c r="EK234">
        <v>0</v>
      </c>
      <c r="FM234">
        <v>0.54637387999999998</v>
      </c>
      <c r="FN234">
        <v>0.66769787999999997</v>
      </c>
      <c r="FO234" s="8">
        <f t="shared" si="327"/>
        <v>-4.4607630000000009E-2</v>
      </c>
      <c r="FP234" s="8">
        <f t="shared" si="328"/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 t="shared" si="329"/>
        <v>-4.4607630000000009E-2</v>
      </c>
      <c r="GB234" s="8">
        <f t="shared" si="330"/>
        <v>-2.4146354757019026E-2</v>
      </c>
      <c r="GC234">
        <v>8</v>
      </c>
      <c r="GF234">
        <v>0.54637387999999998</v>
      </c>
      <c r="GG234">
        <v>0.37108002000000001</v>
      </c>
      <c r="GK234">
        <v>0.54637387999999998</v>
      </c>
      <c r="GL234">
        <v>0.4302242</v>
      </c>
      <c r="GM234" s="8">
        <f t="shared" si="331"/>
        <v>-4.4607630000000009E-2</v>
      </c>
      <c r="GN234" s="8">
        <f t="shared" si="332"/>
        <v>-1.8705507729095253E-2</v>
      </c>
      <c r="GO234">
        <v>12</v>
      </c>
      <c r="GQ234">
        <v>0.54637387999999998</v>
      </c>
      <c r="GR234">
        <v>0.37108002000000001</v>
      </c>
      <c r="GS234" s="8">
        <f t="shared" si="333"/>
        <v>-4.4607630000000009E-2</v>
      </c>
      <c r="GT234" s="8">
        <f t="shared" si="334"/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 t="shared" si="335"/>
        <v>-4.4607630000000009E-2</v>
      </c>
      <c r="GZ234" s="8">
        <f t="shared" si="336"/>
        <v>-9.4318071850107068E-5</v>
      </c>
      <c r="HA234">
        <v>16</v>
      </c>
      <c r="HC234" s="1">
        <v>0.54637387999999998</v>
      </c>
      <c r="HD234" s="1">
        <v>0.13379119</v>
      </c>
    </row>
    <row r="235" spans="129:212" x14ac:dyDescent="0.35">
      <c r="DY235" s="1">
        <v>0.68030855000000001</v>
      </c>
      <c r="DZ235" s="14">
        <f t="shared" si="320"/>
        <v>3.8527503531741378E-2</v>
      </c>
      <c r="EA235" s="14">
        <f t="shared" si="321"/>
        <v>-3.8527503531741378E-2</v>
      </c>
      <c r="EB235" s="14">
        <f t="shared" si="322"/>
        <v>4.4591559000000003E-2</v>
      </c>
      <c r="EC235" s="14">
        <f t="shared" si="323"/>
        <v>4.0682916887343004E-3</v>
      </c>
      <c r="ED235" s="7">
        <f t="shared" si="337"/>
        <v>-1.4798136383440332</v>
      </c>
      <c r="EE235">
        <f t="shared" si="324"/>
        <v>-0.9958639295298507</v>
      </c>
      <c r="EI235" s="8">
        <f t="shared" si="325"/>
        <v>0</v>
      </c>
      <c r="EJ235" s="8">
        <f t="shared" si="326"/>
        <v>0</v>
      </c>
      <c r="EK235">
        <v>0</v>
      </c>
      <c r="FM235">
        <v>0.59098150999999999</v>
      </c>
      <c r="FN235">
        <v>0.57388304999999995</v>
      </c>
      <c r="FO235" s="8">
        <f t="shared" si="327"/>
        <v>-4.4585199999999992E-2</v>
      </c>
      <c r="FP235" s="8">
        <f t="shared" si="328"/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 t="shared" si="329"/>
        <v>-4.4585199999999992E-2</v>
      </c>
      <c r="GB235" s="8">
        <f t="shared" si="330"/>
        <v>-2.047858701343901E-2</v>
      </c>
      <c r="GC235">
        <v>8</v>
      </c>
      <c r="GF235">
        <v>0.59098150999999999</v>
      </c>
      <c r="GG235">
        <v>0.30378503000000001</v>
      </c>
      <c r="GK235">
        <v>0.59098150999999999</v>
      </c>
      <c r="GL235">
        <v>0.35797064000000001</v>
      </c>
      <c r="GM235" s="8">
        <f t="shared" si="331"/>
        <v>-4.4585199999999992E-2</v>
      </c>
      <c r="GN235" s="8">
        <f t="shared" si="332"/>
        <v>-1.5546854127810922E-2</v>
      </c>
      <c r="GO235">
        <v>12</v>
      </c>
      <c r="GQ235">
        <v>0.59098150999999999</v>
      </c>
      <c r="GR235">
        <v>0.30378503000000001</v>
      </c>
      <c r="GS235" s="8">
        <f t="shared" si="333"/>
        <v>-4.4585199999999992E-2</v>
      </c>
      <c r="GT235" s="8">
        <f t="shared" si="334"/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 t="shared" si="335"/>
        <v>-4.4585199999999992E-2</v>
      </c>
      <c r="GZ235" s="8">
        <f t="shared" si="336"/>
        <v>2.7215229327154643E-4</v>
      </c>
      <c r="HA235">
        <v>16</v>
      </c>
      <c r="HC235" s="1">
        <v>0.59098150999999999</v>
      </c>
      <c r="HD235" s="1">
        <v>0.11304314</v>
      </c>
    </row>
    <row r="236" spans="129:212" x14ac:dyDescent="0.35">
      <c r="DY236" s="1">
        <v>0.72485467199999998</v>
      </c>
      <c r="DZ236" s="14">
        <f t="shared" si="320"/>
        <v>3.4178286734964779E-2</v>
      </c>
      <c r="EA236" s="14">
        <f t="shared" si="321"/>
        <v>-3.4178286734964779E-2</v>
      </c>
      <c r="EB236" s="14">
        <f t="shared" si="322"/>
        <v>4.4546121999999966E-2</v>
      </c>
      <c r="EC236" s="14">
        <f t="shared" si="323"/>
        <v>4.3492167967765991E-3</v>
      </c>
      <c r="ED236" s="7">
        <f t="shared" si="337"/>
        <v>-1.4734707771249071</v>
      </c>
      <c r="EE236">
        <f t="shared" si="324"/>
        <v>-0.99526760600048136</v>
      </c>
      <c r="EI236" s="8">
        <f t="shared" si="325"/>
        <v>0</v>
      </c>
      <c r="EJ236" s="8">
        <f t="shared" si="326"/>
        <v>0</v>
      </c>
      <c r="EK236">
        <v>0</v>
      </c>
      <c r="FM236">
        <v>0.63556670999999998</v>
      </c>
      <c r="FN236">
        <v>0.47904092999999998</v>
      </c>
      <c r="FO236" s="8">
        <f t="shared" si="327"/>
        <v>-4.4596489999999989E-2</v>
      </c>
      <c r="FP236" s="8">
        <f t="shared" si="328"/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 t="shared" si="329"/>
        <v>-4.4596489999999989E-2</v>
      </c>
      <c r="GB236" s="8">
        <f t="shared" si="330"/>
        <v>-1.6773160469602894E-2</v>
      </c>
      <c r="GC236">
        <v>8</v>
      </c>
      <c r="GF236">
        <v>0.63556670999999998</v>
      </c>
      <c r="GG236">
        <v>0.23513242000000001</v>
      </c>
      <c r="GK236">
        <v>0.63556670999999998</v>
      </c>
      <c r="GL236">
        <v>0.28433635000000002</v>
      </c>
      <c r="GM236" s="8">
        <f t="shared" si="331"/>
        <v>-4.4596489999999989E-2</v>
      </c>
      <c r="GN236" s="8">
        <f t="shared" si="332"/>
        <v>-1.23446086253795E-2</v>
      </c>
      <c r="GO236">
        <v>12</v>
      </c>
      <c r="GQ236">
        <v>0.63556670999999998</v>
      </c>
      <c r="GR236">
        <v>0.23513242000000001</v>
      </c>
      <c r="GS236" s="8">
        <f t="shared" si="333"/>
        <v>-4.4596489999999989E-2</v>
      </c>
      <c r="GT236" s="8">
        <f t="shared" si="334"/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 t="shared" si="335"/>
        <v>-4.4596489999999989E-2</v>
      </c>
      <c r="GZ236" s="8">
        <f t="shared" si="336"/>
        <v>6.8723019943401178E-4</v>
      </c>
      <c r="HA236">
        <v>16</v>
      </c>
      <c r="HC236" s="1">
        <v>0.63556670999999998</v>
      </c>
      <c r="HD236" s="1">
        <v>9.0718350000000003E-2</v>
      </c>
    </row>
    <row r="237" spans="129:212" x14ac:dyDescent="0.35">
      <c r="DY237" s="1">
        <v>0.76942777500000004</v>
      </c>
      <c r="DZ237" s="14">
        <f t="shared" si="320"/>
        <v>2.9555306027599593E-2</v>
      </c>
      <c r="EA237" s="14">
        <f t="shared" si="321"/>
        <v>-2.9555306027599593E-2</v>
      </c>
      <c r="EB237" s="14">
        <f t="shared" si="322"/>
        <v>4.4573103000000058E-2</v>
      </c>
      <c r="EC237" s="14">
        <f t="shared" si="323"/>
        <v>4.622980707365186E-3</v>
      </c>
      <c r="ED237" s="7">
        <f t="shared" si="337"/>
        <v>-1.4674490202645945</v>
      </c>
      <c r="EE237">
        <f t="shared" si="324"/>
        <v>-0.99466441861709776</v>
      </c>
      <c r="EI237" s="8">
        <f t="shared" si="325"/>
        <v>0</v>
      </c>
      <c r="EJ237" s="8">
        <f t="shared" si="326"/>
        <v>0</v>
      </c>
      <c r="EK237">
        <v>0</v>
      </c>
      <c r="FM237">
        <v>0.68016319999999997</v>
      </c>
      <c r="FN237">
        <v>0.38261263000000001</v>
      </c>
      <c r="FO237" s="8">
        <f t="shared" si="327"/>
        <v>-4.4563490000000039E-2</v>
      </c>
      <c r="FP237" s="8">
        <f t="shared" si="328"/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 t="shared" si="329"/>
        <v>-4.4563490000000039E-2</v>
      </c>
      <c r="GB237" s="8">
        <f t="shared" si="330"/>
        <v>-1.2979847376490434E-2</v>
      </c>
      <c r="GC237">
        <v>8</v>
      </c>
      <c r="GF237">
        <v>0.68016319999999997</v>
      </c>
      <c r="GG237">
        <v>0.16487672</v>
      </c>
      <c r="GK237">
        <v>0.68016319999999997</v>
      </c>
      <c r="GL237">
        <v>0.20901386</v>
      </c>
      <c r="GM237" s="8">
        <f t="shared" si="331"/>
        <v>-4.4563490000000039E-2</v>
      </c>
      <c r="GN237" s="8">
        <f t="shared" si="332"/>
        <v>-9.0622336981583101E-3</v>
      </c>
      <c r="GO237">
        <v>12</v>
      </c>
      <c r="GQ237">
        <v>0.68016319999999997</v>
      </c>
      <c r="GR237">
        <v>0.16487672</v>
      </c>
      <c r="GS237" s="8">
        <f t="shared" si="333"/>
        <v>-4.4563490000000039E-2</v>
      </c>
      <c r="GT237" s="8">
        <f t="shared" si="334"/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 t="shared" si="335"/>
        <v>-4.4563490000000039E-2</v>
      </c>
      <c r="GZ237" s="8">
        <f t="shared" si="336"/>
        <v>1.13698574513961E-3</v>
      </c>
      <c r="HA237">
        <v>16</v>
      </c>
      <c r="HC237" s="1">
        <v>0.68016319999999997</v>
      </c>
      <c r="HD237" s="1">
        <v>6.6959290000000005E-2</v>
      </c>
    </row>
    <row r="238" spans="129:212" x14ac:dyDescent="0.35">
      <c r="DY238" s="1">
        <v>0.81698695099999996</v>
      </c>
      <c r="DZ238" s="14">
        <f t="shared" si="320"/>
        <v>2.4330434096358041E-2</v>
      </c>
      <c r="EA238" s="14">
        <f t="shared" si="321"/>
        <v>-2.4330434096358041E-2</v>
      </c>
      <c r="EB238" s="14">
        <f t="shared" si="322"/>
        <v>4.7559175999999925E-2</v>
      </c>
      <c r="EC238" s="14">
        <f t="shared" si="323"/>
        <v>5.2248719312415516E-3</v>
      </c>
      <c r="ED238" s="7">
        <f t="shared" si="337"/>
        <v>-1.4613746950818907</v>
      </c>
      <c r="EE238">
        <f t="shared" si="324"/>
        <v>-0.9940194239969008</v>
      </c>
      <c r="EI238" s="8">
        <f t="shared" si="325"/>
        <v>0</v>
      </c>
      <c r="EJ238" s="8">
        <f t="shared" si="326"/>
        <v>0</v>
      </c>
      <c r="EK238">
        <v>0</v>
      </c>
      <c r="FM238">
        <v>0.72472669000000001</v>
      </c>
      <c r="FN238">
        <v>0.28356094999999998</v>
      </c>
      <c r="FO238" s="8">
        <f t="shared" si="327"/>
        <v>-4.4580219999999948E-2</v>
      </c>
      <c r="FP238" s="8">
        <f t="shared" si="328"/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 t="shared" si="329"/>
        <v>-4.4580219999999948E-2</v>
      </c>
      <c r="GB238" s="8">
        <f t="shared" si="330"/>
        <v>-9.0891593421676756E-3</v>
      </c>
      <c r="GC238">
        <v>8</v>
      </c>
      <c r="GF238">
        <v>0.72472669000000001</v>
      </c>
      <c r="GG238">
        <v>9.2314850000000004E-2</v>
      </c>
      <c r="GK238">
        <v>0.72472669000000001</v>
      </c>
      <c r="GL238">
        <v>0.13122818</v>
      </c>
      <c r="GM238" s="8">
        <f t="shared" si="331"/>
        <v>-4.4580219999999948E-2</v>
      </c>
      <c r="GN238" s="8">
        <f t="shared" si="332"/>
        <v>-5.6881177475496345E-3</v>
      </c>
      <c r="GO238">
        <v>12</v>
      </c>
      <c r="GQ238">
        <v>0.72472669000000001</v>
      </c>
      <c r="GR238">
        <v>9.2314850000000004E-2</v>
      </c>
      <c r="GS238" s="8">
        <f t="shared" si="333"/>
        <v>-4.4580219999999948E-2</v>
      </c>
      <c r="GT238" s="8">
        <f t="shared" si="334"/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 t="shared" si="335"/>
        <v>-4.4580219999999948E-2</v>
      </c>
      <c r="GZ238" s="8">
        <f t="shared" si="336"/>
        <v>1.6197621646261773E-3</v>
      </c>
      <c r="HA238">
        <v>16</v>
      </c>
      <c r="HC238" s="1">
        <v>0.72472669000000001</v>
      </c>
      <c r="HD238" s="1">
        <v>4.1639370000000002E-2</v>
      </c>
    </row>
    <row r="239" spans="129:212" x14ac:dyDescent="0.35">
      <c r="DY239" s="1">
        <v>0.86832052299999996</v>
      </c>
      <c r="DZ239" s="14">
        <f t="shared" si="320"/>
        <v>1.8350048679812436E-2</v>
      </c>
      <c r="EA239" s="14">
        <f t="shared" si="321"/>
        <v>-1.8350048679812436E-2</v>
      </c>
      <c r="EB239" s="14">
        <f t="shared" si="322"/>
        <v>5.1333571999999994E-2</v>
      </c>
      <c r="EC239" s="14">
        <f t="shared" si="323"/>
        <v>5.9803854165456048E-3</v>
      </c>
      <c r="ED239" s="7">
        <f t="shared" si="337"/>
        <v>-1.4548186650550252</v>
      </c>
      <c r="EE239">
        <f t="shared" si="324"/>
        <v>-0.99328212613057343</v>
      </c>
      <c r="EI239" s="8">
        <f t="shared" si="325"/>
        <v>0</v>
      </c>
      <c r="EJ239" s="8">
        <f t="shared" si="326"/>
        <v>0</v>
      </c>
      <c r="EK239">
        <v>0</v>
      </c>
      <c r="FM239">
        <v>0.76930690999999995</v>
      </c>
      <c r="FN239">
        <v>0.1800167</v>
      </c>
      <c r="FO239" s="8">
        <f t="shared" si="327"/>
        <v>-4.7501780000000049E-2</v>
      </c>
      <c r="FP239" s="8">
        <f t="shared" si="328"/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 t="shared" si="329"/>
        <v>-4.7501780000000049E-2</v>
      </c>
      <c r="GB239" s="8">
        <f t="shared" si="330"/>
        <v>-5.3318730832140268E-3</v>
      </c>
      <c r="GC239">
        <v>8</v>
      </c>
      <c r="GF239">
        <v>0.76930690999999995</v>
      </c>
      <c r="GG239">
        <v>1.5924399999999998E-2</v>
      </c>
      <c r="GK239">
        <v>0.76930690999999995</v>
      </c>
      <c r="GL239">
        <v>4.9376299999999998E-2</v>
      </c>
      <c r="GM239" s="8">
        <f t="shared" si="331"/>
        <v>-4.7501780000000049E-2</v>
      </c>
      <c r="GN239" s="8">
        <f t="shared" si="332"/>
        <v>-2.2787959635905755E-3</v>
      </c>
      <c r="GO239">
        <v>12</v>
      </c>
      <c r="GQ239">
        <v>0.76930690999999995</v>
      </c>
      <c r="GR239">
        <v>1.5924399999999998E-2</v>
      </c>
      <c r="GS239" s="8">
        <f t="shared" si="333"/>
        <v>-4.7501780000000049E-2</v>
      </c>
      <c r="GT239" s="8">
        <f t="shared" si="334"/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 t="shared" si="335"/>
        <v>-4.7501780000000049E-2</v>
      </c>
      <c r="GZ239" s="8">
        <f t="shared" si="336"/>
        <v>2.2846234459232193E-3</v>
      </c>
      <c r="HA239">
        <v>16</v>
      </c>
      <c r="HC239" s="1">
        <v>0.76930690999999995</v>
      </c>
      <c r="HD239" s="1">
        <v>1.425249E-2</v>
      </c>
    </row>
    <row r="240" spans="129:212" x14ac:dyDescent="0.35">
      <c r="DY240" s="1">
        <v>0.91857666199999999</v>
      </c>
      <c r="DZ240" s="14">
        <f t="shared" si="320"/>
        <v>1.2138871339052334E-2</v>
      </c>
      <c r="EA240" s="14">
        <f t="shared" si="321"/>
        <v>-1.2138871339052334E-2</v>
      </c>
      <c r="EB240" s="14">
        <f t="shared" si="322"/>
        <v>5.0256139000000033E-2</v>
      </c>
      <c r="EC240" s="14">
        <f t="shared" si="323"/>
        <v>6.2111773407601024E-3</v>
      </c>
      <c r="ED240" s="7">
        <f t="shared" si="337"/>
        <v>-1.4478294660556796</v>
      </c>
      <c r="EE240">
        <f t="shared" si="324"/>
        <v>-0.9924490974491248</v>
      </c>
      <c r="EI240" s="8">
        <f t="shared" si="325"/>
        <v>0</v>
      </c>
      <c r="EJ240" s="8">
        <f t="shared" si="326"/>
        <v>0</v>
      </c>
      <c r="EK240">
        <v>0</v>
      </c>
      <c r="FM240">
        <v>0.81680869</v>
      </c>
      <c r="FN240">
        <v>3.59219E-2</v>
      </c>
      <c r="FO240" s="8">
        <f t="shared" si="327"/>
        <v>-5.1284839999999998E-2</v>
      </c>
      <c r="FP240" s="8">
        <f t="shared" si="328"/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 t="shared" si="329"/>
        <v>-5.1284839999999998E-2</v>
      </c>
      <c r="GB240" s="8">
        <f t="shared" si="330"/>
        <v>9.9304803300960423E-4</v>
      </c>
      <c r="GC240">
        <v>8</v>
      </c>
      <c r="GF240">
        <v>0.81680869</v>
      </c>
      <c r="GG240">
        <v>-0.10131559</v>
      </c>
      <c r="GK240">
        <v>0.81680869</v>
      </c>
      <c r="GL240">
        <v>-7.3345199999999999E-2</v>
      </c>
      <c r="GM240" s="8">
        <f t="shared" si="331"/>
        <v>-5.1284839999999998E-2</v>
      </c>
      <c r="GN240" s="8">
        <f t="shared" si="332"/>
        <v>3.6515170867547114E-3</v>
      </c>
      <c r="GO240">
        <v>12</v>
      </c>
      <c r="GQ240">
        <v>0.81680869</v>
      </c>
      <c r="GR240">
        <v>-0.10131559</v>
      </c>
      <c r="GS240" s="8">
        <f t="shared" si="333"/>
        <v>-5.1284839999999998E-2</v>
      </c>
      <c r="GT240" s="8">
        <f t="shared" si="334"/>
        <v>5.0035430687392453E-3</v>
      </c>
      <c r="GU240">
        <v>14</v>
      </c>
      <c r="GW240" s="1">
        <v>0.81680869</v>
      </c>
      <c r="GX240" s="1">
        <v>-7.623038E-2</v>
      </c>
      <c r="GY240" s="8">
        <f t="shared" si="335"/>
        <v>-5.1284839999999998E-2</v>
      </c>
      <c r="GZ240" s="8">
        <f t="shared" si="336"/>
        <v>3.7296404619154284E-3</v>
      </c>
      <c r="HA240">
        <v>16</v>
      </c>
      <c r="HC240" s="1">
        <v>0.81680869</v>
      </c>
      <c r="HD240" s="1">
        <v>-2.7476230000000001E-2</v>
      </c>
    </row>
    <row r="241" spans="129:212" x14ac:dyDescent="0.35">
      <c r="DY241" s="1">
        <v>0.96365270999999997</v>
      </c>
      <c r="DZ241" s="14">
        <f t="shared" si="320"/>
        <v>6.2479519489863798E-3</v>
      </c>
      <c r="EA241" s="14">
        <f t="shared" si="321"/>
        <v>-6.2479519489863798E-3</v>
      </c>
      <c r="EB241" s="14">
        <f t="shared" si="322"/>
        <v>4.507604799999998E-2</v>
      </c>
      <c r="EC241" s="14">
        <f t="shared" si="323"/>
        <v>5.890919390065954E-3</v>
      </c>
      <c r="ED241" s="7">
        <f t="shared" si="337"/>
        <v>-1.4408443619900533</v>
      </c>
      <c r="EE241">
        <f t="shared" si="324"/>
        <v>-0.99156811957217028</v>
      </c>
      <c r="EI241" s="8">
        <f t="shared" si="325"/>
        <v>0</v>
      </c>
      <c r="EJ241" s="8">
        <f t="shared" si="326"/>
        <v>0</v>
      </c>
      <c r="EK241">
        <v>0</v>
      </c>
      <c r="FM241">
        <v>0.86809353</v>
      </c>
      <c r="FN241">
        <v>-0.11853735999999999</v>
      </c>
      <c r="FO241" s="8">
        <f t="shared" si="327"/>
        <v>-5.0145430000000046E-2</v>
      </c>
      <c r="FP241" s="8">
        <f t="shared" si="328"/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 t="shared" si="329"/>
        <v>-5.0145430000000046E-2</v>
      </c>
      <c r="GB241" s="8">
        <f t="shared" si="330"/>
        <v>7.9611287670231234E-3</v>
      </c>
      <c r="GC241">
        <v>8</v>
      </c>
      <c r="GF241">
        <v>0.86809353</v>
      </c>
      <c r="GG241">
        <v>-0.22154260000000001</v>
      </c>
      <c r="GK241">
        <v>0.86809353</v>
      </c>
      <c r="GL241">
        <v>-0.20087358999999999</v>
      </c>
      <c r="GM241" s="8">
        <f t="shared" si="331"/>
        <v>-5.0145430000000046E-2</v>
      </c>
      <c r="GN241" s="8">
        <f t="shared" si="332"/>
        <v>9.7696982501222582E-3</v>
      </c>
      <c r="GO241">
        <v>12</v>
      </c>
      <c r="GQ241">
        <v>0.86809353</v>
      </c>
      <c r="GR241">
        <v>-0.22154260000000001</v>
      </c>
      <c r="GS241" s="8">
        <f t="shared" si="333"/>
        <v>-5.0145430000000046E-2</v>
      </c>
      <c r="GT241" s="8">
        <f t="shared" si="334"/>
        <v>1.0688463576181117E-2</v>
      </c>
      <c r="GU241">
        <v>14</v>
      </c>
      <c r="GW241" s="1">
        <v>0.86809353</v>
      </c>
      <c r="GX241" s="1">
        <v>-9.9785799999999994E-2</v>
      </c>
      <c r="GY241" s="8">
        <f t="shared" si="335"/>
        <v>-5.0145430000000046E-2</v>
      </c>
      <c r="GZ241" s="8">
        <f t="shared" si="336"/>
        <v>4.7694060180954023E-3</v>
      </c>
      <c r="HA241">
        <v>16</v>
      </c>
      <c r="HC241" s="1">
        <v>0.86809353</v>
      </c>
      <c r="HD241" s="1">
        <v>-7.2566069999999996E-2</v>
      </c>
    </row>
    <row r="242" spans="129:212" x14ac:dyDescent="0.35">
      <c r="DY242" s="1">
        <v>1</v>
      </c>
      <c r="DZ242" s="14">
        <f t="shared" si="320"/>
        <v>1.2599999999999777E-3</v>
      </c>
      <c r="EA242" s="14">
        <f t="shared" si="321"/>
        <v>-1.2599999999999777E-3</v>
      </c>
      <c r="EB242" s="14">
        <f t="shared" si="322"/>
        <v>3.6347290000000032E-2</v>
      </c>
      <c r="EC242" s="14">
        <f t="shared" si="323"/>
        <v>4.9879519489864025E-3</v>
      </c>
      <c r="ED242" s="7">
        <f t="shared" si="337"/>
        <v>-1.4344178036925648</v>
      </c>
      <c r="EE242">
        <f t="shared" si="324"/>
        <v>-0.99071485389263281</v>
      </c>
      <c r="EI242" s="8">
        <f t="shared" si="325"/>
        <v>0</v>
      </c>
      <c r="EJ242" s="8">
        <f t="shared" si="326"/>
        <v>0</v>
      </c>
      <c r="EK242">
        <v>0</v>
      </c>
      <c r="FM242">
        <v>0.91823896000000005</v>
      </c>
      <c r="FN242">
        <v>-0.30571016000000001</v>
      </c>
      <c r="FO242" s="8">
        <f t="shared" si="327"/>
        <v>-4.4942229999999972E-2</v>
      </c>
      <c r="FP242" s="8">
        <f t="shared" si="328"/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 t="shared" si="329"/>
        <v>-4.4942229999999972E-2</v>
      </c>
      <c r="GB242" s="8">
        <f t="shared" si="330"/>
        <v>1.4795964663334011E-2</v>
      </c>
      <c r="GC242">
        <v>8</v>
      </c>
      <c r="GF242">
        <v>0.91823896000000005</v>
      </c>
      <c r="GG242">
        <v>-0.36992219999999998</v>
      </c>
      <c r="GK242">
        <v>0.91823896000000005</v>
      </c>
      <c r="GL242">
        <v>-0.35794936999999999</v>
      </c>
      <c r="GM242" s="8">
        <f t="shared" si="331"/>
        <v>-4.4942229999999972E-2</v>
      </c>
      <c r="GN242" s="8">
        <f t="shared" si="332"/>
        <v>1.5589395990970029E-2</v>
      </c>
      <c r="GO242">
        <v>12</v>
      </c>
      <c r="GQ242">
        <v>0.91823896000000005</v>
      </c>
      <c r="GR242">
        <v>-0.36992219999999998</v>
      </c>
      <c r="GS242" s="8">
        <f t="shared" si="333"/>
        <v>-4.4942229999999972E-2</v>
      </c>
      <c r="GT242" s="8">
        <f t="shared" si="334"/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 t="shared" si="335"/>
        <v>-4.4942229999999972E-2</v>
      </c>
      <c r="GZ242" s="8">
        <f t="shared" si="336"/>
        <v>5.6587777445790636E-3</v>
      </c>
      <c r="HA242">
        <v>16</v>
      </c>
      <c r="HC242" s="1">
        <v>0.91823896000000005</v>
      </c>
      <c r="HD242" s="1">
        <v>-0.13110034000000001</v>
      </c>
    </row>
    <row r="243" spans="129:212" x14ac:dyDescent="0.35">
      <c r="ED243" s="7">
        <f>-(PI()/2)+ATAN(EC242/EB242)</f>
        <v>-1.4344178036925648</v>
      </c>
      <c r="EE243">
        <f t="shared" si="324"/>
        <v>-0.99071485389263281</v>
      </c>
      <c r="EI243" s="8">
        <f>EG243-EG242</f>
        <v>0</v>
      </c>
      <c r="EJ243" s="8">
        <f t="shared" si="326"/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 t="shared" si="328"/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 t="shared" si="330"/>
        <v>-2.5327457827654665E-2</v>
      </c>
      <c r="GC243">
        <v>8</v>
      </c>
      <c r="GF243">
        <v>0.96318119000000002</v>
      </c>
      <c r="GG243">
        <v>-0.58286972000000004</v>
      </c>
      <c r="GK243">
        <v>0.96318119000000002</v>
      </c>
      <c r="GL243">
        <v>-0.57992668000000003</v>
      </c>
      <c r="GM243" s="8">
        <f>GK243-GK242</f>
        <v>4.4942229999999972E-2</v>
      </c>
      <c r="GN243" s="8">
        <f t="shared" si="332"/>
        <v>-2.5256942511865742E-2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 t="shared" si="334"/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 t="shared" si="336"/>
        <v>-8.2711944331064612E-3</v>
      </c>
      <c r="HA243">
        <v>16</v>
      </c>
      <c r="HC243" s="1">
        <v>0.96318119000000002</v>
      </c>
      <c r="HD243" s="1">
        <v>-0.21946367999999999</v>
      </c>
    </row>
    <row r="244" spans="129:212" x14ac:dyDescent="0.35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-1.03702904</v>
      </c>
      <c r="GM244" s="8">
        <f>GK244-GK243</f>
        <v>3.681880999999998E-2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</row>
    <row r="246" spans="129:212" x14ac:dyDescent="0.35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2" x14ac:dyDescent="0.35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1.1721780706961309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B661-CC1D-469E-B027-33CBEADD72AB}">
  <dimension ref="A1:O28"/>
  <sheetViews>
    <sheetView tabSelected="1" workbookViewId="0">
      <selection activeCell="E8" sqref="E8"/>
    </sheetView>
  </sheetViews>
  <sheetFormatPr defaultRowHeight="14.5" x14ac:dyDescent="0.35"/>
  <cols>
    <col min="1" max="1" width="66.26953125" style="10" customWidth="1"/>
  </cols>
  <sheetData>
    <row r="1" spans="2:15" x14ac:dyDescent="0.35">
      <c r="G1" s="5" t="s">
        <v>12</v>
      </c>
      <c r="H1" t="s">
        <v>13</v>
      </c>
      <c r="I1" s="5" t="s">
        <v>15</v>
      </c>
      <c r="J1">
        <v>0.4</v>
      </c>
      <c r="L1" s="5" t="s">
        <v>12</v>
      </c>
      <c r="M1" t="s">
        <v>22</v>
      </c>
      <c r="N1" s="5" t="s">
        <v>15</v>
      </c>
      <c r="O1">
        <v>0.4</v>
      </c>
    </row>
    <row r="2" spans="2:15" x14ac:dyDescent="0.35">
      <c r="G2" s="5" t="s">
        <v>5</v>
      </c>
      <c r="H2" t="s">
        <v>60</v>
      </c>
      <c r="I2" s="5" t="s">
        <v>8</v>
      </c>
      <c r="J2" t="s">
        <v>9</v>
      </c>
      <c r="L2" s="5" t="s">
        <v>5</v>
      </c>
      <c r="M2" t="s">
        <v>60</v>
      </c>
      <c r="N2" s="5" t="s">
        <v>8</v>
      </c>
      <c r="O2" t="s">
        <v>9</v>
      </c>
    </row>
    <row r="3" spans="2:15" x14ac:dyDescent="0.35">
      <c r="G3" s="5" t="s">
        <v>61</v>
      </c>
      <c r="H3" t="s">
        <v>62</v>
      </c>
      <c r="J3" t="s">
        <v>59</v>
      </c>
      <c r="L3" s="5" t="s">
        <v>61</v>
      </c>
      <c r="M3" t="s">
        <v>62</v>
      </c>
      <c r="O3" t="s">
        <v>59</v>
      </c>
    </row>
    <row r="4" spans="2:15" x14ac:dyDescent="0.35">
      <c r="B4" t="s">
        <v>65</v>
      </c>
      <c r="G4" s="2" t="s">
        <v>44</v>
      </c>
      <c r="H4" s="6" t="s">
        <v>63</v>
      </c>
      <c r="L4" s="2" t="s">
        <v>44</v>
      </c>
      <c r="M4" s="6" t="s">
        <v>63</v>
      </c>
    </row>
    <row r="6" spans="2:15" x14ac:dyDescent="0.35">
      <c r="B6" s="3" t="s">
        <v>1</v>
      </c>
      <c r="C6" s="12" t="s">
        <v>64</v>
      </c>
      <c r="D6" s="3" t="s">
        <v>2</v>
      </c>
      <c r="G6" s="3" t="s">
        <v>1</v>
      </c>
      <c r="H6" s="3" t="s">
        <v>2</v>
      </c>
      <c r="I6" s="3" t="s">
        <v>4</v>
      </c>
      <c r="J6" s="3" t="s">
        <v>34</v>
      </c>
      <c r="L6" s="3" t="s">
        <v>1</v>
      </c>
      <c r="M6" s="3" t="s">
        <v>2</v>
      </c>
      <c r="N6" s="3" t="s">
        <v>4</v>
      </c>
      <c r="O6" s="3" t="s">
        <v>34</v>
      </c>
    </row>
    <row r="7" spans="2:15" x14ac:dyDescent="0.35">
      <c r="G7" s="1"/>
      <c r="H7" s="1"/>
      <c r="I7" s="1"/>
      <c r="N7" s="1"/>
    </row>
    <row r="8" spans="2:15" x14ac:dyDescent="0.35">
      <c r="B8" s="1">
        <v>0</v>
      </c>
      <c r="C8">
        <v>20</v>
      </c>
      <c r="D8">
        <f>2*(C8*(PI()/180))/SQRT(1)</f>
        <v>0.69813170079773179</v>
      </c>
      <c r="G8" s="1">
        <v>0</v>
      </c>
      <c r="H8" s="1">
        <v>-8.0998729800000006E-3</v>
      </c>
      <c r="I8" s="1">
        <f t="shared" ref="I8:I27" si="0">G9-G8</f>
        <v>4.9999733900000003E-2</v>
      </c>
      <c r="J8" s="1">
        <f>I8*H8</f>
        <v>-4.0499149362380009E-4</v>
      </c>
      <c r="L8" s="1">
        <v>0</v>
      </c>
      <c r="M8" s="1">
        <v>-7.0363483799999998E-3</v>
      </c>
      <c r="N8" s="1">
        <f t="shared" ref="N8:N27" si="1">L9-L8</f>
        <v>4.9999733900000003E-2</v>
      </c>
      <c r="O8" s="1">
        <f>N8*M8</f>
        <v>-3.5181554662769608E-4</v>
      </c>
    </row>
    <row r="9" spans="2:15" x14ac:dyDescent="0.35">
      <c r="B9" s="1">
        <v>4.9999733900000003E-2</v>
      </c>
      <c r="C9">
        <v>20</v>
      </c>
      <c r="D9">
        <f t="shared" ref="D9:D28" si="2">2*SIN(C9*(PI()/180))^2</f>
        <v>0.23395555688102193</v>
      </c>
      <c r="G9" s="1">
        <v>4.9999733900000003E-2</v>
      </c>
      <c r="H9" s="1">
        <v>-1.5496199800000001E-2</v>
      </c>
      <c r="I9" s="1">
        <f t="shared" si="0"/>
        <v>4.9999246300000001E-2</v>
      </c>
      <c r="J9" s="1">
        <f t="shared" ref="J9:J28" si="3">I9*H9</f>
        <v>-7.7479831051421074E-4</v>
      </c>
      <c r="L9" s="1">
        <v>4.9999733900000003E-2</v>
      </c>
      <c r="M9" s="1">
        <v>-1.2668380599999999E-2</v>
      </c>
      <c r="N9" s="1">
        <f t="shared" si="1"/>
        <v>4.9999246300000001E-2</v>
      </c>
      <c r="O9" s="1">
        <f t="shared" ref="O9:O28" si="4">N9*M9</f>
        <v>-6.3340948184154174E-4</v>
      </c>
    </row>
    <row r="10" spans="2:15" x14ac:dyDescent="0.35">
      <c r="B10" s="1">
        <v>9.9998980200000004E-2</v>
      </c>
      <c r="C10">
        <v>20</v>
      </c>
      <c r="D10">
        <f t="shared" si="2"/>
        <v>0.23395555688102193</v>
      </c>
      <c r="G10" s="1">
        <v>9.9998980200000004E-2</v>
      </c>
      <c r="H10" s="1">
        <v>-2.1769664099999999E-2</v>
      </c>
      <c r="I10" s="1">
        <f t="shared" si="0"/>
        <v>5.0000910799999992E-2</v>
      </c>
      <c r="J10" s="1">
        <f t="shared" si="3"/>
        <v>-1.088503032810062E-3</v>
      </c>
      <c r="L10" s="1">
        <v>9.9998980200000004E-2</v>
      </c>
      <c r="M10" s="1">
        <v>-1.6966136600000001E-2</v>
      </c>
      <c r="N10" s="1">
        <f t="shared" si="1"/>
        <v>5.0000910799999992E-2</v>
      </c>
      <c r="O10" s="1">
        <f t="shared" si="4"/>
        <v>-8.483222827572152E-4</v>
      </c>
    </row>
    <row r="11" spans="2:15" x14ac:dyDescent="0.35">
      <c r="B11" s="1">
        <v>0.149999891</v>
      </c>
      <c r="C11">
        <v>20</v>
      </c>
      <c r="D11">
        <f t="shared" si="2"/>
        <v>0.23395555688102193</v>
      </c>
      <c r="G11" s="1">
        <v>0.149999891</v>
      </c>
      <c r="H11" s="1">
        <v>-2.6622270900000002E-2</v>
      </c>
      <c r="I11" s="1">
        <f t="shared" si="0"/>
        <v>4.9999824999999998E-2</v>
      </c>
      <c r="J11" s="1">
        <f t="shared" si="3"/>
        <v>-1.3311088861025925E-3</v>
      </c>
      <c r="L11" s="1">
        <v>0.149999891</v>
      </c>
      <c r="M11" s="1">
        <v>-2.0088117499999999E-2</v>
      </c>
      <c r="N11" s="1">
        <f t="shared" si="1"/>
        <v>4.9999824999999998E-2</v>
      </c>
      <c r="O11" s="1">
        <f t="shared" si="4"/>
        <v>-1.0044023595794373E-3</v>
      </c>
    </row>
    <row r="12" spans="2:15" x14ac:dyDescent="0.35">
      <c r="B12" s="1">
        <v>0.19999971599999999</v>
      </c>
      <c r="C12">
        <v>20</v>
      </c>
      <c r="D12">
        <f t="shared" si="2"/>
        <v>0.23395555688102193</v>
      </c>
      <c r="G12" s="1">
        <v>0.19999971599999999</v>
      </c>
      <c r="H12" s="1">
        <v>-2.98938568E-2</v>
      </c>
      <c r="I12" s="1">
        <f t="shared" si="0"/>
        <v>5.0000102000000018E-2</v>
      </c>
      <c r="J12" s="1">
        <f t="shared" si="3"/>
        <v>-1.4946958891733941E-3</v>
      </c>
      <c r="L12" s="1">
        <v>0.19999971599999999</v>
      </c>
      <c r="M12" s="1">
        <v>-2.2241611599999999E-2</v>
      </c>
      <c r="N12" s="1">
        <f t="shared" si="1"/>
        <v>5.0000102000000018E-2</v>
      </c>
      <c r="O12" s="1">
        <f t="shared" si="4"/>
        <v>-1.1120828486443836E-3</v>
      </c>
    </row>
    <row r="13" spans="2:15" x14ac:dyDescent="0.35">
      <c r="B13" s="1">
        <v>0.24999981800000001</v>
      </c>
      <c r="C13">
        <v>20</v>
      </c>
      <c r="D13">
        <f t="shared" si="2"/>
        <v>0.23395555688102193</v>
      </c>
      <c r="G13" s="1">
        <v>0.24999981800000001</v>
      </c>
      <c r="H13" s="1">
        <v>-3.1577957099999998E-2</v>
      </c>
      <c r="I13" s="1">
        <f t="shared" si="0"/>
        <v>5.0000385000000008E-2</v>
      </c>
      <c r="J13" s="1">
        <f t="shared" si="3"/>
        <v>-1.5789100125134837E-3</v>
      </c>
      <c r="L13" s="1">
        <v>0.24999981800000001</v>
      </c>
      <c r="M13" s="1">
        <v>-2.3638118199999999E-2</v>
      </c>
      <c r="N13" s="1">
        <f t="shared" si="1"/>
        <v>5.0000385000000008E-2</v>
      </c>
      <c r="O13" s="1">
        <f t="shared" si="4"/>
        <v>-1.1819150106755071E-3</v>
      </c>
    </row>
    <row r="14" spans="2:15" x14ac:dyDescent="0.35">
      <c r="B14" s="1">
        <v>0.30000020300000002</v>
      </c>
      <c r="C14">
        <v>20</v>
      </c>
      <c r="D14">
        <f t="shared" si="2"/>
        <v>0.23395555688102193</v>
      </c>
      <c r="G14" s="1">
        <v>0.30000020300000002</v>
      </c>
      <c r="H14" s="1">
        <v>-3.1766183599999998E-2</v>
      </c>
      <c r="I14" s="1">
        <f t="shared" si="0"/>
        <v>4.9997697999999979E-2</v>
      </c>
      <c r="J14" s="1">
        <f t="shared" si="3"/>
        <v>-1.5882360542453519E-3</v>
      </c>
      <c r="L14" s="1">
        <v>0.30000020300000002</v>
      </c>
      <c r="M14" s="1">
        <v>-2.44676666E-2</v>
      </c>
      <c r="N14" s="1">
        <f t="shared" si="1"/>
        <v>4.9997697999999979E-2</v>
      </c>
      <c r="O14" s="1">
        <f t="shared" si="4"/>
        <v>-1.2233270054314864E-3</v>
      </c>
    </row>
    <row r="15" spans="2:15" x14ac:dyDescent="0.35">
      <c r="B15" s="1">
        <v>0.349997901</v>
      </c>
      <c r="C15">
        <v>20</v>
      </c>
      <c r="D15">
        <f t="shared" si="2"/>
        <v>0.23395555688102193</v>
      </c>
      <c r="G15" s="1">
        <v>0.349997901</v>
      </c>
      <c r="H15" s="1">
        <v>-3.06895173E-2</v>
      </c>
      <c r="I15" s="1">
        <f t="shared" si="0"/>
        <v>5.0002233999999979E-2</v>
      </c>
      <c r="J15" s="1">
        <f t="shared" si="3"/>
        <v>-1.5345444253816475E-3</v>
      </c>
      <c r="L15" s="1">
        <v>0.349997901</v>
      </c>
      <c r="M15" s="1">
        <v>-2.4888000300000001E-2</v>
      </c>
      <c r="N15" s="1">
        <f t="shared" si="1"/>
        <v>5.0002233999999979E-2</v>
      </c>
      <c r="O15" s="1">
        <f t="shared" si="4"/>
        <v>-1.2444556147926697E-3</v>
      </c>
    </row>
    <row r="16" spans="2:15" x14ac:dyDescent="0.35">
      <c r="B16" s="1">
        <v>0.40000013499999998</v>
      </c>
      <c r="C16">
        <v>20</v>
      </c>
      <c r="D16">
        <f t="shared" si="2"/>
        <v>0.23395555688102193</v>
      </c>
      <c r="G16" s="1">
        <v>0.40000013499999998</v>
      </c>
      <c r="H16" s="1">
        <v>-2.9027919999999999E-2</v>
      </c>
      <c r="I16" s="1">
        <f t="shared" si="0"/>
        <v>4.9999733000000046E-2</v>
      </c>
      <c r="J16" s="1">
        <f t="shared" si="3"/>
        <v>-1.4513882495453612E-3</v>
      </c>
      <c r="L16" s="1">
        <v>0.40000013499999998</v>
      </c>
      <c r="M16" s="1">
        <v>-2.5016985200000001E-2</v>
      </c>
      <c r="N16" s="1">
        <f t="shared" si="1"/>
        <v>4.9999733000000046E-2</v>
      </c>
      <c r="O16" s="1">
        <f t="shared" si="4"/>
        <v>-1.2508425804649529E-3</v>
      </c>
    </row>
    <row r="17" spans="2:15" x14ac:dyDescent="0.35">
      <c r="B17" s="1">
        <v>0.44999986800000003</v>
      </c>
      <c r="C17">
        <v>20</v>
      </c>
      <c r="D17">
        <f t="shared" si="2"/>
        <v>0.23395555688102193</v>
      </c>
      <c r="G17" s="1">
        <v>0.44999986800000003</v>
      </c>
      <c r="H17" s="1">
        <v>-2.7286495899999999E-2</v>
      </c>
      <c r="I17" s="1">
        <f t="shared" si="0"/>
        <v>4.9998915999999949E-2</v>
      </c>
      <c r="J17" s="1">
        <f t="shared" si="3"/>
        <v>-1.3642952164384429E-3</v>
      </c>
      <c r="L17" s="1">
        <v>0.44999986800000003</v>
      </c>
      <c r="M17" s="1">
        <v>-2.4953324200000002E-2</v>
      </c>
      <c r="N17" s="1">
        <f t="shared" si="1"/>
        <v>4.9998915999999949E-2</v>
      </c>
      <c r="O17" s="1">
        <f t="shared" si="4"/>
        <v>-1.247639160596566E-3</v>
      </c>
    </row>
    <row r="18" spans="2:15" x14ac:dyDescent="0.35">
      <c r="B18" s="1">
        <v>0.49999878399999997</v>
      </c>
      <c r="C18">
        <v>20</v>
      </c>
      <c r="D18">
        <f t="shared" si="2"/>
        <v>0.23395555688102193</v>
      </c>
      <c r="G18" s="1">
        <v>0.49999878399999997</v>
      </c>
      <c r="H18" s="1">
        <v>-2.5751623299999998E-2</v>
      </c>
      <c r="I18" s="1">
        <f t="shared" si="0"/>
        <v>5.0001920000000033E-2</v>
      </c>
      <c r="J18" s="1">
        <f t="shared" si="3"/>
        <v>-1.2876306081167368E-3</v>
      </c>
      <c r="L18" s="1">
        <v>0.49999878399999997</v>
      </c>
      <c r="M18" s="1">
        <v>-2.4765882600000001E-2</v>
      </c>
      <c r="N18" s="1">
        <f t="shared" si="1"/>
        <v>5.0001920000000033E-2</v>
      </c>
      <c r="O18" s="1">
        <f t="shared" si="4"/>
        <v>-1.2383416804945928E-3</v>
      </c>
    </row>
    <row r="19" spans="2:15" x14ac:dyDescent="0.35">
      <c r="B19" s="1">
        <v>0.55000070400000001</v>
      </c>
      <c r="C19">
        <v>20</v>
      </c>
      <c r="D19">
        <f t="shared" si="2"/>
        <v>0.23395555688102193</v>
      </c>
      <c r="G19" s="1">
        <v>0.55000070400000001</v>
      </c>
      <c r="H19" s="1">
        <v>-2.45416816E-2</v>
      </c>
      <c r="I19" s="1">
        <f t="shared" si="0"/>
        <v>4.9995899999999982E-2</v>
      </c>
      <c r="J19" s="1">
        <f t="shared" si="3"/>
        <v>-1.2269834591054395E-3</v>
      </c>
      <c r="L19" s="1">
        <v>0.55000070400000001</v>
      </c>
      <c r="M19" s="1">
        <v>-2.45011654E-2</v>
      </c>
      <c r="N19" s="1">
        <f t="shared" si="1"/>
        <v>4.9995899999999982E-2</v>
      </c>
      <c r="O19" s="1">
        <f t="shared" si="4"/>
        <v>-1.2249578152218597E-3</v>
      </c>
    </row>
    <row r="20" spans="2:15" x14ac:dyDescent="0.35">
      <c r="B20" s="1">
        <v>0.59999660399999999</v>
      </c>
      <c r="C20">
        <v>20</v>
      </c>
      <c r="D20">
        <f t="shared" si="2"/>
        <v>0.23395555688102193</v>
      </c>
      <c r="G20" s="1">
        <v>0.59999660399999999</v>
      </c>
      <c r="H20" s="1">
        <v>-2.3666576599999999E-2</v>
      </c>
      <c r="I20" s="1">
        <f t="shared" si="0"/>
        <v>5.000512300000004E-2</v>
      </c>
      <c r="J20" s="1">
        <f t="shared" si="3"/>
        <v>-1.1834500738719226E-3</v>
      </c>
      <c r="L20" s="1">
        <v>0.59999660399999999</v>
      </c>
      <c r="M20" s="1">
        <v>-2.4190514900000001E-2</v>
      </c>
      <c r="N20" s="1">
        <f t="shared" si="1"/>
        <v>5.000512300000004E-2</v>
      </c>
      <c r="O20" s="1">
        <f t="shared" si="4"/>
        <v>-1.2096496730078338E-3</v>
      </c>
    </row>
    <row r="21" spans="2:15" x14ac:dyDescent="0.35">
      <c r="B21" s="1">
        <v>0.65000172700000003</v>
      </c>
      <c r="C21">
        <v>20</v>
      </c>
      <c r="D21">
        <f t="shared" si="2"/>
        <v>0.23395555688102193</v>
      </c>
      <c r="G21" s="1">
        <v>0.65000172700000003</v>
      </c>
      <c r="H21" s="1">
        <v>-2.3078069E-2</v>
      </c>
      <c r="I21" s="1">
        <f t="shared" si="0"/>
        <v>4.9998922000000001E-2</v>
      </c>
      <c r="J21" s="1">
        <f t="shared" si="3"/>
        <v>-1.153878571841618E-3</v>
      </c>
      <c r="L21" s="1">
        <v>0.65000172700000003</v>
      </c>
      <c r="M21" s="1">
        <v>-2.3851971600000001E-2</v>
      </c>
      <c r="N21" s="1">
        <f t="shared" si="1"/>
        <v>4.9998922000000001E-2</v>
      </c>
      <c r="O21" s="1">
        <f t="shared" si="4"/>
        <v>-1.1925728675746153E-3</v>
      </c>
    </row>
    <row r="22" spans="2:15" x14ac:dyDescent="0.35">
      <c r="B22" s="1">
        <v>0.70000064900000003</v>
      </c>
      <c r="C22">
        <v>20</v>
      </c>
      <c r="D22">
        <f t="shared" si="2"/>
        <v>0.23395555688102193</v>
      </c>
      <c r="G22" s="1">
        <v>0.70000064900000003</v>
      </c>
      <c r="H22" s="1">
        <v>-2.2702415399999998E-2</v>
      </c>
      <c r="I22" s="1">
        <f t="shared" si="0"/>
        <v>4.999653599999998E-2</v>
      </c>
      <c r="J22" s="1">
        <f t="shared" si="3"/>
        <v>-1.135042128833054E-3</v>
      </c>
      <c r="L22" s="1">
        <v>0.70000064900000003</v>
      </c>
      <c r="M22" s="1">
        <v>-2.3497324999999999E-2</v>
      </c>
      <c r="N22" s="1">
        <f t="shared" si="1"/>
        <v>4.999653599999998E-2</v>
      </c>
      <c r="O22" s="1">
        <f t="shared" si="4"/>
        <v>-1.1747848552661996E-3</v>
      </c>
    </row>
    <row r="23" spans="2:15" x14ac:dyDescent="0.35">
      <c r="B23" s="1">
        <v>0.74999718500000001</v>
      </c>
      <c r="C23">
        <v>20</v>
      </c>
      <c r="D23">
        <f t="shared" si="2"/>
        <v>0.23395555688102193</v>
      </c>
      <c r="G23" s="1">
        <v>0.74999718500000001</v>
      </c>
      <c r="H23" s="1">
        <v>-2.2460962599999999E-2</v>
      </c>
      <c r="I23" s="1">
        <f t="shared" si="0"/>
        <v>5.0004720999999974E-2</v>
      </c>
      <c r="J23" s="1">
        <f t="shared" si="3"/>
        <v>-1.123154168204434E-3</v>
      </c>
      <c r="L23" s="1">
        <v>0.74999718500000001</v>
      </c>
      <c r="M23" s="1">
        <v>-2.31337244E-2</v>
      </c>
      <c r="N23" s="1">
        <f t="shared" si="1"/>
        <v>5.0004720999999974E-2</v>
      </c>
      <c r="O23" s="1">
        <f t="shared" si="4"/>
        <v>-1.1567954343128918E-3</v>
      </c>
    </row>
    <row r="24" spans="2:15" x14ac:dyDescent="0.35">
      <c r="B24" s="1">
        <v>0.80000190599999998</v>
      </c>
      <c r="C24">
        <v>20</v>
      </c>
      <c r="D24">
        <f t="shared" si="2"/>
        <v>0.23395555688102193</v>
      </c>
      <c r="G24" s="1">
        <v>0.80000190599999998</v>
      </c>
      <c r="H24" s="1">
        <v>-2.2283012299999998E-2</v>
      </c>
      <c r="I24" s="1">
        <f t="shared" si="0"/>
        <v>4.9996117000000062E-2</v>
      </c>
      <c r="J24" s="1">
        <f t="shared" si="3"/>
        <v>-1.1140640900632404E-3</v>
      </c>
      <c r="L24" s="1">
        <v>0.80000190599999998</v>
      </c>
      <c r="M24" s="1">
        <v>-2.27654233E-2</v>
      </c>
      <c r="N24" s="1">
        <f t="shared" si="1"/>
        <v>4.9996117000000062E-2</v>
      </c>
      <c r="O24" s="1">
        <f t="shared" si="4"/>
        <v>-1.1381827668613274E-3</v>
      </c>
    </row>
    <row r="25" spans="2:15" x14ac:dyDescent="0.35">
      <c r="B25" s="1">
        <v>0.84999802300000005</v>
      </c>
      <c r="C25">
        <v>20</v>
      </c>
      <c r="D25">
        <f t="shared" si="2"/>
        <v>0.23395555688102193</v>
      </c>
      <c r="G25" s="1">
        <v>0.84999802300000005</v>
      </c>
      <c r="H25" s="1">
        <v>-2.2113291100000002E-2</v>
      </c>
      <c r="I25" s="1">
        <f t="shared" si="0"/>
        <v>4.9998671999999966E-2</v>
      </c>
      <c r="J25" s="1">
        <f t="shared" si="3"/>
        <v>-1.1056351885494185E-3</v>
      </c>
      <c r="L25" s="1">
        <v>0.84999802300000005</v>
      </c>
      <c r="M25" s="1">
        <v>-2.2394830500000001E-2</v>
      </c>
      <c r="N25" s="1">
        <f t="shared" si="1"/>
        <v>4.9998671999999966E-2</v>
      </c>
      <c r="O25" s="1">
        <f t="shared" si="4"/>
        <v>-1.1197117846650953E-3</v>
      </c>
    </row>
    <row r="26" spans="2:15" x14ac:dyDescent="0.35">
      <c r="B26" s="1">
        <v>0.89999669500000001</v>
      </c>
      <c r="C26">
        <v>20</v>
      </c>
      <c r="D26">
        <f t="shared" si="2"/>
        <v>0.23395555688102193</v>
      </c>
      <c r="G26" s="1">
        <v>0.89999669500000001</v>
      </c>
      <c r="H26" s="1">
        <v>-2.1914969100000001E-2</v>
      </c>
      <c r="I26" s="1">
        <f t="shared" si="0"/>
        <v>4.9997281000000005E-2</v>
      </c>
      <c r="J26" s="1">
        <f t="shared" si="3"/>
        <v>-1.0956888681990173E-3</v>
      </c>
      <c r="L26" s="1">
        <v>0.89999669500000001</v>
      </c>
      <c r="M26" s="1">
        <v>-2.2023212899999998E-2</v>
      </c>
      <c r="N26" s="1">
        <f t="shared" si="1"/>
        <v>4.9997281000000005E-2</v>
      </c>
      <c r="O26" s="1">
        <f t="shared" si="4"/>
        <v>-1.1011007638841248E-3</v>
      </c>
    </row>
    <row r="27" spans="2:15" x14ac:dyDescent="0.35">
      <c r="B27" s="1">
        <v>0.94999397600000002</v>
      </c>
      <c r="C27">
        <v>20</v>
      </c>
      <c r="D27">
        <f t="shared" si="2"/>
        <v>0.23395555688102193</v>
      </c>
      <c r="G27" s="1">
        <v>0.94999397600000002</v>
      </c>
      <c r="H27" s="1">
        <v>-2.1916401499999998E-2</v>
      </c>
      <c r="I27" s="1">
        <f t="shared" si="0"/>
        <v>5.0006023999999982E-2</v>
      </c>
      <c r="J27" s="1">
        <f t="shared" si="3"/>
        <v>-1.0959520994026355E-3</v>
      </c>
      <c r="L27" s="1">
        <v>0.94999397600000002</v>
      </c>
      <c r="M27" s="1">
        <v>-2.2023212899999998E-2</v>
      </c>
      <c r="N27" s="1">
        <f t="shared" si="1"/>
        <v>5.0006023999999982E-2</v>
      </c>
      <c r="O27" s="1">
        <f t="shared" si="4"/>
        <v>-1.1012933128345091E-3</v>
      </c>
    </row>
    <row r="28" spans="2:15" x14ac:dyDescent="0.35">
      <c r="B28" s="1">
        <v>1</v>
      </c>
      <c r="C28">
        <v>20</v>
      </c>
      <c r="D28">
        <f t="shared" si="2"/>
        <v>0.23395555688102193</v>
      </c>
      <c r="G28" s="1">
        <v>1</v>
      </c>
      <c r="H28" s="1">
        <v>-2.1916401499999998E-2</v>
      </c>
      <c r="I28" s="1">
        <v>0.05</v>
      </c>
      <c r="J28" s="1">
        <f t="shared" si="3"/>
        <v>-1.0958200749999999E-3</v>
      </c>
      <c r="L28" s="1">
        <v>1</v>
      </c>
      <c r="M28" s="1">
        <v>-2.2023212899999998E-2</v>
      </c>
      <c r="N28" s="1">
        <v>0.05</v>
      </c>
      <c r="O28" s="1">
        <f t="shared" si="4"/>
        <v>-1.1011606449999999E-3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NACA 0012</vt:lpstr>
      <vt:lpstr>10deg Wedge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</cp:lastModifiedBy>
  <dcterms:created xsi:type="dcterms:W3CDTF">2020-07-17T18:26:53Z</dcterms:created>
  <dcterms:modified xsi:type="dcterms:W3CDTF">2020-07-19T03:11:04Z</dcterms:modified>
</cp:coreProperties>
</file>