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7B5D0C9D-C944-4D9D-8116-F469DD3F5AA6}" xr6:coauthVersionLast="45" xr6:coauthVersionMax="45" xr10:uidLastSave="{00000000-0000-0000-0000-000000000000}"/>
  <bookViews>
    <workbookView xWindow="-110" yWindow="-110" windowWidth="19420" windowHeight="10420" activeTab="1" xr2:uid="{C44DC755-8228-428A-A8CC-3A0F05E4D199}"/>
  </bookViews>
  <sheets>
    <sheet name="NACA 0012" sheetId="1" r:id="rId1"/>
    <sheet name="Supersonic Wedge" sheetId="4" r:id="rId2"/>
  </sheets>
  <definedNames>
    <definedName name="_xlnm._FilterDatabase" localSheetId="0" hidden="1">'NACA 0012'!$FR$7:$FR$53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P241" i="1" s="1"/>
  <c r="FO240" i="1"/>
  <c r="FO239" i="1"/>
  <c r="FO238" i="1"/>
  <c r="FO237" i="1"/>
  <c r="FP237" i="1" s="1"/>
  <c r="FO236" i="1"/>
  <c r="FO235" i="1"/>
  <c r="FO234" i="1"/>
  <c r="FO233" i="1"/>
  <c r="FO232" i="1"/>
  <c r="FO231" i="1"/>
  <c r="FO230" i="1"/>
  <c r="FO229" i="1"/>
  <c r="FP229" i="1" s="1"/>
  <c r="FO228" i="1"/>
  <c r="FO227" i="1"/>
  <c r="FO226" i="1"/>
  <c r="FO225" i="1"/>
  <c r="FO224" i="1"/>
  <c r="FO223" i="1"/>
  <c r="FO222" i="1"/>
  <c r="FO221" i="1"/>
  <c r="FO219" i="1"/>
  <c r="FP219" i="1" s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6" i="1" s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T229" i="1" s="1"/>
  <c r="GS228" i="1"/>
  <c r="GS227" i="1"/>
  <c r="GS226" i="1"/>
  <c r="GS225" i="1"/>
  <c r="GT225" i="1" s="1"/>
  <c r="GS224" i="1"/>
  <c r="GS223" i="1"/>
  <c r="GS222" i="1"/>
  <c r="GS221" i="1"/>
  <c r="GT221" i="1" s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6" i="1" s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B219" i="1" s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B196" i="1"/>
  <c r="GA196" i="1"/>
  <c r="GB192" i="1"/>
  <c r="GM244" i="1"/>
  <c r="GN244" i="1" s="1"/>
  <c r="GM243" i="1"/>
  <c r="GM242" i="1"/>
  <c r="GM241" i="1"/>
  <c r="GM240" i="1"/>
  <c r="GM239" i="1"/>
  <c r="GN239" i="1" s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Z219" i="1" s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6" i="1" s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C241" i="1" s="1"/>
  <c r="ED241" i="1" s="1"/>
  <c r="EE241" i="1" s="1"/>
  <c r="EI240" i="1"/>
  <c r="EB240" i="1"/>
  <c r="DZ240" i="1"/>
  <c r="EA240" i="1" s="1"/>
  <c r="EI239" i="1"/>
  <c r="EB239" i="1"/>
  <c r="DZ239" i="1"/>
  <c r="EA239" i="1" s="1"/>
  <c r="EC239" i="1" s="1"/>
  <c r="ED239" i="1" s="1"/>
  <c r="EE239" i="1" s="1"/>
  <c r="EI238" i="1"/>
  <c r="EB238" i="1"/>
  <c r="DZ238" i="1"/>
  <c r="EA238" i="1" s="1"/>
  <c r="EI237" i="1"/>
  <c r="EB237" i="1"/>
  <c r="DZ237" i="1"/>
  <c r="EA237" i="1" s="1"/>
  <c r="EC237" i="1" s="1"/>
  <c r="ED237" i="1" s="1"/>
  <c r="EE237" i="1" s="1"/>
  <c r="EJ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C229" i="1" s="1"/>
  <c r="ED229" i="1" s="1"/>
  <c r="EE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C225" i="1" s="1"/>
  <c r="ED225" i="1" s="1"/>
  <c r="EE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D221" i="1" s="1"/>
  <c r="EE221" i="1" s="1"/>
  <c r="FP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J196" i="1" s="1"/>
  <c r="ED196" i="1"/>
  <c r="EE196" i="1" s="1"/>
  <c r="DZ196" i="1"/>
  <c r="EA196" i="1" s="1"/>
  <c r="EJ192" i="1"/>
  <c r="HF115" i="1"/>
  <c r="HE115" i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7" i="1" s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H155" i="1" s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H132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J155" i="1"/>
  <c r="EI155" i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C133" i="1" s="1"/>
  <c r="ED133" i="1" s="1"/>
  <c r="EE133" i="1" s="1"/>
  <c r="HF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T90" i="1" s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7" i="1" s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J90" i="1" s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V90" i="1" s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GZ67" i="1" s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FB133" i="1" l="1"/>
  <c r="FN132" i="1"/>
  <c r="GT174" i="1"/>
  <c r="GZ240" i="1"/>
  <c r="GN210" i="1"/>
  <c r="EJ132" i="1"/>
  <c r="EC139" i="1"/>
  <c r="ED139" i="1" s="1"/>
  <c r="EE139" i="1" s="1"/>
  <c r="EC147" i="1"/>
  <c r="ED147" i="1" s="1"/>
  <c r="EE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232" i="1"/>
  <c r="FH147" i="1"/>
  <c r="GT166" i="1"/>
  <c r="HF174" i="1"/>
  <c r="EC52" i="1"/>
  <c r="GB238" i="1"/>
  <c r="FH174" i="1"/>
  <c r="GT139" i="1"/>
  <c r="GT147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Z208" i="1"/>
  <c r="GB208" i="1"/>
  <c r="GB239" i="1"/>
  <c r="GT197" i="1"/>
  <c r="GT222" i="1"/>
  <c r="FP242" i="1"/>
  <c r="GT198" i="1"/>
  <c r="GT206" i="1"/>
  <c r="GT210" i="1"/>
  <c r="GT214" i="1"/>
  <c r="GT242" i="1"/>
  <c r="FP215" i="1"/>
  <c r="FN139" i="1"/>
  <c r="FN147" i="1"/>
  <c r="FN155" i="1"/>
  <c r="FH133" i="1"/>
  <c r="FH166" i="1"/>
  <c r="FN90" i="1"/>
  <c r="GT133" i="1"/>
  <c r="GT158" i="1"/>
  <c r="HF147" i="1"/>
  <c r="HF158" i="1"/>
  <c r="HF110" i="1"/>
  <c r="EC242" i="1"/>
  <c r="GZ227" i="1"/>
  <c r="GZ239" i="1"/>
  <c r="GN222" i="1"/>
  <c r="GN226" i="1"/>
  <c r="GN238" i="1"/>
  <c r="GN242" i="1"/>
  <c r="GB206" i="1"/>
  <c r="GB225" i="1"/>
  <c r="GT239" i="1"/>
  <c r="FP197" i="1"/>
  <c r="EJ198" i="1"/>
  <c r="EJ206" i="1"/>
  <c r="EJ225" i="1"/>
  <c r="GZ197" i="1"/>
  <c r="GZ213" i="1"/>
  <c r="GZ221" i="1"/>
  <c r="GZ225" i="1"/>
  <c r="GZ229" i="1"/>
  <c r="GZ237" i="1"/>
  <c r="GZ241" i="1"/>
  <c r="GN203" i="1"/>
  <c r="GN215" i="1"/>
  <c r="GN219" i="1"/>
  <c r="GN232" i="1"/>
  <c r="GN240" i="1"/>
  <c r="GB210" i="1"/>
  <c r="GB221" i="1"/>
  <c r="GB240" i="1"/>
  <c r="GT201" i="1"/>
  <c r="GT237" i="1"/>
  <c r="FP198" i="1"/>
  <c r="FP202" i="1"/>
  <c r="FP224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06" i="1"/>
  <c r="GZ210" i="1"/>
  <c r="GZ222" i="1"/>
  <c r="GZ226" i="1"/>
  <c r="GZ238" i="1"/>
  <c r="GZ242" i="1"/>
  <c r="GN196" i="1"/>
  <c r="GN204" i="1"/>
  <c r="GN208" i="1"/>
  <c r="GN221" i="1"/>
  <c r="GN225" i="1"/>
  <c r="GN229" i="1"/>
  <c r="GN237" i="1"/>
  <c r="GN241" i="1"/>
  <c r="GB214" i="1"/>
  <c r="GB229" i="1"/>
  <c r="GB237" i="1"/>
  <c r="GB241" i="1"/>
  <c r="GT202" i="1"/>
  <c r="GT208" i="1"/>
  <c r="GT215" i="1"/>
  <c r="GT219" i="1"/>
  <c r="GT223" i="1"/>
  <c r="GT238" i="1"/>
  <c r="GT241" i="1"/>
  <c r="FP206" i="1"/>
  <c r="FP213" i="1"/>
  <c r="FP225" i="1"/>
  <c r="FP232" i="1"/>
  <c r="FP240" i="1"/>
  <c r="EJ133" i="1"/>
  <c r="EJ219" i="1"/>
  <c r="EJ240" i="1"/>
  <c r="EJ239" i="1"/>
  <c r="EJ241" i="1"/>
  <c r="EC197" i="1"/>
  <c r="ED197" i="1" s="1"/>
  <c r="EE197" i="1" s="1"/>
  <c r="GN197" i="1" s="1"/>
  <c r="EC205" i="1"/>
  <c r="ED205" i="1" s="1"/>
  <c r="EE205" i="1" s="1"/>
  <c r="EJ207" i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J197" i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D242" i="1"/>
  <c r="EE242" i="1" s="1"/>
  <c r="EJ242" i="1" s="1"/>
  <c r="ED243" i="1"/>
  <c r="EE243" i="1" s="1"/>
  <c r="FP243" i="1" s="1"/>
  <c r="EJ200" i="1"/>
  <c r="EJ208" i="1"/>
  <c r="EJ227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J211" i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J217" i="1"/>
  <c r="EJ110" i="1"/>
  <c r="EV100" i="1"/>
  <c r="EP90" i="1"/>
  <c r="GT67" i="1"/>
  <c r="FN1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GN112" i="1"/>
  <c r="EV93" i="1"/>
  <c r="EP67" i="1"/>
  <c r="EP107" i="1"/>
  <c r="FH109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4" i="1"/>
  <c r="FU98" i="1"/>
  <c r="EV102" i="1"/>
  <c r="EP93" i="1"/>
  <c r="FH96" i="1"/>
  <c r="GT105" i="1"/>
  <c r="FB155" i="1"/>
  <c r="FN154" i="1"/>
  <c r="EV94" i="1"/>
  <c r="GT98" i="1"/>
  <c r="FU90" i="1"/>
  <c r="GN81" i="1"/>
  <c r="GN98" i="1"/>
  <c r="EP102" i="1"/>
  <c r="EP109" i="1"/>
  <c r="EJ67" i="1"/>
  <c r="FH68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J154" i="1"/>
  <c r="EC163" i="1"/>
  <c r="ED163" i="1" s="1"/>
  <c r="EE163" i="1" s="1"/>
  <c r="EJ163" i="1" s="1"/>
  <c r="EC171" i="1"/>
  <c r="ED171" i="1" s="1"/>
  <c r="EE171" i="1" s="1"/>
  <c r="EJ171" i="1" s="1"/>
  <c r="FU67" i="1"/>
  <c r="EV81" i="1"/>
  <c r="EJ81" i="1"/>
  <c r="FB98" i="1"/>
  <c r="FH69" i="1"/>
  <c r="FH90" i="1"/>
  <c r="EJ139" i="1"/>
  <c r="EJ158" i="1"/>
  <c r="EJ166" i="1"/>
  <c r="GN105" i="1"/>
  <c r="FH103" i="1"/>
  <c r="GN67" i="1"/>
  <c r="GN75" i="1"/>
  <c r="EP96" i="1"/>
  <c r="EJ75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J152" i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38" i="1"/>
  <c r="FB151" i="1"/>
  <c r="FB171" i="1"/>
  <c r="FN142" i="1"/>
  <c r="FU69" i="1"/>
  <c r="EV67" i="1"/>
  <c r="EV98" i="1"/>
  <c r="EJ76" i="1"/>
  <c r="EJ89" i="1"/>
  <c r="FB67" i="1"/>
  <c r="FH78" i="1"/>
  <c r="GT109" i="1"/>
  <c r="FB132" i="1"/>
  <c r="FB139" i="1"/>
  <c r="FN166" i="1"/>
  <c r="FN171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00" i="1"/>
  <c r="GZ103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FU87" i="1" l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N248" i="1" s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GZ248" i="1" s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EJ246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FP38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P46" i="1"/>
  <c r="FP51" i="1"/>
  <c r="FF8" i="1"/>
  <c r="EV8" i="1"/>
  <c r="FA16" i="1"/>
  <c r="FA28" i="1"/>
  <c r="FF28" i="1"/>
  <c r="FF12" i="1"/>
  <c r="FP47" i="1"/>
  <c r="FP12" i="1"/>
  <c r="FK41" i="1"/>
  <c r="FK28" i="1"/>
  <c r="FK35" i="1"/>
  <c r="EV16" i="1"/>
  <c r="FF16" i="1"/>
  <c r="FP14" i="1"/>
  <c r="FP37" i="1"/>
  <c r="FP43" i="1"/>
  <c r="FP26" i="1"/>
  <c r="FK26" i="1"/>
  <c r="FP7" i="1"/>
  <c r="FP45" i="1"/>
  <c r="FK16" i="1"/>
  <c r="FP31" i="1"/>
  <c r="FK43" i="1"/>
  <c r="FK20" i="1"/>
  <c r="FK27" i="1"/>
  <c r="FK42" i="1"/>
  <c r="FK34" i="1"/>
  <c r="FK18" i="1"/>
  <c r="FP33" i="1"/>
  <c r="FP24" i="1"/>
  <c r="FK45" i="1"/>
  <c r="FP42" i="1"/>
  <c r="FK12" i="1"/>
  <c r="FK19" i="1"/>
  <c r="FK9" i="1"/>
  <c r="FP40" i="1"/>
  <c r="FK10" i="1"/>
  <c r="FK40" i="1"/>
  <c r="FP19" i="1"/>
  <c r="FK32" i="1"/>
  <c r="FK44" i="1"/>
  <c r="FP23" i="1"/>
  <c r="FP41" i="1"/>
  <c r="FK11" i="1"/>
  <c r="FP25" i="1"/>
  <c r="FF49" i="1"/>
  <c r="FP27" i="1"/>
  <c r="FK25" i="1"/>
  <c r="FP13" i="1"/>
  <c r="FK21" i="1"/>
  <c r="FK23" i="1"/>
  <c r="FK31" i="1"/>
  <c r="FP16" i="1"/>
  <c r="FP44" i="1"/>
  <c r="FP17" i="1"/>
  <c r="FP21" i="1"/>
  <c r="FK17" i="1"/>
  <c r="FK15" i="1"/>
  <c r="FK22" i="1"/>
  <c r="FP10" i="1"/>
  <c r="FP22" i="1"/>
  <c r="FP35" i="1"/>
  <c r="FP48" i="1"/>
  <c r="FP36" i="1"/>
  <c r="FP8" i="1"/>
  <c r="FP34" i="1"/>
  <c r="FK37" i="1"/>
  <c r="FK39" i="1"/>
  <c r="FP32" i="1"/>
  <c r="FK8" i="1"/>
  <c r="FK14" i="1"/>
  <c r="FK50" i="1"/>
  <c r="FP9" i="1"/>
  <c r="FP11" i="1"/>
  <c r="FP39" i="1"/>
  <c r="FK48" i="1"/>
  <c r="FK13" i="1"/>
  <c r="FK33" i="1"/>
  <c r="FP18" i="1"/>
  <c r="FP49" i="1"/>
  <c r="FK7" i="1"/>
  <c r="FK36" i="1"/>
  <c r="FK49" i="1"/>
  <c r="FP50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HF114" i="1" l="1"/>
  <c r="FN114" i="1"/>
  <c r="FH178" i="1"/>
  <c r="FH182" i="1" s="1"/>
  <c r="GT178" i="1"/>
  <c r="HF178" i="1"/>
  <c r="HF184" i="1" s="1"/>
  <c r="FP248" i="1"/>
  <c r="HF119" i="1"/>
  <c r="GT248" i="1"/>
  <c r="GZ53" i="1"/>
  <c r="GK53" i="1"/>
  <c r="FN113" i="1"/>
  <c r="FN117" i="1" s="1"/>
  <c r="HF113" i="1"/>
  <c r="HF179" i="1"/>
  <c r="GT179" i="1"/>
  <c r="GT184" i="1" s="1"/>
  <c r="FH179" i="1"/>
  <c r="GB248" i="1"/>
  <c r="EJ179" i="1"/>
  <c r="FB179" i="1"/>
  <c r="FN179" i="1"/>
  <c r="EJ178" i="1"/>
  <c r="FN178" i="1"/>
  <c r="FN182" i="1" s="1"/>
  <c r="FB178" i="1"/>
  <c r="FB182" i="1" s="1"/>
  <c r="GZ113" i="1"/>
  <c r="GT113" i="1"/>
  <c r="GT119" i="1" s="1"/>
  <c r="EJ113" i="1"/>
  <c r="FU113" i="1"/>
  <c r="GN113" i="1"/>
  <c r="GN119" i="1" s="1"/>
  <c r="FH113" i="1"/>
  <c r="EV113" i="1"/>
  <c r="EP113" i="1"/>
  <c r="EP117" i="1" s="1"/>
  <c r="FB113" i="1"/>
  <c r="FB117" i="1" s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P53" i="1"/>
  <c r="FP52" i="1"/>
  <c r="FK52" i="1"/>
  <c r="FA53" i="1"/>
  <c r="FF53" i="1"/>
  <c r="EV53" i="1"/>
  <c r="FA52" i="1"/>
  <c r="EV52" i="1"/>
  <c r="FF52" i="1"/>
  <c r="FU117" i="1" l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<sst xmlns="http://schemas.openxmlformats.org/spreadsheetml/2006/main" count="1250" uniqueCount="74">
  <si>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</si>
  <si>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</si>
  <si>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</si>
  <si>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</si>
  <si>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</si>
  <si>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</si>
  <si>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</si>
  <si>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</si>
  <si>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</si>
  <si>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</si>
  <si>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</si>
  <si>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</si>
  <si>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</si>
  <si>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</si>
  <si>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</si>
  <si>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</si>
  <si>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</si>
  <si>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</si>
  <si>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</si>
  <si>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</si>
  <si>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</si>
  <si>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</si>
  <si>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</si>
  <si>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</si>
  <si>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</si>
  <si>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</si>
  <si>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</si>
  <si>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</si>
  <si>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</si>
  <si>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</si>
  <si>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</si>
  <si>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</si>
  <si>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</si>
  <si>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</si>
  <si>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</si>
  <si>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</si>
  <si>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</si>
  <si>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</si>
  <si>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</si>
  <si>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</si>
  <si>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</si>
  <si>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</si>
  <si>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</si>
  <si>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</si>
  <si>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</si>
  <si>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</si>
  <si>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</si>
  <si>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</si>
  <si>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</si>
  <si>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</si>
  <si>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</si>
  <si>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</si>
  <si>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</si>
  <si>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</si>
  <si>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</si>
  <si>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</si>
  <si>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</si>
  <si>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</si>
  <si>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</si>
  <si>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</si>
  <si>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</si>
  <si>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</si>
  <si>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</si>
  <si>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</si>
  <si>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</si>
  <si>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</si>
  <si>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</si>
  <si>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[[</t>
  </si>
  <si>
    <t>[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</si>
  <si>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</si>
  <si>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</si>
  <si>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</si>
  <si>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</si>
  <si>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[[[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</si>
</sst>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1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topLeftCell="GB7" zoomScaleNormal="100" workbookViewId="0">
      <selection activeCell="GG15" sqref="GG15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8" max="218" width="9" bestFit="1" customWidth="1"/>
  </cols>
  <sheetData>
    <row r="1" spans="2:218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8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8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8" ht="16.5" x14ac:dyDescent="0.45">
      <c r="D4" s="24" t="s">
        <v>24</v>
      </c>
      <c r="E4" s="24"/>
      <c r="F4" s="24"/>
      <c r="G4" s="24"/>
      <c r="H4" s="25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8" x14ac:dyDescent="0.35">
      <c r="E5" s="26" t="s">
        <v>56</v>
      </c>
      <c r="F5" s="26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8" x14ac:dyDescent="0.35">
      <c r="C6" s="12" t="s">
        <v>23</v>
      </c>
      <c r="D6" s="3" t="s">
        <v>25</v>
      </c>
      <c r="E6" s="3" t="s">
        <v>13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</row>
    <row r="7" spans="2:218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0.40462856000000003</v>
      </c>
      <c r="FJ7" s="8">
        <f t="shared" ref="FJ7:FJ28" si="17">FH7-FH8</f>
        <v>-2.606255E-2</v>
      </c>
      <c r="FK7" s="8">
        <f>-FJ7*FI7*$EE8</f>
        <v>7.3736085124782857E-3</v>
      </c>
      <c r="FM7" s="1">
        <v>0</v>
      </c>
      <c r="FN7" s="1">
        <v>0.71107524200000005</v>
      </c>
      <c r="FO7" s="8">
        <f t="shared" ref="FO7:FO28" si="18">FM7-FM8</f>
        <v>-2.60625466E-2</v>
      </c>
      <c r="FP7" s="8">
        <f t="shared" ref="FP7:FP29" si="19">-FO7*FN7*$EE8</f>
        <v>1.2958031863646319E-2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G7" t="s">
        <v>73</v>
      </c>
      <c r="HH7" s="1">
        <v>0</v>
      </c>
      <c r="HI7" s="1">
        <v>0</v>
      </c>
      <c r="HJ7" s="1">
        <v>-0.26162247799999999</v>
      </c>
    </row>
    <row r="8" spans="2:218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2.606255E-2</v>
      </c>
      <c r="FI8">
        <v>1.18680794</v>
      </c>
      <c r="FJ8" s="8">
        <f t="shared" si="17"/>
        <v>-3.959457999999999E-2</v>
      </c>
      <c r="FK8" s="8">
        <f t="shared" ref="FK8:FK29" si="67">-FJ8*FI8*$EE9</f>
        <v>4.458860308446197E-2</v>
      </c>
      <c r="FM8" s="1">
        <v>2.60625466E-2</v>
      </c>
      <c r="FN8" s="1">
        <v>1.35290749</v>
      </c>
      <c r="FO8" s="8">
        <f t="shared" si="18"/>
        <v>-3.9594583200000005E-2</v>
      </c>
      <c r="FP8" s="8">
        <f t="shared" si="19"/>
        <v>5.08289993046055E-2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 t="s">
        <v>68</v>
      </c>
      <c r="HI8" s="1">
        <v>0</v>
      </c>
      <c r="HJ8" s="1">
        <v>0.25586827000000001</v>
      </c>
    </row>
    <row r="9" spans="2:218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6.5657129999999994E-2</v>
      </c>
      <c r="FI9">
        <v>0.97014296</v>
      </c>
      <c r="FJ9" s="8">
        <f t="shared" si="17"/>
        <v>-5.1140550000000007E-2</v>
      </c>
      <c r="FK9" s="8">
        <f t="shared" si="67"/>
        <v>4.8759656341674423E-2</v>
      </c>
      <c r="FM9" s="1">
        <v>6.5657129800000005E-2</v>
      </c>
      <c r="FN9" s="1">
        <v>1.07839065</v>
      </c>
      <c r="FO9" s="8">
        <f t="shared" si="18"/>
        <v>-5.1140553199999994E-2</v>
      </c>
      <c r="FP9" s="8">
        <f t="shared" si="19"/>
        <v>5.4200218889665072E-2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 t="s">
        <v>68</v>
      </c>
      <c r="HI9" s="1">
        <v>2.5357432199999998E-2</v>
      </c>
      <c r="HJ9" s="1">
        <v>1.52831283</v>
      </c>
    </row>
    <row r="10" spans="2:218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0.11679768</v>
      </c>
      <c r="FI10">
        <v>0.85980361000000005</v>
      </c>
      <c r="FJ10" s="8">
        <f t="shared" si="17"/>
        <v>-6.1985959999999993E-2</v>
      </c>
      <c r="FK10" s="8">
        <f t="shared" si="67"/>
        <v>5.3001310701800065E-2</v>
      </c>
      <c r="FM10" s="1">
        <v>0.116797683</v>
      </c>
      <c r="FN10" s="1">
        <v>0.93339044800000004</v>
      </c>
      <c r="FO10" s="8">
        <f t="shared" si="18"/>
        <v>-6.1985957999999994E-2</v>
      </c>
      <c r="FP10" s="8">
        <f t="shared" si="19"/>
        <v>5.7537459681453143E-2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 t="s">
        <v>68</v>
      </c>
      <c r="HI10" s="1">
        <v>6.4890321299999998E-2</v>
      </c>
      <c r="HJ10" s="1">
        <v>1.59186652</v>
      </c>
    </row>
    <row r="11" spans="2:218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0.17878363999999999</v>
      </c>
      <c r="FI11">
        <v>0.77919143000000002</v>
      </c>
      <c r="FJ11" s="8">
        <f t="shared" si="17"/>
        <v>-5.5804640000000016E-2</v>
      </c>
      <c r="FK11" s="8">
        <f t="shared" si="67"/>
        <v>4.3420708101004395E-2</v>
      </c>
      <c r="FM11" s="1">
        <v>0.17878364099999999</v>
      </c>
      <c r="FN11" s="1">
        <v>0.83487947799999995</v>
      </c>
      <c r="FO11" s="8">
        <f t="shared" si="18"/>
        <v>-5.5804642000000015E-2</v>
      </c>
      <c r="FP11" s="8">
        <f t="shared" si="19"/>
        <v>4.6523945229954553E-2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 t="s">
        <v>68</v>
      </c>
      <c r="HI11" s="1">
        <v>0.116030409</v>
      </c>
      <c r="HJ11" s="1">
        <v>1.4068324699999999</v>
      </c>
    </row>
    <row r="12" spans="2:218" x14ac:dyDescent="0.35">
      <c r="C12">
        <v>5</v>
      </c>
      <c r="D12" s="7">
        <v>0.55000000000000004</v>
      </c>
      <c r="E12" s="7"/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0.23458828000000001</v>
      </c>
      <c r="FI12">
        <v>0.68824262000000003</v>
      </c>
      <c r="FJ12" s="8">
        <f t="shared" si="17"/>
        <v>-4.4532539999999982E-2</v>
      </c>
      <c r="FK12" s="8">
        <f t="shared" si="67"/>
        <v>3.0642026295562907E-2</v>
      </c>
      <c r="FM12" s="1">
        <v>0.23458828300000001</v>
      </c>
      <c r="FN12" s="1">
        <v>0.71451220599999998</v>
      </c>
      <c r="FO12" s="8">
        <f t="shared" si="18"/>
        <v>-4.4532536999999983E-2</v>
      </c>
      <c r="FP12" s="8">
        <f t="shared" si="19"/>
        <v>3.1811602033341553E-2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 t="s">
        <v>68</v>
      </c>
      <c r="HI12" s="1">
        <v>0.17805030499999999</v>
      </c>
      <c r="HJ12" s="1">
        <v>1.2039863900000001</v>
      </c>
    </row>
    <row r="13" spans="2:218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0.27912081999999999</v>
      </c>
      <c r="FI13">
        <v>0.64594364999999998</v>
      </c>
      <c r="FJ13" s="8">
        <f t="shared" si="17"/>
        <v>-4.4599009999999994E-2</v>
      </c>
      <c r="FK13" s="8">
        <f t="shared" si="67"/>
        <v>2.8808442824364167E-2</v>
      </c>
      <c r="FM13" s="1">
        <v>0.27912081999999999</v>
      </c>
      <c r="FN13" s="1">
        <v>0.67339983999999997</v>
      </c>
      <c r="FO13" s="8">
        <f t="shared" si="18"/>
        <v>-4.4599007000000024E-2</v>
      </c>
      <c r="FP13" s="8">
        <f t="shared" si="19"/>
        <v>3.0032959506051567E-2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 t="s">
        <v>68</v>
      </c>
      <c r="HI13" s="1">
        <v>0.23385868500000001</v>
      </c>
      <c r="HJ13" s="1">
        <v>1.0011612700000001</v>
      </c>
    </row>
    <row r="14" spans="2:218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0.32371982999999999</v>
      </c>
      <c r="FI14">
        <v>0.60279221999999999</v>
      </c>
      <c r="FJ14" s="8">
        <f t="shared" si="17"/>
        <v>-4.4542300000000035E-2</v>
      </c>
      <c r="FK14" s="8">
        <f t="shared" si="67"/>
        <v>2.6844976484036168E-2</v>
      </c>
      <c r="FM14" s="1">
        <v>0.32371982700000002</v>
      </c>
      <c r="FN14" s="1">
        <v>0.62566188599999994</v>
      </c>
      <c r="FO14" s="8">
        <f t="shared" si="18"/>
        <v>-4.4542307000000003E-2</v>
      </c>
      <c r="FP14" s="8">
        <f t="shared" si="19"/>
        <v>2.7863467209591691E-2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 t="s">
        <v>68</v>
      </c>
      <c r="HI14" s="1">
        <v>0.27847148599999999</v>
      </c>
      <c r="HJ14" s="1">
        <v>0.87196921699999996</v>
      </c>
    </row>
    <row r="15" spans="2:218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0.36826213000000002</v>
      </c>
      <c r="FI15">
        <v>0.56276223999999997</v>
      </c>
      <c r="FJ15" s="8">
        <f t="shared" si="17"/>
        <v>-4.4585439999999976E-2</v>
      </c>
      <c r="FK15" s="8">
        <f t="shared" si="67"/>
        <v>2.507632659795761E-2</v>
      </c>
      <c r="FM15" s="1">
        <v>0.36826213400000002</v>
      </c>
      <c r="FN15" s="1">
        <v>0.58386345900000003</v>
      </c>
      <c r="FO15" s="8">
        <f t="shared" si="18"/>
        <v>-4.4585435000000007E-2</v>
      </c>
      <c r="FP15" s="8">
        <f t="shared" si="19"/>
        <v>2.601658054487915E-2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 t="s">
        <v>68</v>
      </c>
      <c r="HI15" s="1">
        <v>0.32309300699999999</v>
      </c>
      <c r="HJ15" s="1">
        <v>0.77566922900000002</v>
      </c>
    </row>
    <row r="16" spans="2:218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0.41284757</v>
      </c>
      <c r="FI16">
        <v>0.52369485999999998</v>
      </c>
      <c r="FJ16" s="8">
        <f t="shared" si="17"/>
        <v>-4.4571050000000001E-2</v>
      </c>
      <c r="FK16" s="8">
        <f t="shared" si="67"/>
        <v>2.3315601474903802E-2</v>
      </c>
      <c r="FM16" s="1">
        <v>0.41284756900000003</v>
      </c>
      <c r="FN16" s="1">
        <v>0.54326200000000002</v>
      </c>
      <c r="FO16" s="8">
        <f t="shared" si="18"/>
        <v>-4.4571052999999972E-2</v>
      </c>
      <c r="FP16" s="8">
        <f t="shared" si="19"/>
        <v>2.4186758565890799E-2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 t="s">
        <v>68</v>
      </c>
      <c r="HI16" s="1">
        <v>0.36772348799999999</v>
      </c>
      <c r="HJ16" s="1">
        <v>0.69711482999999996</v>
      </c>
    </row>
    <row r="17" spans="3:218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0.45741862</v>
      </c>
      <c r="FI17">
        <v>0.48529328999999999</v>
      </c>
      <c r="FJ17" s="8">
        <f t="shared" si="17"/>
        <v>-4.4585399999999997E-2</v>
      </c>
      <c r="FK17" s="8">
        <f t="shared" si="67"/>
        <v>2.1600108502132502E-2</v>
      </c>
      <c r="FM17" s="1">
        <v>0.457418622</v>
      </c>
      <c r="FN17" s="1">
        <v>0.50382283699999997</v>
      </c>
      <c r="FO17" s="8">
        <f t="shared" si="18"/>
        <v>-4.4585397000000027E-2</v>
      </c>
      <c r="FP17" s="8">
        <f t="shared" si="19"/>
        <v>2.2424845834561582E-2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 t="s">
        <v>68</v>
      </c>
      <c r="HI17" s="1">
        <v>0.41235232599999999</v>
      </c>
      <c r="HJ17" s="1">
        <v>0.63071339599999998</v>
      </c>
    </row>
    <row r="18" spans="3:218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0.50200402</v>
      </c>
      <c r="FI18">
        <v>0.44709926</v>
      </c>
      <c r="FJ18" s="8">
        <f t="shared" si="17"/>
        <v>-4.4568410000000003E-2</v>
      </c>
      <c r="FK18" s="8">
        <f t="shared" si="67"/>
        <v>1.9880339867508947E-2</v>
      </c>
      <c r="FM18" s="1">
        <v>0.50200401900000002</v>
      </c>
      <c r="FN18" s="1">
        <v>0.46488983299999997</v>
      </c>
      <c r="FO18" s="8">
        <f t="shared" si="18"/>
        <v>-4.4568407999999948E-2</v>
      </c>
      <c r="FP18" s="8">
        <f t="shared" si="19"/>
        <v>2.0671399604304235E-2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 t="s">
        <v>68</v>
      </c>
      <c r="HI18" s="1">
        <v>0.456987543</v>
      </c>
      <c r="HJ18" s="1">
        <v>0.57358493899999996</v>
      </c>
    </row>
    <row r="19" spans="3:218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0.54657243</v>
      </c>
      <c r="FI19">
        <v>0.40876255</v>
      </c>
      <c r="FJ19" s="8">
        <f t="shared" si="17"/>
        <v>-4.4593719999999948E-2</v>
      </c>
      <c r="FK19" s="8">
        <f t="shared" si="67"/>
        <v>1.8174825851001091E-2</v>
      </c>
      <c r="FM19" s="1">
        <v>0.54657242699999997</v>
      </c>
      <c r="FN19" s="1">
        <v>0.42620462100000001</v>
      </c>
      <c r="FO19" s="8">
        <f t="shared" si="18"/>
        <v>-4.4593721000000031E-2</v>
      </c>
      <c r="FP19" s="8">
        <f t="shared" si="19"/>
        <v>1.895035378674708E-2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 t="s">
        <v>68</v>
      </c>
      <c r="HI19" s="1">
        <v>0.50162815400000005</v>
      </c>
      <c r="HJ19" s="1">
        <v>0.52385536200000005</v>
      </c>
    </row>
    <row r="20" spans="3:218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0.59116614999999995</v>
      </c>
      <c r="FI20">
        <v>0.37021662</v>
      </c>
      <c r="FJ20" s="8">
        <f t="shared" si="17"/>
        <v>-4.4550840000000091E-2</v>
      </c>
      <c r="FK20" s="8">
        <f t="shared" si="67"/>
        <v>1.6435121909398286E-2</v>
      </c>
      <c r="FM20" s="1">
        <v>0.591166148</v>
      </c>
      <c r="FN20" s="1">
        <v>0.38756713999999998</v>
      </c>
      <c r="FO20" s="8">
        <f t="shared" si="18"/>
        <v>-4.4550843000000007E-2</v>
      </c>
      <c r="FP20" s="8">
        <f t="shared" si="19"/>
        <v>1.7205369177930609E-2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 t="s">
        <v>68</v>
      </c>
      <c r="HI20" s="1">
        <v>0.54624748199999995</v>
      </c>
      <c r="HJ20" s="1">
        <v>0.48014472800000002</v>
      </c>
    </row>
    <row r="21" spans="3:218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0.63571699000000004</v>
      </c>
      <c r="FI21">
        <v>0.33131716</v>
      </c>
      <c r="FJ21" s="8">
        <f t="shared" si="17"/>
        <v>-4.4591559999999975E-2</v>
      </c>
      <c r="FK21" s="8">
        <f t="shared" si="67"/>
        <v>1.4712842924903912E-2</v>
      </c>
      <c r="FM21" s="1">
        <v>0.63571699100000001</v>
      </c>
      <c r="FN21" s="1">
        <v>0.34878603800000002</v>
      </c>
      <c r="FO21" s="8">
        <f t="shared" si="18"/>
        <v>-4.4591559000000003E-2</v>
      </c>
      <c r="FP21" s="8">
        <f t="shared" si="19"/>
        <v>1.5488585246875623E-2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 t="s">
        <v>68</v>
      </c>
      <c r="HI21" s="1">
        <v>0.59089041799999997</v>
      </c>
      <c r="HJ21" s="1">
        <v>0.44135576900000001</v>
      </c>
    </row>
    <row r="22" spans="3:218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0.68030855000000001</v>
      </c>
      <c r="FI22">
        <v>0.29194962000000002</v>
      </c>
      <c r="FJ22" s="8">
        <f t="shared" si="17"/>
        <v>-4.4546120000000022E-2</v>
      </c>
      <c r="FK22" s="8">
        <f t="shared" si="67"/>
        <v>1.2943676968102644E-2</v>
      </c>
      <c r="FM22" s="1">
        <v>0.68030855000000001</v>
      </c>
      <c r="FN22" s="1">
        <v>0.309556043</v>
      </c>
      <c r="FO22" s="8">
        <f t="shared" si="18"/>
        <v>-4.4546121999999966E-2</v>
      </c>
      <c r="FP22" s="8">
        <f t="shared" si="19"/>
        <v>1.3724263809660882E-2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 t="s">
        <v>68</v>
      </c>
      <c r="HI22" s="1">
        <v>0.63550055299999997</v>
      </c>
      <c r="HJ22" s="1">
        <v>0.40657518500000001</v>
      </c>
    </row>
    <row r="23" spans="3:218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0.72485467000000003</v>
      </c>
      <c r="FI23">
        <v>0.25188110000000002</v>
      </c>
      <c r="FJ23" s="8">
        <f t="shared" si="17"/>
        <v>-4.4573109999999971E-2</v>
      </c>
      <c r="FK23" s="8">
        <f t="shared" si="67"/>
        <v>1.1167220743544598E-2</v>
      </c>
      <c r="FM23" s="1">
        <v>0.72485467199999998</v>
      </c>
      <c r="FN23" s="1">
        <v>0.26976065399999999</v>
      </c>
      <c r="FO23" s="8">
        <f t="shared" si="18"/>
        <v>-4.4573103000000058E-2</v>
      </c>
      <c r="FP23" s="8">
        <f t="shared" si="19"/>
        <v>1.1959914015166166E-2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 t="s">
        <v>68</v>
      </c>
      <c r="HI23" s="1">
        <v>0.68012488999999998</v>
      </c>
      <c r="HJ23" s="1">
        <v>0.37502236500000002</v>
      </c>
    </row>
    <row r="24" spans="3:218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0.76942778000000001</v>
      </c>
      <c r="FI24">
        <v>0.21102211000000001</v>
      </c>
      <c r="FJ24" s="8">
        <f t="shared" si="17"/>
        <v>-4.7559169999999984E-2</v>
      </c>
      <c r="FK24" s="8">
        <f t="shared" si="67"/>
        <v>9.976015124769198E-3</v>
      </c>
      <c r="FM24" s="1">
        <v>0.76942777500000004</v>
      </c>
      <c r="FN24" s="1">
        <v>0.229235037</v>
      </c>
      <c r="FO24" s="8">
        <f t="shared" si="18"/>
        <v>-4.7559175999999925E-2</v>
      </c>
      <c r="FP24" s="8">
        <f t="shared" si="19"/>
        <v>1.0837027858100636E-2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 t="s">
        <v>68</v>
      </c>
      <c r="HI24" s="1">
        <v>0.72471791100000005</v>
      </c>
      <c r="HJ24" s="1">
        <v>0.34606967199999999</v>
      </c>
    </row>
    <row r="25" spans="3:218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0.81698694999999999</v>
      </c>
      <c r="FI25">
        <v>0.16643753999999999</v>
      </c>
      <c r="FJ25" s="8">
        <f t="shared" si="17"/>
        <v>-5.1333570000000051E-2</v>
      </c>
      <c r="FK25" s="8">
        <f t="shared" si="67"/>
        <v>8.4864367170219349E-3</v>
      </c>
      <c r="FM25" s="1">
        <v>0.81698695099999996</v>
      </c>
      <c r="FN25" s="1">
        <v>0.18790299799999999</v>
      </c>
      <c r="FO25" s="8">
        <f t="shared" si="18"/>
        <v>-5.1333571999999994E-2</v>
      </c>
      <c r="FP25" s="8">
        <f t="shared" si="19"/>
        <v>9.5809332653783025E-3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 t="s">
        <v>68</v>
      </c>
      <c r="HI25" s="1">
        <v>0.76930087999999996</v>
      </c>
      <c r="HJ25" s="1">
        <v>0.318853149</v>
      </c>
    </row>
    <row r="26" spans="3:218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0.86832052000000004</v>
      </c>
      <c r="FI26">
        <v>0.11531250999999999</v>
      </c>
      <c r="FJ26" s="8">
        <f t="shared" si="17"/>
        <v>-5.0256140000000005E-2</v>
      </c>
      <c r="FK26" s="8">
        <f t="shared" si="67"/>
        <v>5.7514029454535332E-3</v>
      </c>
      <c r="FM26" s="1">
        <v>0.86832052299999996</v>
      </c>
      <c r="FN26" s="1">
        <v>0.13912105</v>
      </c>
      <c r="FO26" s="8">
        <f t="shared" si="18"/>
        <v>-5.0256139000000033E-2</v>
      </c>
      <c r="FP26" s="8">
        <f t="shared" si="19"/>
        <v>6.9388932807318646E-3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 t="s">
        <v>68</v>
      </c>
      <c r="HI26" s="1">
        <v>0.81678603599999999</v>
      </c>
      <c r="HJ26" s="1">
        <v>0.297346581</v>
      </c>
    </row>
    <row r="27" spans="3:218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0.91857666000000004</v>
      </c>
      <c r="FI27">
        <v>5.9749650000000001E-2</v>
      </c>
      <c r="FJ27" s="8">
        <f t="shared" si="17"/>
        <v>-4.5076049999999923E-2</v>
      </c>
      <c r="FK27" s="8">
        <f t="shared" si="67"/>
        <v>2.6705688110494549E-3</v>
      </c>
      <c r="FM27" s="1">
        <v>0.91857666199999999</v>
      </c>
      <c r="FN27" s="1">
        <v>8.8093692000000001E-2</v>
      </c>
      <c r="FO27" s="8">
        <f t="shared" si="18"/>
        <v>-4.507604799999998E-2</v>
      </c>
      <c r="FP27" s="8">
        <f t="shared" si="19"/>
        <v>3.9374332044961975E-3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 t="s">
        <v>68</v>
      </c>
      <c r="HI27" s="1">
        <v>0.86799341799999996</v>
      </c>
      <c r="HJ27" s="1">
        <v>0.27173697800000002</v>
      </c>
    </row>
    <row r="28" spans="3:218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0.96365270999999997</v>
      </c>
      <c r="FI28">
        <v>6.78036E-3</v>
      </c>
      <c r="FJ28" s="8">
        <f t="shared" si="17"/>
        <v>-3.6347290000000032E-2</v>
      </c>
      <c r="FK28" s="8">
        <f t="shared" si="67"/>
        <v>2.4415940821785544E-4</v>
      </c>
      <c r="FM28" s="1">
        <v>0.96365270999999997</v>
      </c>
      <c r="FN28" s="1">
        <v>4.3178585300000003E-2</v>
      </c>
      <c r="FO28" s="8">
        <f t="shared" si="18"/>
        <v>-3.6347290000000032E-2</v>
      </c>
      <c r="FP28" s="8">
        <f t="shared" si="19"/>
        <v>1.5548522253290668E-3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 t="s">
        <v>68</v>
      </c>
      <c r="HI28" s="1">
        <v>0.91800807600000001</v>
      </c>
      <c r="HJ28" s="1">
        <v>0.24498614199999999</v>
      </c>
    </row>
    <row r="29" spans="3:218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-9.2775280000000002E-2</v>
      </c>
      <c r="FJ29" s="8">
        <f>FH29-FH28</f>
        <v>3.6347290000000032E-2</v>
      </c>
      <c r="FK29" s="8">
        <f t="shared" si="67"/>
        <v>3.3408197798762895E-3</v>
      </c>
      <c r="FM29" s="1">
        <v>1</v>
      </c>
      <c r="FN29" s="1">
        <v>-2.5146447200000002E-2</v>
      </c>
      <c r="FO29" s="8">
        <f>FM29-FM28</f>
        <v>3.6347290000000032E-2</v>
      </c>
      <c r="FP29" s="8">
        <f t="shared" si="19"/>
        <v>9.0551867048393434E-4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 t="s">
        <v>68</v>
      </c>
      <c r="HI29" s="1">
        <v>0.96265409000000002</v>
      </c>
      <c r="HJ29" s="1">
        <v>0.22332677000000001</v>
      </c>
    </row>
    <row r="30" spans="3:218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 t="s">
        <v>68</v>
      </c>
      <c r="HI30" s="1">
        <v>1</v>
      </c>
      <c r="HJ30" s="1">
        <v>0.188425167</v>
      </c>
    </row>
    <row r="31" spans="3:218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-1.69244024</v>
      </c>
      <c r="FJ31" s="8">
        <f t="shared" ref="FJ31:FJ52" si="143">FH31-FH32</f>
        <v>-2.606255E-2</v>
      </c>
      <c r="FK31" s="8">
        <f>-FJ31*FI31*$EE32</f>
        <v>3.0841598923528269E-2</v>
      </c>
      <c r="FM31" s="1">
        <v>0</v>
      </c>
      <c r="FN31" s="1">
        <v>-1.7925961500000001</v>
      </c>
      <c r="FO31" s="8">
        <f t="shared" ref="FO31:FO52" si="144">FM31-FM32</f>
        <v>-2.60625466E-2</v>
      </c>
      <c r="FP31" s="8">
        <f t="shared" ref="FP31:FP53" si="145">-FO31*FN31*$EE32</f>
        <v>3.2666751221735991E-2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6">FW31-FW32</f>
        <v>-2.606255E-2</v>
      </c>
      <c r="FZ31" s="8">
        <f t="shared" ref="FZ31:FZ53" si="147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>GH31-GH32</f>
        <v>-2.606255E-2</v>
      </c>
      <c r="GK31" s="8">
        <f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8">GM31-GM32</f>
        <v>-2.606255E-2</v>
      </c>
      <c r="GP31" s="8">
        <f t="shared" ref="GP31:GP53" si="149">-GO31*GN31*$EE32</f>
        <v>3.6318829141710141E-2</v>
      </c>
      <c r="GR31" s="1">
        <v>0</v>
      </c>
      <c r="GS31" s="1">
        <v>-2.0225251499999999</v>
      </c>
      <c r="GT31" s="8">
        <f t="shared" ref="GT31:GT52" si="150">GR31-GR32</f>
        <v>-2.606255E-2</v>
      </c>
      <c r="GU31" s="8">
        <f t="shared" ref="GU31:GU53" si="151">-GT31*GS31*$EE32</f>
        <v>3.6856787031398427E-2</v>
      </c>
      <c r="GW31">
        <v>0</v>
      </c>
      <c r="GX31">
        <v>-2.0053177099999999</v>
      </c>
      <c r="GY31" s="8">
        <f t="shared" ref="GY31:GY52" si="152">GW31-GW32</f>
        <v>-2.606255E-2</v>
      </c>
      <c r="GZ31" s="8">
        <f t="shared" ref="GZ31:GZ53" si="153">-GY31*GX31*$EE32</f>
        <v>3.6543213204424975E-2</v>
      </c>
      <c r="HB31">
        <v>0</v>
      </c>
      <c r="HC31">
        <v>-2.0053177099999999</v>
      </c>
      <c r="HD31" s="8">
        <f t="shared" ref="HD31:HD52" si="154">HB31-HB32</f>
        <v>-2.606255E-2</v>
      </c>
      <c r="HE31" s="8">
        <f t="shared" ref="HE31:HE53" si="155">-HD31*HC31*$EE32</f>
        <v>3.6543213204424975E-2</v>
      </c>
    </row>
    <row r="32" spans="3:218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6">V32-V33</f>
        <v>-3.959457999999999E-2</v>
      </c>
      <c r="Y32" s="8">
        <f t="shared" ref="Y32:Y53" si="157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8">AN32-AN33</f>
        <v>-3.959457999999999E-2</v>
      </c>
      <c r="AQ32" s="8">
        <f t="shared" ref="AQ32:AQ53" si="159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0">5*($EC$5/100)*(0.2969*SQRT(DY32)-0.126*DY32-0.3516*DY32^2+0.2843*DY32^3-0.1015*DY32^4)</f>
        <v>2.6648108451597489E-2</v>
      </c>
      <c r="EA32" s="14">
        <f t="shared" ref="EA32:EA53" si="161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2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3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4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5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6">-FE32*FD32*$EE33</f>
        <v>8.5308228469073173E-3</v>
      </c>
      <c r="FH32">
        <v>2.606255E-2</v>
      </c>
      <c r="FI32">
        <v>-0.30272980999999999</v>
      </c>
      <c r="FJ32" s="8">
        <f t="shared" si="143"/>
        <v>-3.959457999999999E-2</v>
      </c>
      <c r="FK32" s="8">
        <f t="shared" ref="FK32:FK53" si="167">-FJ32*FI32*$EE33</f>
        <v>1.1373617318337612E-2</v>
      </c>
      <c r="FM32" s="1">
        <v>2.60625466E-2</v>
      </c>
      <c r="FN32" s="1">
        <v>-0.39559040400000001</v>
      </c>
      <c r="FO32" s="8">
        <f t="shared" si="144"/>
        <v>-3.9594583200000005E-2</v>
      </c>
      <c r="FP32" s="8">
        <f t="shared" si="145"/>
        <v>1.4862408936641048E-2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6"/>
        <v>-3.959457999999999E-2</v>
      </c>
      <c r="FZ32" s="8">
        <f t="shared" si="147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>GH32-GH33</f>
        <v>-3.959457999999999E-2</v>
      </c>
      <c r="GK32" s="8">
        <f>-GJ32*GI32*$EE33</f>
        <v>2.1839752929497719E-2</v>
      </c>
      <c r="GL32" s="8"/>
      <c r="GM32" s="1">
        <v>2.606255E-2</v>
      </c>
      <c r="GN32" s="1">
        <v>-0.67011969000000005</v>
      </c>
      <c r="GO32" s="8">
        <f t="shared" si="148"/>
        <v>-3.959457999999999E-2</v>
      </c>
      <c r="GP32" s="8">
        <f t="shared" si="149"/>
        <v>2.5176525930971361E-2</v>
      </c>
      <c r="GR32" s="1">
        <v>2.606255E-2</v>
      </c>
      <c r="GS32" s="1">
        <v>-0.76855041000000002</v>
      </c>
      <c r="GT32" s="8">
        <f t="shared" si="150"/>
        <v>-3.959457999999999E-2</v>
      </c>
      <c r="GU32" s="8">
        <f t="shared" si="151"/>
        <v>2.8874587055670115E-2</v>
      </c>
      <c r="GW32">
        <v>2.606255E-2</v>
      </c>
      <c r="GX32">
        <v>-0.87042010999999997</v>
      </c>
      <c r="GY32" s="8">
        <f t="shared" si="152"/>
        <v>-3.959457999999999E-2</v>
      </c>
      <c r="GZ32" s="8">
        <f t="shared" si="153"/>
        <v>3.2701851321894362E-2</v>
      </c>
      <c r="HB32">
        <v>2.606255E-2</v>
      </c>
      <c r="HC32">
        <v>-0.87042010999999997</v>
      </c>
      <c r="HD32" s="8">
        <f t="shared" si="154"/>
        <v>-3.959457999999999E-2</v>
      </c>
      <c r="HE32" s="8">
        <f t="shared" si="155"/>
        <v>3.2701851321894362E-2</v>
      </c>
      <c r="HH32" t="s">
        <v>67</v>
      </c>
      <c r="HI32" s="1">
        <v>0</v>
      </c>
      <c r="HJ32" s="1">
        <v>-0.476865278</v>
      </c>
    </row>
    <row r="33" spans="10:218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6"/>
        <v>-5.1140550000000007E-2</v>
      </c>
      <c r="Y33" s="8">
        <f t="shared" si="157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8"/>
        <v>-5.1140550000000007E-2</v>
      </c>
      <c r="AQ33" s="8">
        <f t="shared" si="159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0"/>
        <v>3.9820016425207334E-2</v>
      </c>
      <c r="EA33" s="14">
        <f t="shared" si="161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8">-(PI()/2)+ATAN(EC33/EB33)</f>
        <v>-1.8919492617242695</v>
      </c>
      <c r="EE33">
        <f t="shared" ref="EE33:EE54" si="169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2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3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4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5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6"/>
        <v>9.9870291538888527E-3</v>
      </c>
      <c r="FH33">
        <v>6.5657129999999994E-2</v>
      </c>
      <c r="FI33">
        <v>-0.27437987000000003</v>
      </c>
      <c r="FJ33" s="8">
        <f t="shared" si="143"/>
        <v>-5.1140550000000007E-2</v>
      </c>
      <c r="FK33" s="8">
        <f t="shared" si="167"/>
        <v>1.3790408960214799E-2</v>
      </c>
      <c r="FM33" s="1">
        <v>6.5657129800000005E-2</v>
      </c>
      <c r="FN33" s="1">
        <v>-0.36791976399999998</v>
      </c>
      <c r="FO33" s="8">
        <f t="shared" si="144"/>
        <v>-5.1140553199999994E-2</v>
      </c>
      <c r="FP33" s="8">
        <f t="shared" si="145"/>
        <v>1.8491751335783482E-2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6"/>
        <v>-5.1140550000000007E-2</v>
      </c>
      <c r="FZ33" s="8">
        <f t="shared" si="147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>GH33-GH34</f>
        <v>-5.1140550000000007E-2</v>
      </c>
      <c r="GK33" s="8">
        <f>-GJ33*GI33*$EE34</f>
        <v>2.8959374960740157E-2</v>
      </c>
      <c r="GL33" s="8"/>
      <c r="GM33" s="1">
        <v>6.5657129999999994E-2</v>
      </c>
      <c r="GN33" s="1">
        <v>-0.67174354000000003</v>
      </c>
      <c r="GO33" s="8">
        <f t="shared" si="148"/>
        <v>-5.1140550000000007E-2</v>
      </c>
      <c r="GP33" s="8">
        <f t="shared" si="149"/>
        <v>3.3762018084571611E-2</v>
      </c>
      <c r="GR33" s="1">
        <v>6.5657129999999994E-2</v>
      </c>
      <c r="GS33" s="1">
        <v>-0.79275724000000003</v>
      </c>
      <c r="GT33" s="8">
        <f t="shared" si="150"/>
        <v>-5.1140550000000007E-2</v>
      </c>
      <c r="GU33" s="8">
        <f t="shared" si="151"/>
        <v>3.9844200472035914E-2</v>
      </c>
      <c r="GW33">
        <v>6.5657129999999994E-2</v>
      </c>
      <c r="GX33">
        <v>-0.91915930999999995</v>
      </c>
      <c r="GY33" s="8">
        <f t="shared" si="152"/>
        <v>-5.1140550000000007E-2</v>
      </c>
      <c r="GZ33" s="8">
        <f t="shared" si="153"/>
        <v>4.6197203841844697E-2</v>
      </c>
      <c r="HB33">
        <v>6.5657129999999994E-2</v>
      </c>
      <c r="HC33">
        <v>-0.91915930999999995</v>
      </c>
      <c r="HD33" s="8">
        <f t="shared" si="154"/>
        <v>-5.1140550000000007E-2</v>
      </c>
      <c r="HE33" s="8">
        <f t="shared" si="155"/>
        <v>4.6197203841844697E-2</v>
      </c>
      <c r="HH33" t="s">
        <v>68</v>
      </c>
      <c r="HI33" s="1">
        <v>0</v>
      </c>
      <c r="HJ33" s="1">
        <v>-1.71449528</v>
      </c>
    </row>
    <row r="34" spans="10:218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6"/>
        <v>-6.1985959999999993E-2</v>
      </c>
      <c r="Y34" s="8">
        <f t="shared" si="157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8"/>
        <v>-6.1985959999999993E-2</v>
      </c>
      <c r="AQ34" s="8">
        <f t="shared" si="159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0"/>
        <v>4.9433246699933216E-2</v>
      </c>
      <c r="EA34" s="14">
        <f t="shared" si="161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8"/>
        <v>-1.7566047065434491</v>
      </c>
      <c r="EE34">
        <f t="shared" si="169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2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3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4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5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6"/>
        <v>2.466795656407185E-3</v>
      </c>
      <c r="FH34">
        <v>0.11679768</v>
      </c>
      <c r="FI34">
        <v>-0.10167941</v>
      </c>
      <c r="FJ34" s="8">
        <f t="shared" si="143"/>
        <v>-6.1985959999999993E-2</v>
      </c>
      <c r="FK34" s="8">
        <f t="shared" si="167"/>
        <v>6.2678755226274483E-3</v>
      </c>
      <c r="FM34" s="1">
        <v>0.116797683</v>
      </c>
      <c r="FN34" s="1">
        <v>-0.17333592</v>
      </c>
      <c r="FO34" s="8">
        <f t="shared" si="144"/>
        <v>-6.1985957999999994E-2</v>
      </c>
      <c r="FP34" s="8">
        <f t="shared" si="145"/>
        <v>1.0685033824502548E-2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6"/>
        <v>-6.1985959999999993E-2</v>
      </c>
      <c r="FZ34" s="8">
        <f t="shared" si="147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>GH34-GH35</f>
        <v>-6.1985959999999993E-2</v>
      </c>
      <c r="GK34" s="8">
        <f>-GJ34*GI34*$EE35</f>
        <v>2.1903042423634663E-2</v>
      </c>
      <c r="GL34" s="8"/>
      <c r="GM34" s="1">
        <v>0.11679768</v>
      </c>
      <c r="GN34" s="1">
        <v>-0.42809710000000001</v>
      </c>
      <c r="GO34" s="8">
        <f t="shared" si="148"/>
        <v>-6.1985959999999993E-2</v>
      </c>
      <c r="GP34" s="8">
        <f t="shared" si="149"/>
        <v>2.6389407003815177E-2</v>
      </c>
      <c r="GR34" s="1">
        <v>0.11679768</v>
      </c>
      <c r="GS34" s="1">
        <v>-0.53475846000000005</v>
      </c>
      <c r="GT34" s="8">
        <f t="shared" si="150"/>
        <v>-6.1985959999999993E-2</v>
      </c>
      <c r="GU34" s="8">
        <f t="shared" si="151"/>
        <v>3.2964387401067233E-2</v>
      </c>
      <c r="GW34">
        <v>0.11679768</v>
      </c>
      <c r="GX34">
        <v>-0.65289346999999998</v>
      </c>
      <c r="GY34" s="8">
        <f t="shared" si="152"/>
        <v>-6.1985959999999993E-2</v>
      </c>
      <c r="GZ34" s="8">
        <f t="shared" si="153"/>
        <v>4.0246643833754522E-2</v>
      </c>
      <c r="HB34">
        <v>0.11679768</v>
      </c>
      <c r="HC34">
        <v>-0.65289346999999998</v>
      </c>
      <c r="HD34" s="8">
        <f t="shared" si="154"/>
        <v>-6.1985959999999993E-2</v>
      </c>
      <c r="HE34" s="8">
        <f t="shared" si="155"/>
        <v>4.0246643833754522E-2</v>
      </c>
      <c r="HH34" t="s">
        <v>68</v>
      </c>
      <c r="HI34" s="1">
        <v>2.5357432199999998E-2</v>
      </c>
      <c r="HJ34" s="1">
        <v>-0.97873046600000002</v>
      </c>
    </row>
    <row r="35" spans="10:218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6"/>
        <v>-5.5804640000000016E-2</v>
      </c>
      <c r="Y35" s="8">
        <f t="shared" si="157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8"/>
        <v>-5.5804640000000016E-2</v>
      </c>
      <c r="AQ35" s="8">
        <f t="shared" si="159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0"/>
        <v>5.5976094728309785E-2</v>
      </c>
      <c r="EA35" s="14">
        <f t="shared" si="161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8"/>
        <v>-1.6759606278858505</v>
      </c>
      <c r="EE35">
        <f t="shared" si="169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2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3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4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5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6"/>
        <v>-1.5100436172658805E-3</v>
      </c>
      <c r="FH35">
        <v>0.17878363999999999</v>
      </c>
      <c r="FI35">
        <v>-2.8983829999999999E-2</v>
      </c>
      <c r="FJ35" s="8">
        <f t="shared" si="143"/>
        <v>-5.5804640000000016E-2</v>
      </c>
      <c r="FK35" s="8">
        <f t="shared" si="167"/>
        <v>1.6151338087472731E-3</v>
      </c>
      <c r="FM35" s="1">
        <v>0.17878364099999999</v>
      </c>
      <c r="FN35" s="1">
        <v>-9.0959338200000003E-2</v>
      </c>
      <c r="FO35" s="8">
        <f t="shared" si="144"/>
        <v>-5.5804642000000015E-2</v>
      </c>
      <c r="FP35" s="8">
        <f t="shared" si="145"/>
        <v>5.0687403153173594E-3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6"/>
        <v>-5.5804640000000016E-2</v>
      </c>
      <c r="FZ35" s="8">
        <f t="shared" si="147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>GH35-GH36</f>
        <v>-5.5804640000000016E-2</v>
      </c>
      <c r="GK35" s="8">
        <f>-GJ35*GI35*$EE36</f>
        <v>1.4881286796070337E-2</v>
      </c>
      <c r="GL35" s="8"/>
      <c r="GM35" s="1">
        <v>0.17878363999999999</v>
      </c>
      <c r="GN35" s="1">
        <v>-0.33040104999999997</v>
      </c>
      <c r="GO35" s="8">
        <f t="shared" si="148"/>
        <v>-5.5804640000000016E-2</v>
      </c>
      <c r="GP35" s="8">
        <f t="shared" si="149"/>
        <v>1.8411711161036969E-2</v>
      </c>
      <c r="GR35" s="1">
        <v>0.17878363999999999</v>
      </c>
      <c r="GS35" s="1">
        <v>-0.43699829000000001</v>
      </c>
      <c r="GT35" s="8">
        <f t="shared" si="150"/>
        <v>-5.5804640000000016E-2</v>
      </c>
      <c r="GU35" s="8">
        <f t="shared" si="151"/>
        <v>2.4351878704220436E-2</v>
      </c>
      <c r="GW35">
        <v>0.17878363999999999</v>
      </c>
      <c r="GX35">
        <v>-0.55939943000000003</v>
      </c>
      <c r="GY35" s="8">
        <f t="shared" si="152"/>
        <v>-5.5804640000000016E-2</v>
      </c>
      <c r="GZ35" s="8">
        <f t="shared" si="153"/>
        <v>3.1172723963222033E-2</v>
      </c>
      <c r="HB35">
        <v>0.17878363999999999</v>
      </c>
      <c r="HC35">
        <v>-0.55939943000000003</v>
      </c>
      <c r="HD35" s="8">
        <f t="shared" si="154"/>
        <v>-5.5804640000000016E-2</v>
      </c>
      <c r="HE35" s="8">
        <f t="shared" si="155"/>
        <v>3.1172723963222033E-2</v>
      </c>
      <c r="HH35" t="s">
        <v>68</v>
      </c>
      <c r="HI35" s="1">
        <v>6.4890321299999998E-2</v>
      </c>
      <c r="HJ35" s="1">
        <v>-0.62859458400000001</v>
      </c>
    </row>
    <row r="36" spans="10:218" x14ac:dyDescent="0.35">
      <c r="M36" s="1"/>
      <c r="N36" s="1"/>
      <c r="P36" s="8">
        <v>0.80861236000000003</v>
      </c>
      <c r="Q36" s="8">
        <v>4.837263E-2</v>
      </c>
      <c r="R36" s="8">
        <f t="shared" ref="R36:R38" si="170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6"/>
        <v>-4.4532539999999982E-2</v>
      </c>
      <c r="Y36" s="8">
        <f t="shared" si="157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8"/>
        <v>-4.4532539999999982E-2</v>
      </c>
      <c r="AQ36" s="8">
        <f t="shared" si="159"/>
        <v>-4.8932978407559985E-4</v>
      </c>
      <c r="AT36">
        <v>0.80861236000000003</v>
      </c>
      <c r="AU36">
        <v>3.0570960000000001E-2</v>
      </c>
      <c r="AV36" s="8">
        <f t="shared" ref="AV36:AV38" si="171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2">BL36-BL37</f>
        <v>-7.3024890000000009E-2</v>
      </c>
      <c r="BO36" s="8">
        <f t="shared" ref="BO36:BO38" si="173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4">CO36-CO37</f>
        <v>-7.3024890000000009E-2</v>
      </c>
      <c r="CR36" s="8">
        <f t="shared" ref="CR36:CR38" si="175">-CQ36*CP36</f>
        <v>3.7136880834390006E-3</v>
      </c>
      <c r="DG36">
        <v>0.80861236000000003</v>
      </c>
      <c r="DH36">
        <v>-0.20499118</v>
      </c>
      <c r="DI36" s="8">
        <f t="shared" ref="DI36:DI38" si="176">DG36-DG37</f>
        <v>-7.3024890000000009E-2</v>
      </c>
      <c r="DJ36" s="8">
        <f t="shared" ref="DJ36:DJ38" si="177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0"/>
        <v>5.8954250447668256E-2</v>
      </c>
      <c r="EA36" s="14">
        <f t="shared" si="161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8"/>
        <v>-1.6241132746282241</v>
      </c>
      <c r="EE36">
        <f t="shared" si="169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2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3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4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5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6"/>
        <v>-3.8843299754010366E-3</v>
      </c>
      <c r="FH36">
        <v>0.23458828000000001</v>
      </c>
      <c r="FI36">
        <v>4.0612629999999997E-2</v>
      </c>
      <c r="FJ36" s="8">
        <f t="shared" si="143"/>
        <v>-4.4532539999999982E-2</v>
      </c>
      <c r="FK36" s="8">
        <f t="shared" si="167"/>
        <v>-1.8081607273783291E-3</v>
      </c>
      <c r="FM36" s="1">
        <v>0.23458828300000001</v>
      </c>
      <c r="FN36" s="1">
        <v>-7.44575024E-3</v>
      </c>
      <c r="FO36" s="8">
        <f t="shared" si="144"/>
        <v>-4.4532536999999983E-2</v>
      </c>
      <c r="FP36" s="8">
        <f t="shared" si="145"/>
        <v>3.3150062586129896E-4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6"/>
        <v>-4.4532539999999982E-2</v>
      </c>
      <c r="FZ36" s="8">
        <f t="shared" si="147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>GH36-GH37</f>
        <v>-4.4532539999999982E-2</v>
      </c>
      <c r="GK36" s="8">
        <f>-GJ36*GI36*$EE37</f>
        <v>7.1726520128267777E-3</v>
      </c>
      <c r="GL36" s="8"/>
      <c r="GM36" s="1">
        <v>0.23458828000000001</v>
      </c>
      <c r="GN36" s="1">
        <v>-0.20241788999999999</v>
      </c>
      <c r="GO36" s="8">
        <f t="shared" si="148"/>
        <v>-4.4532539999999982E-2</v>
      </c>
      <c r="GP36" s="8">
        <f t="shared" si="149"/>
        <v>9.0120752883225391E-3</v>
      </c>
      <c r="GR36" s="1">
        <v>0.23458828000000001</v>
      </c>
      <c r="GS36" s="1">
        <v>-0.29157482000000001</v>
      </c>
      <c r="GT36" s="8">
        <f t="shared" si="150"/>
        <v>-4.4532539999999982E-2</v>
      </c>
      <c r="GU36" s="8">
        <f t="shared" si="151"/>
        <v>1.2981531573217627E-2</v>
      </c>
      <c r="GW36">
        <v>0.23458828000000001</v>
      </c>
      <c r="GX36">
        <v>-0.39515632000000001</v>
      </c>
      <c r="GY36" s="8">
        <f t="shared" si="152"/>
        <v>-4.4532539999999982E-2</v>
      </c>
      <c r="GZ36" s="8">
        <f t="shared" si="153"/>
        <v>1.7593200415716582E-2</v>
      </c>
      <c r="HB36">
        <v>0.23458828000000001</v>
      </c>
      <c r="HC36">
        <v>-0.39515632000000001</v>
      </c>
      <c r="HD36" s="8">
        <f t="shared" si="154"/>
        <v>-4.4532539999999982E-2</v>
      </c>
      <c r="HE36" s="8">
        <f t="shared" si="155"/>
        <v>1.7593200415716582E-2</v>
      </c>
      <c r="HH36" t="s">
        <v>68</v>
      </c>
      <c r="HI36" s="1">
        <v>0.116030409</v>
      </c>
      <c r="HJ36" s="1">
        <v>-0.40847434799999999</v>
      </c>
    </row>
    <row r="37" spans="10:218" x14ac:dyDescent="0.35">
      <c r="M37" s="1"/>
      <c r="N37" s="1"/>
      <c r="P37" s="8">
        <v>0.88163725000000004</v>
      </c>
      <c r="Q37" s="8">
        <v>4.9643220000000002E-2</v>
      </c>
      <c r="R37" s="8">
        <f t="shared" si="170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6"/>
        <v>-4.4599009999999994E-2</v>
      </c>
      <c r="Y37" s="8">
        <f t="shared" si="157"/>
        <v>-8.3352160165239982E-4</v>
      </c>
      <c r="AN37">
        <v>0.27912081999999999</v>
      </c>
      <c r="AO37">
        <v>2.1075130000000001E-2</v>
      </c>
      <c r="AP37" s="8">
        <f t="shared" si="158"/>
        <v>-4.4599009999999994E-2</v>
      </c>
      <c r="AQ37" s="8">
        <f t="shared" si="159"/>
        <v>-9.3992993362129989E-4</v>
      </c>
      <c r="AT37">
        <v>0.88163725000000004</v>
      </c>
      <c r="AU37">
        <v>3.2164400000000003E-2</v>
      </c>
      <c r="AV37" s="8">
        <f t="shared" si="171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2"/>
        <v>-6.5463439999999928E-2</v>
      </c>
      <c r="BO37" s="8">
        <f t="shared" si="173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4"/>
        <v>-6.5463439999999928E-2</v>
      </c>
      <c r="CR37" s="8">
        <f t="shared" si="175"/>
        <v>3.3581376534103963E-3</v>
      </c>
      <c r="DG37">
        <v>0.88163725000000004</v>
      </c>
      <c r="DH37">
        <v>-0.15103846000000001</v>
      </c>
      <c r="DI37" s="8">
        <f t="shared" si="176"/>
        <v>-6.5463439999999928E-2</v>
      </c>
      <c r="DJ37" s="8">
        <f t="shared" si="177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0"/>
        <v>5.9917388798173321E-2</v>
      </c>
      <c r="EA37" s="14">
        <f t="shared" si="161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8"/>
        <v>-1.5924207004593651</v>
      </c>
      <c r="EE37">
        <f t="shared" si="169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2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3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4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5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6"/>
        <v>-4.1484516421465036E-3</v>
      </c>
      <c r="FH37">
        <v>0.27912081999999999</v>
      </c>
      <c r="FI37">
        <v>4.8278229999999998E-2</v>
      </c>
      <c r="FJ37" s="8">
        <f t="shared" si="143"/>
        <v>-4.4599009999999994E-2</v>
      </c>
      <c r="FK37" s="8">
        <f t="shared" si="167"/>
        <v>-2.153160927608009E-3</v>
      </c>
      <c r="FM37" s="1">
        <v>0.27912081999999999</v>
      </c>
      <c r="FN37" s="1">
        <v>4.3791454999999998E-3</v>
      </c>
      <c r="FO37" s="8">
        <f t="shared" si="144"/>
        <v>-4.4599007000000024E-2</v>
      </c>
      <c r="FP37" s="8">
        <f t="shared" si="145"/>
        <v>-1.9530551042692249E-4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6"/>
        <v>-4.4599009999999994E-2</v>
      </c>
      <c r="FZ37" s="8">
        <f t="shared" si="147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>GH37-GH38</f>
        <v>-4.4599009999999994E-2</v>
      </c>
      <c r="GK37" s="8">
        <f>-GJ37*GI37*$EE38</f>
        <v>6.5019080304769836E-3</v>
      </c>
      <c r="GL37" s="8"/>
      <c r="GM37" s="1">
        <v>0.27912081999999999</v>
      </c>
      <c r="GN37" s="1">
        <v>-0.18218103999999999</v>
      </c>
      <c r="GO37" s="8">
        <f t="shared" si="148"/>
        <v>-4.4599009999999994E-2</v>
      </c>
      <c r="GP37" s="8">
        <f t="shared" si="149"/>
        <v>8.1250927608363388E-3</v>
      </c>
      <c r="GR37" s="1">
        <v>0.27912081999999999</v>
      </c>
      <c r="GS37" s="1">
        <v>-0.27017484000000003</v>
      </c>
      <c r="GT37" s="8">
        <f t="shared" si="150"/>
        <v>-4.4599009999999994E-2</v>
      </c>
      <c r="GU37" s="8">
        <f t="shared" si="151"/>
        <v>1.2049528516491709E-2</v>
      </c>
      <c r="GW37">
        <v>0.27912081999999999</v>
      </c>
      <c r="GX37">
        <v>-0.37421599</v>
      </c>
      <c r="GY37" s="8">
        <f t="shared" si="152"/>
        <v>-4.4599009999999994E-2</v>
      </c>
      <c r="GZ37" s="8">
        <f t="shared" si="153"/>
        <v>1.6689660083937404E-2</v>
      </c>
      <c r="HB37">
        <v>0.27912081999999999</v>
      </c>
      <c r="HC37">
        <v>-0.37421599</v>
      </c>
      <c r="HD37" s="8">
        <f t="shared" si="154"/>
        <v>-4.4599009999999994E-2</v>
      </c>
      <c r="HE37" s="8">
        <f t="shared" si="155"/>
        <v>1.6689660083937404E-2</v>
      </c>
      <c r="HH37" t="s">
        <v>68</v>
      </c>
      <c r="HI37" s="1">
        <v>0.17805030499999999</v>
      </c>
      <c r="HJ37" s="1">
        <v>-0.26027492200000002</v>
      </c>
    </row>
    <row r="38" spans="10:218" x14ac:dyDescent="0.35">
      <c r="M38" s="1"/>
      <c r="N38" s="1"/>
      <c r="P38" s="8">
        <v>0.94710068999999997</v>
      </c>
      <c r="Q38" s="8">
        <v>6.5329369999999998E-2</v>
      </c>
      <c r="R38" s="8">
        <f t="shared" si="170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6"/>
        <v>-4.4542300000000035E-2</v>
      </c>
      <c r="Y38" s="8">
        <f t="shared" si="157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78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8"/>
        <v>-4.4542300000000035E-2</v>
      </c>
      <c r="AQ38" s="8">
        <f t="shared" si="159"/>
        <v>-1.0868392467680008E-3</v>
      </c>
      <c r="AT38">
        <v>0.94710068999999997</v>
      </c>
      <c r="AU38">
        <v>4.278527E-2</v>
      </c>
      <c r="AV38" s="8">
        <f t="shared" si="171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2"/>
        <v>-5.2899310000000033E-2</v>
      </c>
      <c r="BO38" s="8">
        <f t="shared" si="173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4"/>
        <v>-5.2899310000000033E-2</v>
      </c>
      <c r="CR38" s="8">
        <f t="shared" si="175"/>
        <v>3.2358206400933016E-3</v>
      </c>
      <c r="DG38">
        <v>0.94710068999999997</v>
      </c>
      <c r="DH38">
        <v>-7.3708910000000002E-2</v>
      </c>
      <c r="DI38" s="8">
        <f t="shared" si="176"/>
        <v>-5.2899310000000033E-2</v>
      </c>
      <c r="DJ38" s="8">
        <f t="shared" si="177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0"/>
        <v>5.9892512357095425E-2</v>
      </c>
      <c r="EA38" s="14">
        <f t="shared" si="161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8"/>
        <v>-1.5702385466968316</v>
      </c>
      <c r="EE38">
        <f t="shared" si="169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2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3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4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5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6"/>
        <v>-4.509477618278324E-3</v>
      </c>
      <c r="FH38">
        <v>0.32371982999999999</v>
      </c>
      <c r="FI38">
        <v>5.9362970000000001E-2</v>
      </c>
      <c r="FJ38" s="8">
        <f t="shared" si="143"/>
        <v>-4.4542300000000035E-2</v>
      </c>
      <c r="FK38" s="8">
        <f t="shared" si="167"/>
        <v>-2.6436929356396543E-3</v>
      </c>
      <c r="FM38" s="1">
        <v>0.32371982700000002</v>
      </c>
      <c r="FN38" s="1">
        <v>2.11938479E-2</v>
      </c>
      <c r="FO38" s="8">
        <f t="shared" si="144"/>
        <v>-4.4542307000000003E-2</v>
      </c>
      <c r="FP38" s="8">
        <f t="shared" si="145"/>
        <v>-9.4385497857659784E-4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6"/>
        <v>-4.4542300000000035E-2</v>
      </c>
      <c r="FZ38" s="8">
        <f t="shared" si="147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>GH38-GH39</f>
        <v>-4.4542300000000035E-2</v>
      </c>
      <c r="GK38" s="8">
        <f>-GJ38*GI38*$EE39</f>
        <v>5.3907492715566351E-3</v>
      </c>
      <c r="GL38" s="8"/>
      <c r="GM38" s="1">
        <v>0.32371982999999999</v>
      </c>
      <c r="GN38" s="1">
        <v>-0.14812106</v>
      </c>
      <c r="GO38" s="8">
        <f t="shared" si="148"/>
        <v>-4.4542300000000035E-2</v>
      </c>
      <c r="GP38" s="8">
        <f t="shared" si="149"/>
        <v>6.5964792519892009E-3</v>
      </c>
      <c r="GR38" s="1">
        <v>0.32371982999999999</v>
      </c>
      <c r="GS38" s="1">
        <v>-0.22938381999999999</v>
      </c>
      <c r="GT38" s="8">
        <f t="shared" si="150"/>
        <v>-4.4542300000000035E-2</v>
      </c>
      <c r="GU38" s="8">
        <f t="shared" si="151"/>
        <v>1.0215465710088934E-2</v>
      </c>
      <c r="GW38">
        <v>0.32371982999999999</v>
      </c>
      <c r="GX38">
        <v>-0.32610057999999997</v>
      </c>
      <c r="GY38" s="8">
        <f t="shared" si="152"/>
        <v>-4.4542300000000035E-2</v>
      </c>
      <c r="GZ38" s="8">
        <f t="shared" si="153"/>
        <v>1.452268644331633E-2</v>
      </c>
      <c r="HB38">
        <v>0.32371982999999999</v>
      </c>
      <c r="HC38">
        <v>-0.32610057999999997</v>
      </c>
      <c r="HD38" s="8">
        <f t="shared" si="154"/>
        <v>-4.4542300000000035E-2</v>
      </c>
      <c r="HE38" s="8">
        <f t="shared" si="155"/>
        <v>1.452268644331633E-2</v>
      </c>
      <c r="HH38" t="s">
        <v>68</v>
      </c>
      <c r="HI38" s="1">
        <v>0.23385868500000001</v>
      </c>
      <c r="HJ38" s="1">
        <v>-0.132556019</v>
      </c>
    </row>
    <row r="39" spans="10:218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6"/>
        <v>-4.4585439999999976E-2</v>
      </c>
      <c r="Y39" s="8">
        <f t="shared" si="157"/>
        <v>-1.1422994821023995E-3</v>
      </c>
      <c r="AB39">
        <v>1.9793209999999999E-2</v>
      </c>
      <c r="AC39">
        <v>-0.32015844999999998</v>
      </c>
      <c r="AD39" s="8">
        <f t="shared" ref="AD39:AD48" si="179">AB39-AB40</f>
        <v>-3.0217130000000002E-2</v>
      </c>
      <c r="AE39" s="8">
        <f t="shared" si="178"/>
        <v>9.6742695042484998E-3</v>
      </c>
      <c r="AH39">
        <v>1.9793209999999999E-2</v>
      </c>
      <c r="AI39">
        <v>-0.46587518999999999</v>
      </c>
      <c r="AJ39" s="8">
        <f t="shared" ref="AJ39:AJ48" si="180">AH39-AH40</f>
        <v>-3.0217130000000002E-2</v>
      </c>
      <c r="AK39" s="8">
        <f t="shared" ref="AK39:AK67" si="181">AJ39*AI39</f>
        <v>1.40774111800047E-2</v>
      </c>
      <c r="AN39">
        <v>0.36826213000000002</v>
      </c>
      <c r="AO39">
        <v>2.545739E-2</v>
      </c>
      <c r="AP39" s="8">
        <f t="shared" si="158"/>
        <v>-4.4585439999999976E-2</v>
      </c>
      <c r="AQ39" s="8">
        <f t="shared" si="159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2">BX39-BX40</f>
        <v>-3.0217130000000002E-2</v>
      </c>
      <c r="CA39" s="8">
        <f t="shared" ref="CA39:CA48" si="183">-BZ39*BY39</f>
        <v>-1.2652856616312502E-2</v>
      </c>
      <c r="CC39">
        <v>1.9793209999999999E-2</v>
      </c>
      <c r="CD39">
        <v>-0.47414747000000002</v>
      </c>
      <c r="CE39" s="8">
        <f t="shared" ref="CE39:CE48" si="184">CC39-CC40</f>
        <v>-3.0217130000000002E-2</v>
      </c>
      <c r="CF39" s="8">
        <f t="shared" ref="CF39:CF48" si="185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6">DS39-DS40</f>
        <v>-3.0217130000000002E-2</v>
      </c>
      <c r="DV39" s="8">
        <f t="shared" ref="DV39:DV48" si="187">-DU39*DT39</f>
        <v>-4.0355677548073406E-2</v>
      </c>
      <c r="DY39" s="1">
        <v>0.36826213400000002</v>
      </c>
      <c r="DZ39" s="14">
        <f t="shared" si="160"/>
        <v>5.9052315314374174E-2</v>
      </c>
      <c r="EA39" s="14">
        <f t="shared" si="161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8"/>
        <v>-1.5519356644113727</v>
      </c>
      <c r="EE39">
        <f t="shared" si="169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2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3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4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5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6"/>
        <v>-4.5914702247834525E-3</v>
      </c>
      <c r="FH39">
        <v>0.36826213000000002</v>
      </c>
      <c r="FI39">
        <v>6.3265569999999993E-2</v>
      </c>
      <c r="FJ39" s="8">
        <f t="shared" si="143"/>
        <v>-4.4585439999999976E-2</v>
      </c>
      <c r="FK39" s="8">
        <f t="shared" si="167"/>
        <v>-2.8190734611582132E-3</v>
      </c>
      <c r="FM39" s="1">
        <v>0.36826213400000002</v>
      </c>
      <c r="FN39" s="1">
        <v>2.9731472700000001E-2</v>
      </c>
      <c r="FO39" s="8">
        <f t="shared" si="144"/>
        <v>-4.4585435000000007E-2</v>
      </c>
      <c r="FP39" s="8">
        <f t="shared" si="145"/>
        <v>-1.3248153181948412E-3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6"/>
        <v>-4.4585439999999976E-2</v>
      </c>
      <c r="FZ39" s="8">
        <f t="shared" si="147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>GH39-GH40</f>
        <v>-4.4585439999999976E-2</v>
      </c>
      <c r="GK39" s="8">
        <f>-GJ39*GI39*$EE40</f>
        <v>4.746180776634577E-3</v>
      </c>
      <c r="GL39" s="8"/>
      <c r="GM39" s="1">
        <v>0.36826213000000002</v>
      </c>
      <c r="GN39" s="1">
        <v>-0.12592062000000001</v>
      </c>
      <c r="GO39" s="8">
        <f t="shared" si="148"/>
        <v>-4.4585439999999976E-2</v>
      </c>
      <c r="GP39" s="8">
        <f t="shared" si="149"/>
        <v>5.6109425403831539E-3</v>
      </c>
      <c r="GR39" s="1">
        <v>0.36826213000000002</v>
      </c>
      <c r="GS39" s="1">
        <v>-0.20226682000000001</v>
      </c>
      <c r="GT39" s="8">
        <f t="shared" si="150"/>
        <v>-4.4585439999999976E-2</v>
      </c>
      <c r="GU39" s="8">
        <f t="shared" si="151"/>
        <v>9.0128805341493871E-3</v>
      </c>
      <c r="GW39">
        <v>0.36826213000000002</v>
      </c>
      <c r="GX39">
        <v>-0.29404351000000001</v>
      </c>
      <c r="GY39" s="8">
        <f t="shared" si="152"/>
        <v>-4.4585439999999976E-2</v>
      </c>
      <c r="GZ39" s="8">
        <f t="shared" si="153"/>
        <v>1.3102391323856086E-2</v>
      </c>
      <c r="HB39">
        <v>0.36826213000000002</v>
      </c>
      <c r="HC39">
        <v>-0.29404351000000001</v>
      </c>
      <c r="HD39" s="8">
        <f t="shared" si="154"/>
        <v>-4.4585439999999976E-2</v>
      </c>
      <c r="HE39" s="8">
        <f t="shared" si="155"/>
        <v>1.3102391323856086E-2</v>
      </c>
      <c r="HH39" t="s">
        <v>68</v>
      </c>
      <c r="HI39" s="1">
        <v>0.27847148599999999</v>
      </c>
      <c r="HJ39" s="1">
        <v>-8.5011020899999998E-2</v>
      </c>
    </row>
    <row r="40" spans="10:218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6"/>
        <v>-4.4571050000000001E-2</v>
      </c>
      <c r="Y40" s="8">
        <f t="shared" si="157"/>
        <v>-1.4440280320569998E-3</v>
      </c>
      <c r="AB40">
        <v>5.001034E-2</v>
      </c>
      <c r="AC40">
        <v>-0.28454902999999998</v>
      </c>
      <c r="AD40" s="8">
        <f t="shared" si="179"/>
        <v>-3.8986149999999997E-2</v>
      </c>
      <c r="AE40" s="8">
        <f t="shared" si="178"/>
        <v>1.1093471165934498E-2</v>
      </c>
      <c r="AH40">
        <v>5.001034E-2</v>
      </c>
      <c r="AI40">
        <v>-0.28169392999999998</v>
      </c>
      <c r="AJ40" s="8">
        <f t="shared" si="180"/>
        <v>-3.8986149999999997E-2</v>
      </c>
      <c r="AK40" s="8">
        <f t="shared" si="181"/>
        <v>1.0982161809069498E-2</v>
      </c>
      <c r="AN40">
        <v>0.41284757</v>
      </c>
      <c r="AO40">
        <v>2.7322820000000001E-2</v>
      </c>
      <c r="AP40" s="8">
        <f t="shared" si="158"/>
        <v>-4.4571050000000001E-2</v>
      </c>
      <c r="AQ40" s="8">
        <f t="shared" si="159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2"/>
        <v>-3.8986149999999997E-2</v>
      </c>
      <c r="CA40" s="8">
        <f t="shared" si="183"/>
        <v>-9.800202715197999E-3</v>
      </c>
      <c r="CC40">
        <v>5.001034E-2</v>
      </c>
      <c r="CD40">
        <v>-0.26395136000000002</v>
      </c>
      <c r="CE40" s="8">
        <f t="shared" si="184"/>
        <v>-3.8986149999999997E-2</v>
      </c>
      <c r="CF40" s="8">
        <f t="shared" si="185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6"/>
        <v>-3.8986149999999997E-2</v>
      </c>
      <c r="DV40" s="8">
        <f t="shared" si="187"/>
        <v>-3.7169186444235995E-2</v>
      </c>
      <c r="DY40" s="1">
        <v>0.41284756900000003</v>
      </c>
      <c r="DZ40" s="14">
        <f t="shared" si="160"/>
        <v>5.7526732273967394E-2</v>
      </c>
      <c r="EA40" s="14">
        <f t="shared" si="161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8"/>
        <v>-1.5365925992766278</v>
      </c>
      <c r="EE40">
        <f t="shared" si="169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2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3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4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5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6"/>
        <v>-4.5070737691685521E-3</v>
      </c>
      <c r="FH40">
        <v>0.41284757</v>
      </c>
      <c r="FI40">
        <v>6.3341339999999996E-2</v>
      </c>
      <c r="FJ40" s="8">
        <f t="shared" si="143"/>
        <v>-4.4571050000000001E-2</v>
      </c>
      <c r="FK40" s="8">
        <f t="shared" si="167"/>
        <v>-2.8200418853192165E-3</v>
      </c>
      <c r="FM40" s="1">
        <v>0.41284756900000003</v>
      </c>
      <c r="FN40" s="1">
        <v>3.4193269999999998E-2</v>
      </c>
      <c r="FO40" s="8">
        <f t="shared" si="144"/>
        <v>-4.4571052999999972E-2</v>
      </c>
      <c r="FP40" s="8">
        <f t="shared" si="145"/>
        <v>-1.5223305993577992E-3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6"/>
        <v>-4.4571050000000001E-2</v>
      </c>
      <c r="FZ40" s="8">
        <f t="shared" si="147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>GH40-GH41</f>
        <v>-4.4571050000000001E-2</v>
      </c>
      <c r="GK40" s="8">
        <f>-GJ40*GI40*$EE41</f>
        <v>4.2814217654131535E-3</v>
      </c>
      <c r="GL40" s="8"/>
      <c r="GM40" s="1">
        <v>0.41284757</v>
      </c>
      <c r="GN40" s="1">
        <v>-0.10781455</v>
      </c>
      <c r="GO40" s="8">
        <f t="shared" si="148"/>
        <v>-4.4571050000000001E-2</v>
      </c>
      <c r="GP40" s="8">
        <f t="shared" si="149"/>
        <v>4.800049175575429E-3</v>
      </c>
      <c r="GR40" s="1">
        <v>0.41284757</v>
      </c>
      <c r="GS40" s="1">
        <v>-0.17883449000000001</v>
      </c>
      <c r="GT40" s="8">
        <f t="shared" si="150"/>
        <v>-4.4571050000000001E-2</v>
      </c>
      <c r="GU40" s="8">
        <f t="shared" si="151"/>
        <v>7.961952689029007E-3</v>
      </c>
      <c r="GW40">
        <v>0.41284757</v>
      </c>
      <c r="GX40">
        <v>-0.26486390999999998</v>
      </c>
      <c r="GY40" s="8">
        <f t="shared" si="152"/>
        <v>-4.4571050000000001E-2</v>
      </c>
      <c r="GZ40" s="8">
        <f t="shared" si="153"/>
        <v>1.1792098495381046E-2</v>
      </c>
      <c r="HB40">
        <v>0.41284757</v>
      </c>
      <c r="HC40">
        <v>-0.26486390999999998</v>
      </c>
      <c r="HD40" s="8">
        <f t="shared" si="154"/>
        <v>-4.4571050000000001E-2</v>
      </c>
      <c r="HE40" s="8">
        <f t="shared" si="155"/>
        <v>1.1792098495381046E-2</v>
      </c>
      <c r="HH40" t="s">
        <v>68</v>
      </c>
      <c r="HI40" s="1">
        <v>0.32309300699999999</v>
      </c>
      <c r="HJ40" s="1">
        <v>-5.4719396699999999E-2</v>
      </c>
    </row>
    <row r="41" spans="10:218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6"/>
        <v>-4.4585399999999997E-2</v>
      </c>
      <c r="Y41" s="8">
        <f t="shared" si="157"/>
        <v>-1.7574730933020001E-3</v>
      </c>
      <c r="AB41">
        <v>8.8996489999999998E-2</v>
      </c>
      <c r="AC41">
        <v>-0.15170051000000001</v>
      </c>
      <c r="AD41" s="8">
        <f t="shared" si="179"/>
        <v>-4.7269270000000016E-2</v>
      </c>
      <c r="AE41" s="8">
        <f t="shared" si="178"/>
        <v>7.1707723663277032E-3</v>
      </c>
      <c r="AH41">
        <v>8.8996489999999998E-2</v>
      </c>
      <c r="AI41">
        <v>-0.16349916</v>
      </c>
      <c r="AJ41" s="8">
        <f t="shared" si="180"/>
        <v>-4.7269270000000016E-2</v>
      </c>
      <c r="AK41" s="8">
        <f t="shared" si="181"/>
        <v>7.7284859388132027E-3</v>
      </c>
      <c r="AN41">
        <v>0.45741862</v>
      </c>
      <c r="AO41">
        <v>2.9243930000000001E-2</v>
      </c>
      <c r="AP41" s="8">
        <f t="shared" si="158"/>
        <v>-4.4585399999999997E-2</v>
      </c>
      <c r="AQ41" s="8">
        <f t="shared" si="159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2"/>
        <v>-4.7269270000000016E-2</v>
      </c>
      <c r="CA41" s="8">
        <f t="shared" si="183"/>
        <v>-6.0036250768935023E-3</v>
      </c>
      <c r="CC41">
        <v>8.8996489999999998E-2</v>
      </c>
      <c r="CD41">
        <v>-0.14601138999999999</v>
      </c>
      <c r="CE41" s="8">
        <f t="shared" si="184"/>
        <v>-4.7269270000000016E-2</v>
      </c>
      <c r="CF41" s="8">
        <f t="shared" si="185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6"/>
        <v>-4.7269270000000016E-2</v>
      </c>
      <c r="DV41" s="8">
        <f t="shared" si="187"/>
        <v>-3.5851035601985215E-2</v>
      </c>
      <c r="DY41" s="1">
        <v>0.457418622</v>
      </c>
      <c r="DZ41" s="14">
        <f t="shared" si="160"/>
        <v>5.5420099779394875E-2</v>
      </c>
      <c r="EA41" s="14">
        <f t="shared" si="161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8"/>
        <v>-1.5235668862871452</v>
      </c>
      <c r="EE41">
        <f t="shared" si="169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2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3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4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5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6"/>
        <v>-4.2927486604789162E-3</v>
      </c>
      <c r="FH41">
        <v>0.45741862</v>
      </c>
      <c r="FI41">
        <v>6.0219549999999997E-2</v>
      </c>
      <c r="FJ41" s="8">
        <f t="shared" si="143"/>
        <v>-4.4585399999999997E-2</v>
      </c>
      <c r="FK41" s="8">
        <f t="shared" si="167"/>
        <v>-2.6803354605409715E-3</v>
      </c>
      <c r="FM41" s="1">
        <v>0.457418622</v>
      </c>
      <c r="FN41" s="1">
        <v>3.5147273700000002E-2</v>
      </c>
      <c r="FO41" s="8">
        <f t="shared" si="144"/>
        <v>-4.4585397000000027E-2</v>
      </c>
      <c r="FP41" s="8">
        <f t="shared" si="145"/>
        <v>-1.5643836212760657E-3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6"/>
        <v>-4.4585399999999997E-2</v>
      </c>
      <c r="FZ41" s="8">
        <f t="shared" si="147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>GH41-GH42</f>
        <v>-4.4585399999999997E-2</v>
      </c>
      <c r="GK41" s="8">
        <f>-GJ41*GI41*$EE42</f>
        <v>3.9912157893826315E-3</v>
      </c>
      <c r="GL41" s="8"/>
      <c r="GM41" s="1">
        <v>0.45741862</v>
      </c>
      <c r="GN41" s="1">
        <v>-9.379208E-2</v>
      </c>
      <c r="GO41" s="8">
        <f t="shared" si="148"/>
        <v>-4.4585399999999997E-2</v>
      </c>
      <c r="GP41" s="8">
        <f t="shared" si="149"/>
        <v>4.1746283049590317E-3</v>
      </c>
      <c r="GR41" s="1">
        <v>0.45741862</v>
      </c>
      <c r="GS41" s="1">
        <v>-0.15960326999999999</v>
      </c>
      <c r="GT41" s="8">
        <f t="shared" si="150"/>
        <v>-4.4585399999999997E-2</v>
      </c>
      <c r="GU41" s="8">
        <f t="shared" si="151"/>
        <v>7.103844253224992E-3</v>
      </c>
      <c r="GW41">
        <v>0.45741862</v>
      </c>
      <c r="GX41">
        <v>-0.23998554</v>
      </c>
      <c r="GY41" s="8">
        <f t="shared" si="152"/>
        <v>-4.4585399999999997E-2</v>
      </c>
      <c r="GZ41" s="8">
        <f t="shared" si="153"/>
        <v>1.0681610089731222E-2</v>
      </c>
      <c r="HB41">
        <v>0.45741862</v>
      </c>
      <c r="HC41">
        <v>-0.23998554</v>
      </c>
      <c r="HD41" s="8">
        <f t="shared" si="154"/>
        <v>-4.4585399999999997E-2</v>
      </c>
      <c r="HE41" s="8">
        <f t="shared" si="155"/>
        <v>1.0681610089731222E-2</v>
      </c>
      <c r="HH41" t="s">
        <v>68</v>
      </c>
      <c r="HI41" s="1">
        <v>0.36772348799999999</v>
      </c>
      <c r="HJ41" s="1">
        <v>-3.3367394100000003E-2</v>
      </c>
    </row>
    <row r="42" spans="10:218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7"/>
        <v>-2.0445044992940002E-3</v>
      </c>
      <c r="AB42">
        <v>0.13626576000000001</v>
      </c>
      <c r="AC42">
        <v>-8.5366040000000004E-2</v>
      </c>
      <c r="AD42" s="8">
        <f t="shared" si="179"/>
        <v>-4.2471809999999999E-2</v>
      </c>
      <c r="AE42" s="8">
        <f t="shared" si="178"/>
        <v>3.6256502313324001E-3</v>
      </c>
      <c r="AH42">
        <v>0.13626576000000001</v>
      </c>
      <c r="AI42">
        <v>-8.5418850000000004E-2</v>
      </c>
      <c r="AJ42" s="8">
        <f t="shared" si="180"/>
        <v>-4.2471809999999999E-2</v>
      </c>
      <c r="AK42" s="8">
        <f t="shared" si="181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59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2"/>
        <v>-4.2471809999999999E-2</v>
      </c>
      <c r="CA42" s="8">
        <f t="shared" si="183"/>
        <v>-2.4102675725742001E-3</v>
      </c>
      <c r="CC42">
        <v>0.13626576000000001</v>
      </c>
      <c r="CD42">
        <v>-7.0630079999999998E-2</v>
      </c>
      <c r="CE42" s="8">
        <f t="shared" si="184"/>
        <v>-4.2471809999999999E-2</v>
      </c>
      <c r="CF42" s="8">
        <f t="shared" si="185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6"/>
        <v>-4.2471809999999999E-2</v>
      </c>
      <c r="DV42" s="8">
        <f t="shared" si="187"/>
        <v>-2.7192895740511199E-2</v>
      </c>
      <c r="DY42" s="1">
        <v>0.50200401900000002</v>
      </c>
      <c r="DZ42" s="14">
        <f t="shared" si="160"/>
        <v>5.2813337809880657E-2</v>
      </c>
      <c r="EA42" s="14">
        <f t="shared" si="161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8"/>
        <v>-1.5123960894851083</v>
      </c>
      <c r="EE42">
        <f t="shared" si="169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2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3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4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5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6"/>
        <v>-3.9739913616270743E-3</v>
      </c>
      <c r="FH42">
        <v>0.50200402</v>
      </c>
      <c r="FI42">
        <v>5.4681720000000003E-2</v>
      </c>
      <c r="FJ42" s="8">
        <f t="shared" si="143"/>
        <v>-4.4568410000000003E-2</v>
      </c>
      <c r="FK42" s="8">
        <f t="shared" si="167"/>
        <v>-2.4314313965537794E-3</v>
      </c>
      <c r="FM42" s="1">
        <v>0.50200401900000002</v>
      </c>
      <c r="FN42" s="1">
        <v>3.3464303600000002E-2</v>
      </c>
      <c r="FO42" s="8">
        <f t="shared" si="144"/>
        <v>-4.4568407999999948E-2</v>
      </c>
      <c r="FP42" s="8">
        <f t="shared" si="145"/>
        <v>-1.487995527308847E-3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6"/>
        <v>-4.4568410000000003E-2</v>
      </c>
      <c r="FZ42" s="8">
        <f t="shared" si="147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>GH42-GH43</f>
        <v>-4.4568410000000003E-2</v>
      </c>
      <c r="GK42" s="8">
        <f>-GJ42*GI42*$EE43</f>
        <v>3.8209529545798391E-3</v>
      </c>
      <c r="GL42" s="8"/>
      <c r="GM42" s="1">
        <v>0.50200402</v>
      </c>
      <c r="GN42" s="1">
        <v>-8.2650379999999996E-2</v>
      </c>
      <c r="GO42" s="8">
        <f t="shared" si="148"/>
        <v>-4.4568410000000003E-2</v>
      </c>
      <c r="GP42" s="8">
        <f t="shared" si="149"/>
        <v>3.6750623219075872E-3</v>
      </c>
      <c r="GR42" s="1">
        <v>0.50200402</v>
      </c>
      <c r="GS42" s="1">
        <v>-0.14319596000000001</v>
      </c>
      <c r="GT42" s="8">
        <f t="shared" si="150"/>
        <v>-4.4568410000000003E-2</v>
      </c>
      <c r="GU42" s="8">
        <f t="shared" si="151"/>
        <v>6.3672311881129411E-3</v>
      </c>
      <c r="GW42">
        <v>0.50200402</v>
      </c>
      <c r="GX42">
        <v>-0.21780055000000001</v>
      </c>
      <c r="GY42" s="8">
        <f t="shared" si="152"/>
        <v>-4.4568410000000003E-2</v>
      </c>
      <c r="GZ42" s="8">
        <f t="shared" si="153"/>
        <v>9.684536175099857E-3</v>
      </c>
      <c r="HB42">
        <v>0.50200402</v>
      </c>
      <c r="HC42">
        <v>-0.21780055000000001</v>
      </c>
      <c r="HD42" s="8">
        <f t="shared" si="154"/>
        <v>-4.4568410000000003E-2</v>
      </c>
      <c r="HE42" s="8">
        <f t="shared" si="155"/>
        <v>9.684536175099857E-3</v>
      </c>
      <c r="HH42" t="s">
        <v>68</v>
      </c>
      <c r="HI42" s="1">
        <v>0.41235232599999999</v>
      </c>
      <c r="HJ42" s="1">
        <v>-1.7950270300000001E-2</v>
      </c>
    </row>
    <row r="43" spans="10:218" x14ac:dyDescent="0.35">
      <c r="M43" s="1"/>
      <c r="N43" s="1"/>
      <c r="V43">
        <v>0.54657243</v>
      </c>
      <c r="W43">
        <v>5.1222129999999998E-2</v>
      </c>
      <c r="X43" s="8">
        <f t="shared" ref="X43:X45" si="188">V43-V44</f>
        <v>-4.4593719999999948E-2</v>
      </c>
      <c r="Y43" s="8">
        <f t="shared" si="157"/>
        <v>-2.2841853230235972E-3</v>
      </c>
      <c r="AB43">
        <v>0.17873757000000001</v>
      </c>
      <c r="AC43">
        <v>-2.866428E-2</v>
      </c>
      <c r="AD43" s="8">
        <f t="shared" si="179"/>
        <v>-3.394701E-2</v>
      </c>
      <c r="AE43" s="8">
        <f t="shared" si="178"/>
        <v>9.7306659980279995E-4</v>
      </c>
      <c r="AH43">
        <v>0.17873757000000001</v>
      </c>
      <c r="AI43">
        <v>-3.0235519999999998E-2</v>
      </c>
      <c r="AJ43" s="8">
        <f t="shared" si="180"/>
        <v>-3.394701E-2</v>
      </c>
      <c r="AK43" s="8">
        <f t="shared" si="181"/>
        <v>1.0264054997952E-3</v>
      </c>
      <c r="AN43">
        <v>0.54657243</v>
      </c>
      <c r="AO43">
        <v>3.2384339999999998E-2</v>
      </c>
      <c r="AP43" s="8">
        <f t="shared" ref="AP43:AP45" si="189">AN43-AN44</f>
        <v>-4.4593719999999948E-2</v>
      </c>
      <c r="AQ43" s="8">
        <f t="shared" si="159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2"/>
        <v>-3.394701E-2</v>
      </c>
      <c r="CA43" s="8">
        <f t="shared" si="183"/>
        <v>3.5369695242090004E-4</v>
      </c>
      <c r="CC43">
        <v>0.17873757000000001</v>
      </c>
      <c r="CD43">
        <v>-1.8915649999999999E-2</v>
      </c>
      <c r="CE43" s="8">
        <f t="shared" si="184"/>
        <v>-3.394701E-2</v>
      </c>
      <c r="CF43" s="8">
        <f t="shared" si="185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6"/>
        <v>-3.394701E-2</v>
      </c>
      <c r="DV43" s="8">
        <f t="shared" si="187"/>
        <v>-1.8989367394966202E-2</v>
      </c>
      <c r="DY43" s="1">
        <v>0.54657242699999997</v>
      </c>
      <c r="DZ43" s="14">
        <f t="shared" si="160"/>
        <v>4.9774339676722755E-2</v>
      </c>
      <c r="EA43" s="14">
        <f t="shared" si="161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8"/>
        <v>-1.5027144405318809</v>
      </c>
      <c r="EE43">
        <f t="shared" si="169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2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3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4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5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6"/>
        <v>-3.5781387365478924E-3</v>
      </c>
      <c r="FH43">
        <v>0.54657243</v>
      </c>
      <c r="FI43">
        <v>4.7246910000000003E-2</v>
      </c>
      <c r="FJ43" s="8">
        <f t="shared" si="143"/>
        <v>-4.4593719999999948E-2</v>
      </c>
      <c r="FK43" s="8">
        <f t="shared" si="167"/>
        <v>-2.1007412769294105E-3</v>
      </c>
      <c r="FM43" s="1">
        <v>0.54657242699999997</v>
      </c>
      <c r="FN43" s="1">
        <v>2.97008975E-2</v>
      </c>
      <c r="FO43" s="8">
        <f t="shared" si="144"/>
        <v>-4.4593721000000031E-2</v>
      </c>
      <c r="FP43" s="8">
        <f t="shared" si="145"/>
        <v>-1.3205922406198216E-3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6"/>
        <v>-4.4593719999999948E-2</v>
      </c>
      <c r="FZ43" s="8">
        <f t="shared" si="147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>GH43-GH44</f>
        <v>-4.4593719999999948E-2</v>
      </c>
      <c r="GK43" s="8">
        <f>-GJ43*GI43*$EE44</f>
        <v>3.7454611616232086E-3</v>
      </c>
      <c r="GL43" s="8"/>
      <c r="GM43" s="1">
        <v>0.54657243</v>
      </c>
      <c r="GN43" s="1">
        <v>-7.3704699999999998E-2</v>
      </c>
      <c r="GO43" s="8">
        <f t="shared" si="148"/>
        <v>-4.4593719999999948E-2</v>
      </c>
      <c r="GP43" s="8">
        <f t="shared" si="149"/>
        <v>3.2771350675356147E-3</v>
      </c>
      <c r="GR43" s="1">
        <v>0.54657243</v>
      </c>
      <c r="GS43" s="1">
        <v>-0.12890984</v>
      </c>
      <c r="GT43" s="8">
        <f t="shared" si="150"/>
        <v>-4.4593719999999948E-2</v>
      </c>
      <c r="GU43" s="8">
        <f t="shared" si="151"/>
        <v>5.731723447953866E-3</v>
      </c>
      <c r="GW43">
        <v>0.54657243</v>
      </c>
      <c r="GX43">
        <v>-0.19764302</v>
      </c>
      <c r="GY43" s="8">
        <f t="shared" si="152"/>
        <v>-4.4593719999999948E-2</v>
      </c>
      <c r="GZ43" s="8">
        <f t="shared" si="153"/>
        <v>8.7878096199515473E-3</v>
      </c>
      <c r="HB43">
        <v>0.54657243</v>
      </c>
      <c r="HC43">
        <v>-0.19764302</v>
      </c>
      <c r="HD43" s="8">
        <f t="shared" si="154"/>
        <v>-4.4593719999999948E-2</v>
      </c>
      <c r="HE43" s="8">
        <f t="shared" si="155"/>
        <v>8.7878096199515473E-3</v>
      </c>
      <c r="HH43" t="s">
        <v>68</v>
      </c>
      <c r="HI43" s="1">
        <v>0.456987543</v>
      </c>
      <c r="HJ43" s="1">
        <v>-6.7807888400000004E-3</v>
      </c>
    </row>
    <row r="44" spans="10:218" x14ac:dyDescent="0.35">
      <c r="M44" s="1"/>
      <c r="N44" s="1"/>
      <c r="V44">
        <v>0.59116614999999995</v>
      </c>
      <c r="W44">
        <v>5.5185249999999998E-2</v>
      </c>
      <c r="X44" s="8">
        <f t="shared" si="188"/>
        <v>-4.4550840000000091E-2</v>
      </c>
      <c r="Y44" s="8">
        <f t="shared" si="157"/>
        <v>-2.4585492431100048E-3</v>
      </c>
      <c r="AB44">
        <v>0.21268458000000001</v>
      </c>
      <c r="AC44">
        <v>-1.5844759999999999E-2</v>
      </c>
      <c r="AD44" s="8">
        <f t="shared" si="179"/>
        <v>-3.3978309999999984E-2</v>
      </c>
      <c r="AE44" s="8">
        <f t="shared" si="178"/>
        <v>5.3837816715559975E-4</v>
      </c>
      <c r="AH44">
        <v>0.21268458000000001</v>
      </c>
      <c r="AI44">
        <v>-8.9995000000000006E-3</v>
      </c>
      <c r="AJ44" s="8">
        <f t="shared" si="180"/>
        <v>-3.3978309999999984E-2</v>
      </c>
      <c r="AK44" s="8">
        <f t="shared" si="181"/>
        <v>3.0578780084499987E-4</v>
      </c>
      <c r="AN44">
        <v>0.59116614999999995</v>
      </c>
      <c r="AO44">
        <v>3.3334019999999999E-2</v>
      </c>
      <c r="AP44" s="8">
        <f t="shared" si="189"/>
        <v>-4.4550840000000091E-2</v>
      </c>
      <c r="AQ44" s="8">
        <f t="shared" si="159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2"/>
        <v>-3.3978309999999984E-2</v>
      </c>
      <c r="CA44" s="8">
        <f t="shared" si="183"/>
        <v>1.1368102789713994E-3</v>
      </c>
      <c r="CC44">
        <v>0.21268458000000001</v>
      </c>
      <c r="CD44">
        <v>3.7070699999999998E-3</v>
      </c>
      <c r="CE44" s="8">
        <f t="shared" si="184"/>
        <v>-3.3978309999999984E-2</v>
      </c>
      <c r="CF44" s="8">
        <f t="shared" si="185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6"/>
        <v>-3.3978309999999984E-2</v>
      </c>
      <c r="DV44" s="8">
        <f t="shared" si="187"/>
        <v>-1.7205754833841493E-2</v>
      </c>
      <c r="DY44" s="1">
        <v>0.591166148</v>
      </c>
      <c r="DZ44" s="14">
        <f t="shared" si="160"/>
        <v>4.6352878718469832E-2</v>
      </c>
      <c r="EA44" s="14">
        <f t="shared" si="161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8"/>
        <v>-1.4942211782865467</v>
      </c>
      <c r="EE44">
        <f t="shared" si="169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2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3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4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5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6"/>
        <v>-3.1105361437270456E-3</v>
      </c>
      <c r="FH44">
        <v>0.59116614999999995</v>
      </c>
      <c r="FI44">
        <v>3.8286260000000003E-2</v>
      </c>
      <c r="FJ44" s="8">
        <f t="shared" si="143"/>
        <v>-4.4550840000000091E-2</v>
      </c>
      <c r="FK44" s="8">
        <f t="shared" si="167"/>
        <v>-1.6996518161581165E-3</v>
      </c>
      <c r="FM44" s="1">
        <v>0.591166148</v>
      </c>
      <c r="FN44" s="1">
        <v>2.42643705E-2</v>
      </c>
      <c r="FO44" s="8">
        <f t="shared" si="144"/>
        <v>-4.4550843000000007E-2</v>
      </c>
      <c r="FP44" s="8">
        <f t="shared" si="145"/>
        <v>-1.077174531160172E-3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6"/>
        <v>-4.4550840000000091E-2</v>
      </c>
      <c r="FZ44" s="8">
        <f t="shared" si="147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>GH44-GH45</f>
        <v>-4.4550840000000091E-2</v>
      </c>
      <c r="GK44" s="8">
        <f>-GJ44*GI44*$EE45</f>
        <v>3.7289750687814495E-3</v>
      </c>
      <c r="GL44" s="8"/>
      <c r="GM44" s="1">
        <v>0.59116614999999995</v>
      </c>
      <c r="GN44" s="1">
        <v>-6.6382579999999997E-2</v>
      </c>
      <c r="GO44" s="8">
        <f t="shared" si="148"/>
        <v>-4.4550840000000091E-2</v>
      </c>
      <c r="GP44" s="8">
        <f t="shared" si="149"/>
        <v>2.946938997391269E-3</v>
      </c>
      <c r="GR44" s="1">
        <v>0.59116614999999995</v>
      </c>
      <c r="GS44" s="1">
        <v>-0.11611339</v>
      </c>
      <c r="GT44" s="8">
        <f t="shared" si="150"/>
        <v>-4.4550840000000091E-2</v>
      </c>
      <c r="GU44" s="8">
        <f t="shared" si="151"/>
        <v>5.1546516738322223E-3</v>
      </c>
      <c r="GW44">
        <v>0.59116614999999995</v>
      </c>
      <c r="GX44">
        <v>-0.17884668000000001</v>
      </c>
      <c r="GY44" s="8">
        <f t="shared" si="152"/>
        <v>-4.4550840000000091E-2</v>
      </c>
      <c r="GZ44" s="8">
        <f t="shared" si="153"/>
        <v>7.9395867989155763E-3</v>
      </c>
      <c r="HB44">
        <v>0.59116614999999995</v>
      </c>
      <c r="HC44">
        <v>-0.17884668000000001</v>
      </c>
      <c r="HD44" s="8">
        <f t="shared" si="154"/>
        <v>-4.4550840000000091E-2</v>
      </c>
      <c r="HE44" s="8">
        <f t="shared" si="155"/>
        <v>7.9395867989155763E-3</v>
      </c>
      <c r="HH44" t="s">
        <v>68</v>
      </c>
      <c r="HI44" s="1">
        <v>0.50162815400000005</v>
      </c>
      <c r="HJ44" s="1">
        <v>1.2837212100000001E-3</v>
      </c>
    </row>
    <row r="45" spans="10:218" x14ac:dyDescent="0.35">
      <c r="M45" s="1"/>
      <c r="N45" s="1"/>
      <c r="V45">
        <v>0.63571699000000004</v>
      </c>
      <c r="W45">
        <v>5.7667830000000003E-2</v>
      </c>
      <c r="X45" s="8">
        <f t="shared" si="188"/>
        <v>-4.4591559999999975E-2</v>
      </c>
      <c r="Y45" s="8">
        <f t="shared" si="157"/>
        <v>-2.5714985015147986E-3</v>
      </c>
      <c r="AB45">
        <v>0.24666289</v>
      </c>
      <c r="AC45">
        <v>-2.5636700000000001E-3</v>
      </c>
      <c r="AD45" s="8">
        <f t="shared" si="179"/>
        <v>-3.3991440000000012E-2</v>
      </c>
      <c r="AE45" s="8">
        <f t="shared" si="178"/>
        <v>8.7142834984800039E-5</v>
      </c>
      <c r="AH45">
        <v>0.24666289</v>
      </c>
      <c r="AI45">
        <v>5.9529500000000003E-3</v>
      </c>
      <c r="AJ45" s="8">
        <f t="shared" si="180"/>
        <v>-3.3991440000000012E-2</v>
      </c>
      <c r="AK45" s="8">
        <f t="shared" si="181"/>
        <v>-2.0234934274800009E-4</v>
      </c>
      <c r="AN45">
        <v>0.63571699000000004</v>
      </c>
      <c r="AO45">
        <v>3.3745160000000003E-2</v>
      </c>
      <c r="AP45" s="8">
        <f t="shared" si="189"/>
        <v>-4.4591559999999975E-2</v>
      </c>
      <c r="AQ45" s="8">
        <f t="shared" si="159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2"/>
        <v>-3.3991440000000012E-2</v>
      </c>
      <c r="CA45" s="8">
        <f t="shared" si="183"/>
        <v>1.7246311693968005E-3</v>
      </c>
      <c r="CC45">
        <v>0.24666289</v>
      </c>
      <c r="CD45">
        <v>1.6693980000000001E-2</v>
      </c>
      <c r="CE45" s="8">
        <f t="shared" si="184"/>
        <v>-3.3991440000000012E-2</v>
      </c>
      <c r="CF45" s="8">
        <f t="shared" si="185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6"/>
        <v>-3.3991440000000012E-2</v>
      </c>
      <c r="DV45" s="8">
        <f t="shared" si="187"/>
        <v>-1.5907852855524006E-2</v>
      </c>
      <c r="DY45" s="1">
        <v>0.63571699100000001</v>
      </c>
      <c r="DZ45" s="14">
        <f t="shared" si="160"/>
        <v>4.2595795220475678E-2</v>
      </c>
      <c r="EA45" s="14">
        <f t="shared" si="161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8"/>
        <v>-1.4866629118738566</v>
      </c>
      <c r="EE45">
        <f t="shared" si="169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2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3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4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5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6"/>
        <v>-2.5907290592724957E-3</v>
      </c>
      <c r="FH45">
        <v>0.63571699000000004</v>
      </c>
      <c r="FI45">
        <v>2.8031859999999999E-2</v>
      </c>
      <c r="FJ45" s="8">
        <f t="shared" si="143"/>
        <v>-4.4591559999999975E-2</v>
      </c>
      <c r="FK45" s="8">
        <f t="shared" si="167"/>
        <v>-1.2448143436726822E-3</v>
      </c>
      <c r="FM45" s="1">
        <v>0.63571699100000001</v>
      </c>
      <c r="FN45" s="1">
        <v>1.7420384099999998E-2</v>
      </c>
      <c r="FO45" s="8">
        <f t="shared" si="144"/>
        <v>-4.4591559000000003E-2</v>
      </c>
      <c r="FP45" s="8">
        <f t="shared" si="145"/>
        <v>-7.7358917723124767E-4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6"/>
        <v>-4.4591559999999975E-2</v>
      </c>
      <c r="FZ45" s="8">
        <f t="shared" si="147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>GH45-GH46</f>
        <v>-4.4591559999999975E-2</v>
      </c>
      <c r="GK45" s="8">
        <f>-GJ45*GI45*$EE46</f>
        <v>3.7639555629963533E-3</v>
      </c>
      <c r="GL45" s="8"/>
      <c r="GM45" s="1">
        <v>0.63571699000000004</v>
      </c>
      <c r="GN45" s="1">
        <v>-6.024931E-2</v>
      </c>
      <c r="GO45" s="8">
        <f t="shared" si="148"/>
        <v>-4.4591559999999975E-2</v>
      </c>
      <c r="GP45" s="8">
        <f t="shared" si="149"/>
        <v>2.6754987105522777E-3</v>
      </c>
      <c r="GR45" s="1">
        <v>0.63571699000000004</v>
      </c>
      <c r="GS45" s="1">
        <v>-0.10430963</v>
      </c>
      <c r="GT45" s="8">
        <f t="shared" si="150"/>
        <v>-4.4591559999999975E-2</v>
      </c>
      <c r="GU45" s="8">
        <f t="shared" si="151"/>
        <v>4.632090899683086E-3</v>
      </c>
      <c r="GW45">
        <v>0.63571699000000004</v>
      </c>
      <c r="GX45">
        <v>-0.16088411</v>
      </c>
      <c r="GY45" s="8">
        <f t="shared" si="152"/>
        <v>-4.4591559999999975E-2</v>
      </c>
      <c r="GZ45" s="8">
        <f t="shared" si="153"/>
        <v>7.1444009707887241E-3</v>
      </c>
      <c r="HB45">
        <v>0.63571699000000004</v>
      </c>
      <c r="HC45">
        <v>-0.16088411</v>
      </c>
      <c r="HD45" s="8">
        <f t="shared" si="154"/>
        <v>-4.4591559999999975E-2</v>
      </c>
      <c r="HE45" s="8">
        <f t="shared" si="155"/>
        <v>7.1444009707887241E-3</v>
      </c>
      <c r="HH45" t="s">
        <v>68</v>
      </c>
      <c r="HI45" s="1">
        <v>0.54624748199999995</v>
      </c>
      <c r="HJ45" s="1">
        <v>7.0696232700000004E-3</v>
      </c>
    </row>
    <row r="46" spans="10:218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7"/>
        <v>-2.6158167674248016E-3</v>
      </c>
      <c r="AB46">
        <v>0.28065433000000001</v>
      </c>
      <c r="AC46">
        <v>2.94999E-3</v>
      </c>
      <c r="AD46" s="8">
        <f t="shared" si="179"/>
        <v>-3.3964349999999977E-2</v>
      </c>
      <c r="AE46" s="8">
        <f t="shared" si="178"/>
        <v>-1.0019449285649993E-4</v>
      </c>
      <c r="AH46">
        <v>0.28065433000000001</v>
      </c>
      <c r="AI46">
        <v>1.508695E-2</v>
      </c>
      <c r="AJ46" s="8">
        <f t="shared" si="180"/>
        <v>-3.3964349999999977E-2</v>
      </c>
      <c r="AK46" s="8">
        <f t="shared" si="181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59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2"/>
        <v>-3.3964349999999977E-2</v>
      </c>
      <c r="CA46" s="8">
        <f t="shared" si="183"/>
        <v>2.0998428819584986E-3</v>
      </c>
      <c r="CC46">
        <v>0.28065433000000001</v>
      </c>
      <c r="CD46">
        <v>2.3029109999999998E-2</v>
      </c>
      <c r="CE46" s="8">
        <f t="shared" si="184"/>
        <v>-3.3964349999999977E-2</v>
      </c>
      <c r="CF46" s="8">
        <f t="shared" si="185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6"/>
        <v>-3.3964349999999977E-2</v>
      </c>
      <c r="DV46" s="8">
        <f t="shared" si="187"/>
        <v>-1.497507585143849E-2</v>
      </c>
      <c r="DY46" s="1">
        <v>0.68030855000000001</v>
      </c>
      <c r="DZ46" s="14">
        <f t="shared" si="160"/>
        <v>3.8527503531741378E-2</v>
      </c>
      <c r="EA46" s="14">
        <f t="shared" si="161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8"/>
        <v>-1.4798136383440332</v>
      </c>
      <c r="EE46">
        <f t="shared" si="169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2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3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4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5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6"/>
        <v>-2.0111467654100592E-3</v>
      </c>
      <c r="FH46">
        <v>0.68030855000000001</v>
      </c>
      <c r="FI46">
        <v>1.6592039999999999E-2</v>
      </c>
      <c r="FJ46" s="8">
        <f t="shared" si="143"/>
        <v>-4.4546120000000022E-2</v>
      </c>
      <c r="FK46" s="8">
        <f t="shared" si="167"/>
        <v>-7.3561324040030533E-4</v>
      </c>
      <c r="FM46" s="1">
        <v>0.68030855000000001</v>
      </c>
      <c r="FN46" s="1">
        <v>9.3156565900000005E-3</v>
      </c>
      <c r="FO46" s="8">
        <f t="shared" si="144"/>
        <v>-4.4546121999999966E-2</v>
      </c>
      <c r="FP46" s="8">
        <f t="shared" si="145"/>
        <v>-4.1301254326140199E-4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6"/>
        <v>-4.4546120000000022E-2</v>
      </c>
      <c r="FZ46" s="8">
        <f t="shared" si="147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>GH46-GH47</f>
        <v>-4.4546120000000022E-2</v>
      </c>
      <c r="GK46" s="8">
        <f>-GJ46*GI46*$EE47</f>
        <v>3.8209744241637393E-3</v>
      </c>
      <c r="GL46" s="8"/>
      <c r="GM46" s="1">
        <v>0.68030855000000001</v>
      </c>
      <c r="GN46" s="1">
        <v>-5.4963690000000003E-2</v>
      </c>
      <c r="GO46" s="8">
        <f t="shared" si="148"/>
        <v>-4.4546120000000022E-2</v>
      </c>
      <c r="GP46" s="8">
        <f t="shared" si="149"/>
        <v>2.436832246381871E-3</v>
      </c>
      <c r="GR46" s="1">
        <v>0.68030855000000001</v>
      </c>
      <c r="GS46" s="1">
        <v>-9.3078900000000006E-2</v>
      </c>
      <c r="GT46" s="8">
        <f t="shared" si="150"/>
        <v>-4.4546120000000022E-2</v>
      </c>
      <c r="GU46" s="8">
        <f t="shared" si="151"/>
        <v>4.1266819054134388E-3</v>
      </c>
      <c r="GW46">
        <v>0.68030855000000001</v>
      </c>
      <c r="GX46">
        <v>-0.14329227</v>
      </c>
      <c r="GY46" s="8">
        <f t="shared" si="152"/>
        <v>-4.4546120000000022E-2</v>
      </c>
      <c r="GZ46" s="8">
        <f t="shared" si="153"/>
        <v>6.3529072410032439E-3</v>
      </c>
      <c r="HB46">
        <v>0.68030855000000001</v>
      </c>
      <c r="HC46">
        <v>-0.14329227</v>
      </c>
      <c r="HD46" s="8">
        <f t="shared" si="154"/>
        <v>-4.4546120000000022E-2</v>
      </c>
      <c r="HE46" s="8">
        <f t="shared" si="155"/>
        <v>6.3529072410032439E-3</v>
      </c>
      <c r="HH46" t="s">
        <v>68</v>
      </c>
      <c r="HI46" s="1">
        <v>0.59089041799999997</v>
      </c>
      <c r="HJ46" s="1">
        <v>1.1178769599999999E-2</v>
      </c>
    </row>
    <row r="47" spans="10:218" x14ac:dyDescent="0.35">
      <c r="M47" s="1"/>
      <c r="N47" s="1"/>
      <c r="V47">
        <v>0.72485467000000003</v>
      </c>
      <c r="W47">
        <v>5.8410650000000001E-2</v>
      </c>
      <c r="X47" s="8">
        <f t="shared" ref="X47:X52" si="190">V47-V48</f>
        <v>-4.4573109999999971E-2</v>
      </c>
      <c r="Y47" s="8">
        <f t="shared" si="157"/>
        <v>-2.6035443276214982E-3</v>
      </c>
      <c r="AB47">
        <v>0.31461867999999998</v>
      </c>
      <c r="AC47">
        <v>4.6202600000000002E-3</v>
      </c>
      <c r="AD47" s="8">
        <f t="shared" si="179"/>
        <v>-3.4004150000000011E-2</v>
      </c>
      <c r="AE47" s="8">
        <f t="shared" si="178"/>
        <v>-1.5710801407900005E-4</v>
      </c>
      <c r="AH47">
        <v>0.31461867999999998</v>
      </c>
      <c r="AI47">
        <v>1.9277430000000002E-2</v>
      </c>
      <c r="AJ47" s="8">
        <f t="shared" si="180"/>
        <v>-3.4004150000000011E-2</v>
      </c>
      <c r="AK47" s="8">
        <f t="shared" si="181"/>
        <v>-6.5551262133450026E-4</v>
      </c>
      <c r="AN47">
        <v>0.72485467000000003</v>
      </c>
      <c r="AO47">
        <v>3.278242E-2</v>
      </c>
      <c r="AP47" s="8">
        <f t="shared" ref="AP47:AP52" si="191">AN47-AN48</f>
        <v>-4.4573109999999971E-2</v>
      </c>
      <c r="AQ47" s="8">
        <f t="shared" si="159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2"/>
        <v>-3.4004150000000011E-2</v>
      </c>
      <c r="CA47" s="8">
        <f t="shared" si="183"/>
        <v>2.497516066668501E-3</v>
      </c>
      <c r="CC47">
        <v>0.31461867999999998</v>
      </c>
      <c r="CD47">
        <v>2.605671E-2</v>
      </c>
      <c r="CE47" s="8">
        <f t="shared" si="184"/>
        <v>-3.4004150000000011E-2</v>
      </c>
      <c r="CF47" s="8">
        <f t="shared" si="185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6"/>
        <v>-3.4004150000000011E-2</v>
      </c>
      <c r="DV47" s="8">
        <f t="shared" si="187"/>
        <v>-1.4346637539984504E-2</v>
      </c>
      <c r="DY47" s="1">
        <v>0.72485467199999998</v>
      </c>
      <c r="DZ47" s="14">
        <f t="shared" si="160"/>
        <v>3.4178286734964779E-2</v>
      </c>
      <c r="EA47" s="14">
        <f t="shared" si="161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8"/>
        <v>-1.4734707771249071</v>
      </c>
      <c r="EE47">
        <f t="shared" si="169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2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3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4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5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6"/>
        <v>-1.3758471935601993E-3</v>
      </c>
      <c r="FH47">
        <v>0.72485467000000003</v>
      </c>
      <c r="FI47">
        <v>3.8966500000000002E-3</v>
      </c>
      <c r="FJ47" s="8">
        <f t="shared" si="143"/>
        <v>-4.4573109999999971E-2</v>
      </c>
      <c r="FK47" s="8">
        <f t="shared" si="167"/>
        <v>-1.7275909431209034E-4</v>
      </c>
      <c r="FM47" s="1">
        <v>0.72485467199999998</v>
      </c>
      <c r="FN47" s="1">
        <v>-7.8027795600000001E-5</v>
      </c>
      <c r="FO47" s="8">
        <f t="shared" si="144"/>
        <v>-4.4573103000000058E-2</v>
      </c>
      <c r="FP47" s="8">
        <f t="shared" si="145"/>
        <v>3.4593841330506299E-6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6"/>
        <v>-4.4573109999999971E-2</v>
      </c>
      <c r="FZ47" s="8">
        <f t="shared" si="147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>GH47-GH48</f>
        <v>-4.4573109999999971E-2</v>
      </c>
      <c r="GK47" s="8">
        <f>-GJ47*GI47*$EE48</f>
        <v>3.9070236289974651E-3</v>
      </c>
      <c r="GL47" s="8"/>
      <c r="GM47" s="1">
        <v>0.72485467000000003</v>
      </c>
      <c r="GN47" s="1">
        <v>-5.0342240000000003E-2</v>
      </c>
      <c r="GO47" s="8">
        <f t="shared" si="148"/>
        <v>-4.4573109999999971E-2</v>
      </c>
      <c r="GP47" s="8">
        <f t="shared" si="149"/>
        <v>2.2319376356721506E-3</v>
      </c>
      <c r="GR47" s="1">
        <v>0.72485467000000003</v>
      </c>
      <c r="GS47" s="1">
        <v>-8.2147780000000004E-2</v>
      </c>
      <c r="GT47" s="8">
        <f t="shared" si="150"/>
        <v>-4.4573109999999971E-2</v>
      </c>
      <c r="GU47" s="8">
        <f t="shared" si="151"/>
        <v>3.6420453652621734E-3</v>
      </c>
      <c r="GW47">
        <v>0.72485467000000003</v>
      </c>
      <c r="GX47">
        <v>-0.12575365999999999</v>
      </c>
      <c r="GY47" s="8">
        <f t="shared" si="152"/>
        <v>-4.4573109999999971E-2</v>
      </c>
      <c r="GZ47" s="8">
        <f t="shared" si="153"/>
        <v>5.5753245500700698E-3</v>
      </c>
      <c r="HB47">
        <v>0.72485467000000003</v>
      </c>
      <c r="HC47">
        <v>-0.12575365999999999</v>
      </c>
      <c r="HD47" s="8">
        <f t="shared" si="154"/>
        <v>-4.4573109999999971E-2</v>
      </c>
      <c r="HE47" s="8">
        <f t="shared" si="155"/>
        <v>5.5753245500700698E-3</v>
      </c>
      <c r="HH47" t="s">
        <v>68</v>
      </c>
      <c r="HI47" s="1">
        <v>0.63550055299999997</v>
      </c>
      <c r="HJ47" s="1">
        <v>1.40348292E-2</v>
      </c>
    </row>
    <row r="48" spans="10:218" x14ac:dyDescent="0.35">
      <c r="M48" s="1"/>
      <c r="N48" s="1"/>
      <c r="V48">
        <v>0.76942778000000001</v>
      </c>
      <c r="W48">
        <v>5.7492250000000002E-2</v>
      </c>
      <c r="X48" s="8">
        <f t="shared" si="190"/>
        <v>-4.7559169999999984E-2</v>
      </c>
      <c r="Y48" s="8">
        <f t="shared" si="157"/>
        <v>-2.734283691432499E-3</v>
      </c>
      <c r="AB48">
        <v>0.34862282999999999</v>
      </c>
      <c r="AC48">
        <v>8.5686200000000007E-3</v>
      </c>
      <c r="AD48" s="8">
        <f t="shared" si="179"/>
        <v>-3.3963730000000025E-2</v>
      </c>
      <c r="AE48" s="8">
        <f t="shared" si="178"/>
        <v>-2.9102229615260027E-4</v>
      </c>
      <c r="AH48">
        <v>0.34862282999999999</v>
      </c>
      <c r="AI48">
        <v>2.137265E-2</v>
      </c>
      <c r="AJ48" s="8">
        <f t="shared" si="180"/>
        <v>-3.3963730000000025E-2</v>
      </c>
      <c r="AK48" s="8">
        <f t="shared" si="181"/>
        <v>-7.2589491398450054E-4</v>
      </c>
      <c r="AN48">
        <v>0.76942778000000001</v>
      </c>
      <c r="AO48">
        <v>3.1410170000000001E-2</v>
      </c>
      <c r="AP48" s="8">
        <f t="shared" si="191"/>
        <v>-4.7559169999999984E-2</v>
      </c>
      <c r="AQ48" s="8">
        <f t="shared" si="159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2"/>
        <v>-3.3963730000000025E-2</v>
      </c>
      <c r="CA48" s="8">
        <f t="shared" si="183"/>
        <v>2.7721807773140018E-3</v>
      </c>
      <c r="CC48">
        <v>0.34862282999999999</v>
      </c>
      <c r="CD48">
        <v>3.0115900000000001E-2</v>
      </c>
      <c r="CE48" s="8">
        <f t="shared" si="184"/>
        <v>-3.3963730000000025E-2</v>
      </c>
      <c r="CF48" s="8">
        <f t="shared" si="185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6"/>
        <v>-3.3963730000000025E-2</v>
      </c>
      <c r="DV48" s="8">
        <f t="shared" si="187"/>
        <v>-1.3791408321155909E-2</v>
      </c>
      <c r="DY48" s="1">
        <v>0.76942777500000004</v>
      </c>
      <c r="DZ48" s="14">
        <f t="shared" si="160"/>
        <v>2.9555306027599593E-2</v>
      </c>
      <c r="EA48" s="14">
        <f t="shared" si="161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8"/>
        <v>-1.4674490202645945</v>
      </c>
      <c r="EE48">
        <f t="shared" si="169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2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3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4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5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6"/>
        <v>-7.3794165328079728E-4</v>
      </c>
      <c r="FH48">
        <v>0.76942778000000001</v>
      </c>
      <c r="FI48">
        <v>-9.7306800000000002E-3</v>
      </c>
      <c r="FJ48" s="8">
        <f t="shared" si="143"/>
        <v>-4.7559169999999984E-2</v>
      </c>
      <c r="FK48" s="8">
        <f t="shared" si="167"/>
        <v>4.6001535504639369E-4</v>
      </c>
      <c r="FM48" s="1">
        <v>0.76942777500000004</v>
      </c>
      <c r="FN48" s="1">
        <v>-1.03203133E-2</v>
      </c>
      <c r="FO48" s="8">
        <f t="shared" si="144"/>
        <v>-4.7559175999999925E-2</v>
      </c>
      <c r="FP48" s="8">
        <f t="shared" si="145"/>
        <v>4.8789017682504841E-4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6"/>
        <v>-4.7559169999999984E-2</v>
      </c>
      <c r="FZ48" s="8">
        <f t="shared" si="147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>GH48-GH49</f>
        <v>-4.7559169999999984E-2</v>
      </c>
      <c r="GK48" s="8">
        <f>-GJ48*GI48*$EE49</f>
        <v>4.2466633097808905E-3</v>
      </c>
      <c r="GL48" s="8"/>
      <c r="GM48" s="1">
        <v>0.76942778000000001</v>
      </c>
      <c r="GN48" s="1">
        <v>-4.5431119999999998E-2</v>
      </c>
      <c r="GO48" s="8">
        <f t="shared" si="148"/>
        <v>-4.7559169999999984E-2</v>
      </c>
      <c r="GP48" s="8">
        <f t="shared" si="149"/>
        <v>2.147744329990845E-3</v>
      </c>
      <c r="GR48" s="1">
        <v>0.76942778000000001</v>
      </c>
      <c r="GS48" s="1">
        <v>-7.0339760000000001E-2</v>
      </c>
      <c r="GT48" s="8">
        <f t="shared" si="150"/>
        <v>-4.7559169999999984E-2</v>
      </c>
      <c r="GU48" s="8">
        <f t="shared" si="151"/>
        <v>3.3252937790861606E-3</v>
      </c>
      <c r="GW48">
        <v>0.76942778000000001</v>
      </c>
      <c r="GX48">
        <v>-0.10692219</v>
      </c>
      <c r="GY48" s="8">
        <f t="shared" si="152"/>
        <v>-4.7559169999999984E-2</v>
      </c>
      <c r="GZ48" s="8">
        <f t="shared" si="153"/>
        <v>5.0547186008776321E-3</v>
      </c>
      <c r="HB48">
        <v>0.76942778000000001</v>
      </c>
      <c r="HC48">
        <v>-0.10692219</v>
      </c>
      <c r="HD48" s="8">
        <f t="shared" si="154"/>
        <v>-4.7559169999999984E-2</v>
      </c>
      <c r="HE48" s="8">
        <f t="shared" si="155"/>
        <v>5.0547186008776321E-3</v>
      </c>
      <c r="HH48" t="s">
        <v>68</v>
      </c>
      <c r="HI48" s="1">
        <v>0.68012488999999998</v>
      </c>
      <c r="HJ48" s="1">
        <v>1.5908744700000001E-2</v>
      </c>
    </row>
    <row r="49" spans="13:218" x14ac:dyDescent="0.35">
      <c r="M49" s="1"/>
      <c r="N49" s="1"/>
      <c r="V49">
        <v>0.81698694999999999</v>
      </c>
      <c r="W49">
        <v>5.3239229999999998E-2</v>
      </c>
      <c r="X49" s="8">
        <f t="shared" si="190"/>
        <v>-5.1333570000000051E-2</v>
      </c>
      <c r="Y49" s="8">
        <f t="shared" si="157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78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1"/>
        <v>-8.2441982653519994E-4</v>
      </c>
      <c r="AN49">
        <v>0.81698694999999999</v>
      </c>
      <c r="AO49">
        <v>2.997563E-2</v>
      </c>
      <c r="AP49" s="8">
        <f t="shared" si="191"/>
        <v>-5.1333570000000051E-2</v>
      </c>
      <c r="AQ49" s="8">
        <f t="shared" si="159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0"/>
        <v>2.4330434096358041E-2</v>
      </c>
      <c r="EA49" s="14">
        <f t="shared" si="161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8"/>
        <v>-1.4613746950818907</v>
      </c>
      <c r="EE49">
        <f t="shared" si="169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2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3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4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5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6"/>
        <v>3.5688482087084717E-4</v>
      </c>
      <c r="FH49">
        <v>0.81698694999999999</v>
      </c>
      <c r="FI49">
        <v>-3.087262E-2</v>
      </c>
      <c r="FJ49" s="8">
        <f t="shared" si="143"/>
        <v>-5.1333570000000051E-2</v>
      </c>
      <c r="FK49" s="8">
        <f t="shared" si="167"/>
        <v>1.5741553012539463E-3</v>
      </c>
      <c r="FM49" s="1">
        <v>0.81698695099999996</v>
      </c>
      <c r="FN49" s="1">
        <v>-2.8460780500000001E-2</v>
      </c>
      <c r="FO49" s="8">
        <f t="shared" si="144"/>
        <v>-5.1333571999999994E-2</v>
      </c>
      <c r="FP49" s="8">
        <f t="shared" si="145"/>
        <v>1.4511787547481286E-3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6"/>
        <v>-5.1333570000000051E-2</v>
      </c>
      <c r="FZ49" s="8">
        <f t="shared" si="147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>GH49-GH50</f>
        <v>-5.1333570000000051E-2</v>
      </c>
      <c r="GK49" s="8">
        <f>-GJ49*GI49*$EE50</f>
        <v>5.0794598404882456E-3</v>
      </c>
      <c r="GL49" s="8"/>
      <c r="GM49" s="1">
        <v>0.81698694999999999</v>
      </c>
      <c r="GN49" s="1">
        <v>-5.005913E-2</v>
      </c>
      <c r="GO49" s="8">
        <f t="shared" si="148"/>
        <v>-5.1333570000000051E-2</v>
      </c>
      <c r="GP49" s="8">
        <f t="shared" si="149"/>
        <v>2.5524508404424521E-3</v>
      </c>
      <c r="GR49" s="1">
        <v>0.81698694999999999</v>
      </c>
      <c r="GS49" s="1">
        <v>-6.8648340000000002E-2</v>
      </c>
      <c r="GT49" s="8">
        <f t="shared" si="150"/>
        <v>-5.1333570000000051E-2</v>
      </c>
      <c r="GU49" s="8">
        <f t="shared" si="151"/>
        <v>3.5002908186374635E-3</v>
      </c>
      <c r="GW49">
        <v>0.81698694999999999</v>
      </c>
      <c r="GX49">
        <v>-9.911346E-2</v>
      </c>
      <c r="GY49" s="8">
        <f t="shared" si="152"/>
        <v>-5.1333570000000051E-2</v>
      </c>
      <c r="GZ49" s="8">
        <f t="shared" si="153"/>
        <v>5.0536682174891837E-3</v>
      </c>
      <c r="HB49">
        <v>0.81698694999999999</v>
      </c>
      <c r="HC49">
        <v>-9.911346E-2</v>
      </c>
      <c r="HD49" s="8">
        <f t="shared" si="154"/>
        <v>-5.1333570000000051E-2</v>
      </c>
      <c r="HE49" s="8">
        <f t="shared" si="155"/>
        <v>5.0536682174891837E-3</v>
      </c>
      <c r="HH49" t="s">
        <v>68</v>
      </c>
      <c r="HI49" s="1">
        <v>0.72471791100000005</v>
      </c>
      <c r="HJ49" s="1">
        <v>1.6930845999999999E-2</v>
      </c>
    </row>
    <row r="50" spans="13:218" x14ac:dyDescent="0.35">
      <c r="M50" s="1"/>
      <c r="N50" s="1"/>
      <c r="V50">
        <v>0.86832052000000004</v>
      </c>
      <c r="W50">
        <v>4.9190490000000003E-2</v>
      </c>
      <c r="X50" s="8">
        <f t="shared" si="190"/>
        <v>-5.0256140000000005E-2</v>
      </c>
      <c r="Y50" s="8">
        <f t="shared" si="157"/>
        <v>-2.4721241521086005E-3</v>
      </c>
      <c r="AB50">
        <v>0.41655752000000001</v>
      </c>
      <c r="AC50">
        <v>2.1526259999999998E-2</v>
      </c>
      <c r="AD50" s="8">
        <f t="shared" ref="AD50:AD52" si="192">AB50-AB51</f>
        <v>-3.3983619999999992E-2</v>
      </c>
      <c r="AE50" s="8">
        <f t="shared" si="178"/>
        <v>-7.3154023986119973E-4</v>
      </c>
      <c r="AH50">
        <v>0.41655752000000001</v>
      </c>
      <c r="AI50">
        <v>2.7354360000000001E-2</v>
      </c>
      <c r="AJ50" s="8">
        <f t="shared" ref="AJ50:AJ52" si="193">AH50-AH51</f>
        <v>-3.3983619999999992E-2</v>
      </c>
      <c r="AK50" s="8">
        <f t="shared" si="181"/>
        <v>-9.2960017558319983E-4</v>
      </c>
      <c r="AN50">
        <v>0.86832052000000004</v>
      </c>
      <c r="AO50">
        <v>2.7999400000000001E-2</v>
      </c>
      <c r="AP50" s="8">
        <f t="shared" si="191"/>
        <v>-5.0256140000000005E-2</v>
      </c>
      <c r="AQ50" s="8">
        <f t="shared" si="159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4">BX50-BX51</f>
        <v>-3.3983619999999992E-2</v>
      </c>
      <c r="CA50" s="8">
        <f t="shared" ref="CA50:CA52" si="195">-BZ50*BY50</f>
        <v>2.8739617792885993E-3</v>
      </c>
      <c r="CC50">
        <v>0.41655752000000001</v>
      </c>
      <c r="CD50">
        <v>4.1827940000000001E-2</v>
      </c>
      <c r="CE50" s="8">
        <f t="shared" ref="CE50:CE52" si="196">CC50-CC51</f>
        <v>-3.3983619999999992E-2</v>
      </c>
      <c r="CF50" s="8">
        <f t="shared" ref="CF50:CF52" si="197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198">DS50-DS51</f>
        <v>-3.3983619999999992E-2</v>
      </c>
      <c r="DV50" s="8">
        <f t="shared" ref="DV50:DV52" si="199">-DU50*DT50</f>
        <v>-1.2773504130415596E-2</v>
      </c>
      <c r="DY50" s="1">
        <v>0.86832052299999996</v>
      </c>
      <c r="DZ50" s="14">
        <f t="shared" si="160"/>
        <v>1.8350048679812436E-2</v>
      </c>
      <c r="EA50" s="14">
        <f t="shared" si="161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8"/>
        <v>-1.4548186650550252</v>
      </c>
      <c r="EE50">
        <f t="shared" si="169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2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3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4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5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6"/>
        <v>1.5344155676996502E-3</v>
      </c>
      <c r="FH50">
        <v>0.86832052000000004</v>
      </c>
      <c r="FI50">
        <v>-5.2314619999999999E-2</v>
      </c>
      <c r="FJ50" s="8">
        <f t="shared" si="143"/>
        <v>-5.0256140000000005E-2</v>
      </c>
      <c r="FK50" s="8">
        <f t="shared" si="167"/>
        <v>2.6092785557983462E-3</v>
      </c>
      <c r="FM50" s="1">
        <v>0.86832052299999996</v>
      </c>
      <c r="FN50" s="1">
        <v>-4.5706309399999999E-2</v>
      </c>
      <c r="FO50" s="8">
        <f t="shared" si="144"/>
        <v>-5.0256139000000033E-2</v>
      </c>
      <c r="FP50" s="8">
        <f t="shared" si="145"/>
        <v>2.2796780442838204E-3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6"/>
        <v>-5.0256140000000005E-2</v>
      </c>
      <c r="FZ50" s="8">
        <f t="shared" si="147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>GH50-GH51</f>
        <v>-5.0256140000000005E-2</v>
      </c>
      <c r="GK50" s="8">
        <f>-GJ50*GI50*$EE51</f>
        <v>5.2121684101168343E-3</v>
      </c>
      <c r="GL50" s="8"/>
      <c r="GM50" s="1">
        <v>0.86832052000000004</v>
      </c>
      <c r="GN50" s="1">
        <v>-4.7037580000000002E-2</v>
      </c>
      <c r="GO50" s="8">
        <f t="shared" si="148"/>
        <v>-5.0256140000000005E-2</v>
      </c>
      <c r="GP50" s="8">
        <f t="shared" si="149"/>
        <v>2.3460774217732858E-3</v>
      </c>
      <c r="GR50" s="1">
        <v>0.86832052000000004</v>
      </c>
      <c r="GS50" s="1">
        <v>-5.6163459999999998E-2</v>
      </c>
      <c r="GT50" s="8">
        <f t="shared" si="150"/>
        <v>-5.0256140000000005E-2</v>
      </c>
      <c r="GU50" s="8">
        <f t="shared" si="151"/>
        <v>2.8012458428913023E-3</v>
      </c>
      <c r="GW50">
        <v>0.86832052000000004</v>
      </c>
      <c r="GX50">
        <v>-7.7718759999999998E-2</v>
      </c>
      <c r="GY50" s="8">
        <f t="shared" si="152"/>
        <v>-5.0256140000000005E-2</v>
      </c>
      <c r="GZ50" s="8">
        <f t="shared" si="153"/>
        <v>3.8763522290946252E-3</v>
      </c>
      <c r="HB50">
        <v>0.86832052000000004</v>
      </c>
      <c r="HC50">
        <v>-7.7718759999999998E-2</v>
      </c>
      <c r="HD50" s="8">
        <f t="shared" si="154"/>
        <v>-5.0256140000000005E-2</v>
      </c>
      <c r="HE50" s="8">
        <f t="shared" si="155"/>
        <v>3.8763522290946252E-3</v>
      </c>
      <c r="HH50" t="s">
        <v>68</v>
      </c>
      <c r="HI50" s="1">
        <v>0.76930087999999996</v>
      </c>
      <c r="HJ50" s="1">
        <v>1.7092242099999998E-2</v>
      </c>
    </row>
    <row r="51" spans="13:218" x14ac:dyDescent="0.35">
      <c r="M51" s="1"/>
      <c r="N51" s="1"/>
      <c r="V51">
        <v>0.91857666000000004</v>
      </c>
      <c r="W51">
        <v>4.7963310000000002E-2</v>
      </c>
      <c r="X51" s="8">
        <f t="shared" si="190"/>
        <v>-4.5076049999999923E-2</v>
      </c>
      <c r="Y51" s="8">
        <f t="shared" si="157"/>
        <v>-2.1619965597254962E-3</v>
      </c>
      <c r="AB51">
        <v>0.45054114000000001</v>
      </c>
      <c r="AC51">
        <v>2.845934E-2</v>
      </c>
      <c r="AD51" s="8">
        <f t="shared" si="192"/>
        <v>-3.3981019999999973E-2</v>
      </c>
      <c r="AE51" s="8">
        <f t="shared" si="178"/>
        <v>-9.6707740172679918E-4</v>
      </c>
      <c r="AH51">
        <v>0.45054114000000001</v>
      </c>
      <c r="AI51">
        <v>3.0446959999999999E-2</v>
      </c>
      <c r="AJ51" s="8">
        <f t="shared" si="193"/>
        <v>-3.3981019999999973E-2</v>
      </c>
      <c r="AK51" s="8">
        <f t="shared" si="181"/>
        <v>-1.0346187566991991E-3</v>
      </c>
      <c r="AN51">
        <v>0.91857666000000004</v>
      </c>
      <c r="AO51">
        <v>2.863771E-2</v>
      </c>
      <c r="AP51" s="8">
        <f t="shared" si="191"/>
        <v>-4.5076049999999923E-2</v>
      </c>
      <c r="AQ51" s="8">
        <f t="shared" si="159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4"/>
        <v>-3.3981019999999973E-2</v>
      </c>
      <c r="CA51" s="8">
        <f t="shared" si="195"/>
        <v>2.8452297851693977E-3</v>
      </c>
      <c r="CC51">
        <v>0.45054114000000001</v>
      </c>
      <c r="CD51">
        <v>4.7926379999999998E-2</v>
      </c>
      <c r="CE51" s="8">
        <f t="shared" si="196"/>
        <v>-3.3981019999999973E-2</v>
      </c>
      <c r="CF51" s="8">
        <f t="shared" si="197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198"/>
        <v>-3.3981019999999973E-2</v>
      </c>
      <c r="DV51" s="8">
        <f t="shared" si="199"/>
        <v>-1.225023960425819E-2</v>
      </c>
      <c r="DY51" s="1">
        <v>0.91857666199999999</v>
      </c>
      <c r="DZ51" s="14">
        <f t="shared" si="160"/>
        <v>1.2138871339052334E-2</v>
      </c>
      <c r="EA51" s="14">
        <f t="shared" si="161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8"/>
        <v>-1.4478294660556796</v>
      </c>
      <c r="EE51">
        <f t="shared" si="169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2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3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4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5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6"/>
        <v>2.6234302019266685E-3</v>
      </c>
      <c r="FH51">
        <v>0.91857666000000004</v>
      </c>
      <c r="FI51">
        <v>-7.7413120000000002E-2</v>
      </c>
      <c r="FJ51" s="8">
        <f t="shared" si="143"/>
        <v>-4.5076049999999923E-2</v>
      </c>
      <c r="FK51" s="8">
        <f t="shared" si="167"/>
        <v>3.4600548093257247E-3</v>
      </c>
      <c r="FM51" s="1">
        <v>0.91857666199999999</v>
      </c>
      <c r="FN51" s="1">
        <v>-6.5644205499999997E-2</v>
      </c>
      <c r="FO51" s="8">
        <f t="shared" si="144"/>
        <v>-4.507604799999998E-2</v>
      </c>
      <c r="FP51" s="8">
        <f t="shared" si="145"/>
        <v>2.9340315810406931E-3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6"/>
        <v>-4.5076049999999923E-2</v>
      </c>
      <c r="FZ51" s="8">
        <f t="shared" si="147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>GH51-GH52</f>
        <v>-4.5076049999999923E-2</v>
      </c>
      <c r="GK51" s="8">
        <f>-GJ51*GI51*$EE52</f>
        <v>4.8610300054378391E-3</v>
      </c>
      <c r="GL51" s="8"/>
      <c r="GM51" s="1">
        <v>0.91857666000000004</v>
      </c>
      <c r="GN51" s="1">
        <v>-4.1125830000000002E-2</v>
      </c>
      <c r="GO51" s="8">
        <f t="shared" si="148"/>
        <v>-4.5076049999999923E-2</v>
      </c>
      <c r="GP51" s="8">
        <f t="shared" si="149"/>
        <v>1.8381590340114462E-3</v>
      </c>
      <c r="GR51" s="1">
        <v>0.91857666000000004</v>
      </c>
      <c r="GS51" s="1">
        <v>-3.8111220000000001E-2</v>
      </c>
      <c r="GT51" s="8">
        <f t="shared" si="150"/>
        <v>-4.5076049999999923E-2</v>
      </c>
      <c r="GU51" s="8">
        <f t="shared" si="151"/>
        <v>1.7034181034205926E-3</v>
      </c>
      <c r="GW51">
        <v>0.91857666000000004</v>
      </c>
      <c r="GX51">
        <v>-4.891144E-2</v>
      </c>
      <c r="GY51" s="8">
        <f t="shared" si="152"/>
        <v>-4.5076049999999923E-2</v>
      </c>
      <c r="GZ51" s="8">
        <f t="shared" si="153"/>
        <v>2.1861444572063063E-3</v>
      </c>
      <c r="HB51">
        <v>0.91857666000000004</v>
      </c>
      <c r="HC51">
        <v>-4.891144E-2</v>
      </c>
      <c r="HD51" s="8">
        <f t="shared" si="154"/>
        <v>-4.5076049999999923E-2</v>
      </c>
      <c r="HE51" s="8">
        <f t="shared" si="155"/>
        <v>2.1861444572063063E-3</v>
      </c>
      <c r="HH51" t="s">
        <v>68</v>
      </c>
      <c r="HI51" s="1">
        <v>0.81678603599999999</v>
      </c>
      <c r="HJ51" s="1">
        <v>1.60561309E-2</v>
      </c>
    </row>
    <row r="52" spans="13:218" x14ac:dyDescent="0.35">
      <c r="M52" s="1"/>
      <c r="N52" s="1"/>
      <c r="V52">
        <v>0.96365270999999997</v>
      </c>
      <c r="W52">
        <v>6.1779889999999997E-2</v>
      </c>
      <c r="X52" s="8">
        <f t="shared" si="190"/>
        <v>-3.6347290000000032E-2</v>
      </c>
      <c r="Y52" s="8">
        <f t="shared" si="157"/>
        <v>-2.2455315779981019E-3</v>
      </c>
      <c r="AB52">
        <v>0.48452215999999998</v>
      </c>
      <c r="AC52">
        <v>3.4924169999999997E-2</v>
      </c>
      <c r="AD52" s="8">
        <f t="shared" si="192"/>
        <v>-3.3997810000000073E-2</v>
      </c>
      <c r="AE52" s="8">
        <f t="shared" si="178"/>
        <v>-1.1873452960677025E-3</v>
      </c>
      <c r="AH52">
        <v>0.48452215999999998</v>
      </c>
      <c r="AI52">
        <v>3.3421579999999999E-2</v>
      </c>
      <c r="AJ52" s="8">
        <f t="shared" si="193"/>
        <v>-3.3997810000000073E-2</v>
      </c>
      <c r="AK52" s="8">
        <f t="shared" si="181"/>
        <v>-1.1362605267398024E-3</v>
      </c>
      <c r="AN52">
        <v>0.96365270999999997</v>
      </c>
      <c r="AO52">
        <v>3.7456389999999999E-2</v>
      </c>
      <c r="AP52" s="8">
        <f t="shared" si="191"/>
        <v>-3.6347290000000032E-2</v>
      </c>
      <c r="AQ52" s="8">
        <f t="shared" si="159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4"/>
        <v>-3.3997810000000073E-2</v>
      </c>
      <c r="CA52" s="8">
        <f t="shared" si="195"/>
        <v>2.788414021762606E-3</v>
      </c>
      <c r="CC52">
        <v>0.48452215999999998</v>
      </c>
      <c r="CD52">
        <v>5.3493060000000002E-2</v>
      </c>
      <c r="CE52" s="8">
        <f t="shared" si="196"/>
        <v>-3.3997810000000073E-2</v>
      </c>
      <c r="CF52" s="8">
        <f t="shared" si="197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198"/>
        <v>-3.3997810000000073E-2</v>
      </c>
      <c r="DV52" s="8">
        <f t="shared" si="199"/>
        <v>-1.1717722592191025E-2</v>
      </c>
      <c r="DY52" s="1">
        <v>0.96365270999999997</v>
      </c>
      <c r="DZ52" s="14">
        <f t="shared" si="160"/>
        <v>6.2479519489863798E-3</v>
      </c>
      <c r="EA52" s="14">
        <f t="shared" si="161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8"/>
        <v>-1.4408443619900533</v>
      </c>
      <c r="EE52">
        <f t="shared" si="169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2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3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4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5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6"/>
        <v>3.1700744988248249E-3</v>
      </c>
      <c r="FH52">
        <v>0.96365270999999997</v>
      </c>
      <c r="FI52">
        <v>-0.10382791</v>
      </c>
      <c r="FJ52" s="8">
        <f t="shared" si="143"/>
        <v>-3.6347290000000032E-2</v>
      </c>
      <c r="FK52" s="8">
        <f t="shared" si="167"/>
        <v>3.7388222840817821E-3</v>
      </c>
      <c r="FM52" s="1">
        <v>0.96365270999999997</v>
      </c>
      <c r="FN52" s="1">
        <v>-8.5744280000000006E-2</v>
      </c>
      <c r="FO52" s="8">
        <f t="shared" si="144"/>
        <v>-3.6347290000000032E-2</v>
      </c>
      <c r="FP52" s="8">
        <f t="shared" si="145"/>
        <v>3.0876343826678962E-3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6"/>
        <v>-3.6347290000000032E-2</v>
      </c>
      <c r="FZ52" s="8">
        <f t="shared" si="147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>GH52-GH53</f>
        <v>-3.6347290000000032E-2</v>
      </c>
      <c r="GK52" s="8">
        <f>-GJ52*GI52*$EE53</f>
        <v>3.973290014700254E-3</v>
      </c>
      <c r="GL52" s="8"/>
      <c r="GM52" s="1">
        <v>0.96365270999999997</v>
      </c>
      <c r="GN52" s="1">
        <v>-3.070639E-2</v>
      </c>
      <c r="GO52" s="8">
        <f t="shared" si="148"/>
        <v>-3.6347290000000032E-2</v>
      </c>
      <c r="GP52" s="8">
        <f t="shared" si="149"/>
        <v>1.1057309657461658E-3</v>
      </c>
      <c r="GR52" s="1">
        <v>0.96365270999999997</v>
      </c>
      <c r="GS52" s="1">
        <v>-1.331883E-2</v>
      </c>
      <c r="GT52" s="8">
        <f t="shared" si="150"/>
        <v>-3.6347290000000032E-2</v>
      </c>
      <c r="GU52" s="8">
        <f t="shared" si="151"/>
        <v>4.7960840588910018E-4</v>
      </c>
      <c r="GW52">
        <v>0.96365270999999997</v>
      </c>
      <c r="GX52">
        <v>-1.2591E-2</v>
      </c>
      <c r="GY52" s="8">
        <f t="shared" si="152"/>
        <v>-3.6347290000000032E-2</v>
      </c>
      <c r="GZ52" s="8">
        <f t="shared" si="153"/>
        <v>4.5339939308104845E-4</v>
      </c>
      <c r="HB52">
        <v>0.96365270999999997</v>
      </c>
      <c r="HC52">
        <v>-1.2591E-2</v>
      </c>
      <c r="HD52" s="8">
        <f t="shared" si="154"/>
        <v>-3.6347290000000032E-2</v>
      </c>
      <c r="HE52" s="8">
        <f t="shared" si="155"/>
        <v>4.5339939308104845E-4</v>
      </c>
      <c r="HH52" t="s">
        <v>68</v>
      </c>
      <c r="HI52" s="1">
        <v>0.86799341799999996</v>
      </c>
      <c r="HJ52" s="1">
        <v>1.44719876E-2</v>
      </c>
    </row>
    <row r="53" spans="13:218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7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78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1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59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0"/>
        <v>1.2599999999999777E-3</v>
      </c>
      <c r="EA53" s="14">
        <f t="shared" si="161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8"/>
        <v>-1.4344178036925648</v>
      </c>
      <c r="EE53">
        <f t="shared" si="169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2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3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4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5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6"/>
        <v>-7.2032534923682917E-3</v>
      </c>
      <c r="FH53">
        <v>1</v>
      </c>
      <c r="FI53">
        <v>-0.21484052000000001</v>
      </c>
      <c r="FJ53" s="8">
        <f>FH53-FH52</f>
        <v>3.6347290000000032E-2</v>
      </c>
      <c r="FK53" s="8">
        <f t="shared" si="167"/>
        <v>-7.7363641789545594E-3</v>
      </c>
      <c r="FM53" s="1">
        <v>1</v>
      </c>
      <c r="FN53" s="1">
        <v>-0.191184416</v>
      </c>
      <c r="FO53" s="8">
        <f>FM53-FM52</f>
        <v>3.6347290000000032E-2</v>
      </c>
      <c r="FP53" s="8">
        <f t="shared" si="145"/>
        <v>-6.8845126027285118E-3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7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>-GJ53*GI53*$EE54</f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49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1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3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5"/>
        <v>-2.6171472591445676E-3</v>
      </c>
      <c r="HH53" t="s">
        <v>68</v>
      </c>
      <c r="HI53" s="1">
        <v>0.91800807600000001</v>
      </c>
      <c r="HJ53" s="1">
        <v>1.00646478E-2</v>
      </c>
    </row>
    <row r="54" spans="13:218" x14ac:dyDescent="0.35">
      <c r="M54" s="1"/>
      <c r="N54" s="1"/>
      <c r="AB54">
        <v>0.55249393000000002</v>
      </c>
      <c r="AC54">
        <v>4.513056E-2</v>
      </c>
      <c r="AD54" s="8">
        <f t="shared" ref="AD54:AD66" si="200">AB54-AB55</f>
        <v>-3.4017340000000007E-2</v>
      </c>
      <c r="AE54" s="8">
        <f t="shared" si="178"/>
        <v>-1.5352216039104002E-3</v>
      </c>
      <c r="AH54">
        <v>0.55249393000000002</v>
      </c>
      <c r="AI54">
        <v>3.8574770000000001E-2</v>
      </c>
      <c r="AJ54" s="8">
        <f t="shared" ref="AJ54:AJ66" si="201">AH54-AH55</f>
        <v>-3.4017340000000007E-2</v>
      </c>
      <c r="AK54" s="8">
        <f t="shared" si="181"/>
        <v>-1.3122110665118004E-3</v>
      </c>
      <c r="BX54">
        <v>0.55249393000000002</v>
      </c>
      <c r="BY54">
        <v>7.6014570000000004E-2</v>
      </c>
      <c r="BZ54" s="8">
        <f t="shared" ref="BZ54:BZ66" si="202">BX54-BX55</f>
        <v>-3.4017340000000007E-2</v>
      </c>
      <c r="CA54" s="8">
        <f t="shared" ref="CA54:CA66" si="203">-BZ54*BY54</f>
        <v>2.5858134726438006E-3</v>
      </c>
      <c r="CC54">
        <v>0.55249393000000002</v>
      </c>
      <c r="CD54">
        <v>6.1868470000000002E-2</v>
      </c>
      <c r="CE54" s="8">
        <f t="shared" ref="CE54:CE66" si="204">CC54-CC55</f>
        <v>-3.4017340000000007E-2</v>
      </c>
      <c r="CF54" s="8">
        <f t="shared" ref="CF54:CF66" si="205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6">DS54-DS55</f>
        <v>-3.4017340000000007E-2</v>
      </c>
      <c r="DV54" s="8">
        <f t="shared" ref="DV54:DV66" si="207">-DU54*DT54</f>
        <v>-1.0585294068143201E-2</v>
      </c>
      <c r="ED54" s="7">
        <f>-(PI()/2)+ATAN(EC53/EB53)</f>
        <v>-1.4344178036925648</v>
      </c>
      <c r="EE54">
        <f t="shared" si="169"/>
        <v>-0.99071485389263281</v>
      </c>
      <c r="HH54" t="s">
        <v>68</v>
      </c>
      <c r="HI54" s="1">
        <v>0.96265409000000002</v>
      </c>
      <c r="HJ54" s="1">
        <v>4.3322402899999999E-3</v>
      </c>
    </row>
    <row r="55" spans="13:218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0"/>
        <v>-3.3933729999999995E-2</v>
      </c>
      <c r="AE55" s="8">
        <f t="shared" si="178"/>
        <v>-1.6471042304104999E-3</v>
      </c>
      <c r="AH55">
        <v>0.58651127000000003</v>
      </c>
      <c r="AI55">
        <v>4.0558400000000001E-2</v>
      </c>
      <c r="AJ55" s="8">
        <f t="shared" si="201"/>
        <v>-3.3933729999999995E-2</v>
      </c>
      <c r="AK55" s="8">
        <f t="shared" si="181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2"/>
        <v>-3.3933729999999995E-2</v>
      </c>
      <c r="CA55" s="8">
        <f t="shared" si="203"/>
        <v>2.4333616493278998E-3</v>
      </c>
      <c r="CC55">
        <v>0.58651127000000003</v>
      </c>
      <c r="CD55">
        <v>6.4391210000000004E-2</v>
      </c>
      <c r="CE55" s="8">
        <f t="shared" si="204"/>
        <v>-3.3933729999999995E-2</v>
      </c>
      <c r="CF55" s="8">
        <f t="shared" si="205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6"/>
        <v>-3.3933729999999995E-2</v>
      </c>
      <c r="DV55" s="8">
        <f t="shared" si="207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0.5218999200655603</v>
      </c>
      <c r="FM55" s="4" t="s">
        <v>17</v>
      </c>
      <c r="FN55" s="4">
        <v>46</v>
      </c>
      <c r="FO55" s="4" t="s">
        <v>3</v>
      </c>
      <c r="FP55" s="7">
        <f>SUM(FP7:FP53)</f>
        <v>0.59098190474224366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H55" t="s">
        <v>68</v>
      </c>
      <c r="HI55" s="1">
        <v>1</v>
      </c>
      <c r="HJ55" s="1">
        <v>-0.14608953499999999</v>
      </c>
    </row>
    <row r="56" spans="13:218" x14ac:dyDescent="0.35">
      <c r="M56" s="1"/>
      <c r="N56" s="1"/>
      <c r="AB56">
        <v>0.62044500000000002</v>
      </c>
      <c r="AC56">
        <v>5.076104E-2</v>
      </c>
      <c r="AD56" s="8">
        <f t="shared" si="200"/>
        <v>-3.4012519999999991E-2</v>
      </c>
      <c r="AE56" s="8">
        <f t="shared" si="178"/>
        <v>-1.7265108882207995E-3</v>
      </c>
      <c r="AH56">
        <v>0.62044500000000002</v>
      </c>
      <c r="AI56">
        <v>4.2042860000000001E-2</v>
      </c>
      <c r="AJ56" s="8">
        <f t="shared" si="201"/>
        <v>-3.4012519999999991E-2</v>
      </c>
      <c r="AK56" s="8">
        <f t="shared" si="181"/>
        <v>-1.4299836166071997E-3</v>
      </c>
      <c r="BX56">
        <v>0.62044500000000002</v>
      </c>
      <c r="BY56">
        <v>6.79863E-2</v>
      </c>
      <c r="BZ56" s="8">
        <f t="shared" si="202"/>
        <v>-3.4012519999999991E-2</v>
      </c>
      <c r="CA56" s="8">
        <f t="shared" si="203"/>
        <v>2.3123853884759993E-3</v>
      </c>
      <c r="CC56">
        <v>0.62044500000000002</v>
      </c>
      <c r="CD56">
        <v>6.5764340000000004E-2</v>
      </c>
      <c r="CE56" s="8">
        <f t="shared" si="204"/>
        <v>-3.4012519999999991E-2</v>
      </c>
      <c r="CF56" s="8">
        <f t="shared" si="205"/>
        <v>2.2368109295367996E-3</v>
      </c>
      <c r="CG56" s="8"/>
      <c r="DS56">
        <v>0.62044500000000002</v>
      </c>
      <c r="DT56">
        <v>-0.27483637999999999</v>
      </c>
      <c r="DU56" s="8">
        <f t="shared" si="206"/>
        <v>-3.4012519999999991E-2</v>
      </c>
      <c r="DV56" s="8">
        <f t="shared" si="207"/>
        <v>-9.3478778714775976E-3</v>
      </c>
      <c r="HG56">
        <v>1</v>
      </c>
      <c r="HH56">
        <v>-4.8797479999999997E-2</v>
      </c>
    </row>
    <row r="57" spans="13:218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0"/>
        <v>-3.394558999999997E-2</v>
      </c>
      <c r="AE57" s="8">
        <f t="shared" si="178"/>
        <v>-1.7598388461786986E-3</v>
      </c>
      <c r="AH57">
        <v>0.65445752000000001</v>
      </c>
      <c r="AI57">
        <v>4.2975590000000001E-2</v>
      </c>
      <c r="AJ57" s="8">
        <f t="shared" si="201"/>
        <v>-3.394558999999997E-2</v>
      </c>
      <c r="AK57" s="8">
        <f t="shared" si="181"/>
        <v>-1.4588317581480988E-3</v>
      </c>
      <c r="BX57">
        <v>0.65445752000000001</v>
      </c>
      <c r="BY57">
        <v>6.2563919999999995E-2</v>
      </c>
      <c r="BZ57" s="8">
        <f t="shared" si="202"/>
        <v>-3.394558999999997E-2</v>
      </c>
      <c r="CA57" s="8">
        <f t="shared" si="203"/>
        <v>2.1237691771127981E-3</v>
      </c>
      <c r="CC57">
        <v>0.65445752000000001</v>
      </c>
      <c r="CD57">
        <v>6.6038860000000005E-2</v>
      </c>
      <c r="CE57" s="8">
        <f t="shared" si="204"/>
        <v>-3.394558999999997E-2</v>
      </c>
      <c r="CF57" s="8">
        <f t="shared" si="205"/>
        <v>2.2417280656273982E-3</v>
      </c>
      <c r="CG57" s="8"/>
      <c r="DS57">
        <v>0.65445752000000001</v>
      </c>
      <c r="DT57">
        <v>-0.25540811000000002</v>
      </c>
      <c r="DU57" s="8">
        <f t="shared" si="206"/>
        <v>-3.394558999999997E-2</v>
      </c>
      <c r="DV57" s="8">
        <f t="shared" si="207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>
        <v>1</v>
      </c>
      <c r="HH57" s="17">
        <v>0.24418864000000001</v>
      </c>
      <c r="HI57" s="17"/>
      <c r="HJ57" s="17"/>
    </row>
    <row r="58" spans="13:218" x14ac:dyDescent="0.35">
      <c r="M58" s="1"/>
      <c r="N58" s="1"/>
      <c r="AB58">
        <v>0.68840310999999998</v>
      </c>
      <c r="AC58">
        <v>5.1876100000000001E-2</v>
      </c>
      <c r="AD58" s="8">
        <f t="shared" si="200"/>
        <v>-3.3987560000000028E-2</v>
      </c>
      <c r="AE58" s="8">
        <f t="shared" si="178"/>
        <v>-1.7631420613160014E-3</v>
      </c>
      <c r="AH58">
        <v>0.68840310999999998</v>
      </c>
      <c r="AI58">
        <v>4.3327749999999998E-2</v>
      </c>
      <c r="AJ58" s="8">
        <f t="shared" si="201"/>
        <v>-3.3987560000000028E-2</v>
      </c>
      <c r="AK58" s="8">
        <f t="shared" si="181"/>
        <v>-1.4726045027900012E-3</v>
      </c>
      <c r="BX58">
        <v>0.68840310999999998</v>
      </c>
      <c r="BY58">
        <v>5.9037190000000003E-2</v>
      </c>
      <c r="BZ58" s="8">
        <f t="shared" si="202"/>
        <v>-3.3987560000000028E-2</v>
      </c>
      <c r="CA58" s="8">
        <f t="shared" si="203"/>
        <v>2.0065300373564017E-3</v>
      </c>
      <c r="CC58">
        <v>0.68840310999999998</v>
      </c>
      <c r="CD58">
        <v>6.5308560000000002E-2</v>
      </c>
      <c r="CE58" s="8">
        <f t="shared" si="204"/>
        <v>-3.3987560000000028E-2</v>
      </c>
      <c r="CF58" s="8">
        <f t="shared" si="205"/>
        <v>2.2196786015136021E-3</v>
      </c>
      <c r="CG58" s="8"/>
      <c r="DS58">
        <v>0.68840310999999998</v>
      </c>
      <c r="DT58">
        <v>-0.23498458999999999</v>
      </c>
      <c r="DU58" s="8">
        <f t="shared" si="206"/>
        <v>-3.3987560000000028E-2</v>
      </c>
      <c r="DV58" s="8">
        <f t="shared" si="207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8" x14ac:dyDescent="0.35">
      <c r="M59" s="1"/>
      <c r="N59" s="1"/>
      <c r="AB59">
        <v>0.72239067000000001</v>
      </c>
      <c r="AC59">
        <v>5.098163E-2</v>
      </c>
      <c r="AD59" s="8">
        <f t="shared" si="200"/>
        <v>-3.3974639999999945E-2</v>
      </c>
      <c r="AE59" s="8">
        <f t="shared" si="178"/>
        <v>-1.7320825258631972E-3</v>
      </c>
      <c r="AH59">
        <v>0.72239067000000001</v>
      </c>
      <c r="AI59">
        <v>4.3097009999999998E-2</v>
      </c>
      <c r="AJ59" s="8">
        <f t="shared" si="201"/>
        <v>-3.3974639999999945E-2</v>
      </c>
      <c r="AK59" s="8">
        <f t="shared" si="181"/>
        <v>-1.4642053998263976E-3</v>
      </c>
      <c r="BX59">
        <v>0.72239067000000001</v>
      </c>
      <c r="BY59">
        <v>5.2443610000000002E-2</v>
      </c>
      <c r="BZ59" s="8">
        <f t="shared" si="202"/>
        <v>-3.3974639999999945E-2</v>
      </c>
      <c r="CA59" s="8">
        <f t="shared" si="203"/>
        <v>1.7817527700503971E-3</v>
      </c>
      <c r="CC59">
        <v>0.72239067000000001</v>
      </c>
      <c r="CD59">
        <v>6.3696630000000004E-2</v>
      </c>
      <c r="CE59" s="8">
        <f t="shared" si="204"/>
        <v>-3.3974639999999945E-2</v>
      </c>
      <c r="CF59" s="8">
        <f t="shared" si="205"/>
        <v>2.1640700734631966E-3</v>
      </c>
      <c r="CG59" s="8"/>
      <c r="DS59">
        <v>0.72239067000000001</v>
      </c>
      <c r="DT59">
        <v>-0.21339247</v>
      </c>
      <c r="DU59" s="8">
        <f t="shared" si="206"/>
        <v>-3.3974639999999945E-2</v>
      </c>
      <c r="DV59" s="8">
        <f t="shared" si="207"/>
        <v>-7.249932346960788E-3</v>
      </c>
      <c r="HA59" s="9"/>
    </row>
    <row r="60" spans="13:218" x14ac:dyDescent="0.35">
      <c r="M60" s="1"/>
      <c r="N60" s="1"/>
      <c r="AB60">
        <v>0.75636530999999996</v>
      </c>
      <c r="AC60">
        <v>4.9317850000000003E-2</v>
      </c>
      <c r="AD60" s="8">
        <f t="shared" si="200"/>
        <v>-3.3963390000000038E-2</v>
      </c>
      <c r="AE60" s="8">
        <f t="shared" si="178"/>
        <v>-1.6750013735115021E-3</v>
      </c>
      <c r="AH60">
        <v>0.75636530999999996</v>
      </c>
      <c r="AI60">
        <v>4.2311559999999998E-2</v>
      </c>
      <c r="AJ60" s="8">
        <f t="shared" si="201"/>
        <v>-3.3963390000000038E-2</v>
      </c>
      <c r="AK60" s="8">
        <f t="shared" si="181"/>
        <v>-1.4370440137884016E-3</v>
      </c>
      <c r="BX60">
        <v>0.75636530999999996</v>
      </c>
      <c r="BY60">
        <v>5.0374410000000001E-2</v>
      </c>
      <c r="BZ60" s="8">
        <f t="shared" si="202"/>
        <v>-3.3963390000000038E-2</v>
      </c>
      <c r="CA60" s="8">
        <f t="shared" si="203"/>
        <v>1.710885732849902E-3</v>
      </c>
      <c r="CC60">
        <v>0.75636530999999996</v>
      </c>
      <c r="CD60">
        <v>6.1347169999999999E-2</v>
      </c>
      <c r="CE60" s="8">
        <f t="shared" si="204"/>
        <v>-3.3963390000000038E-2</v>
      </c>
      <c r="CF60" s="8">
        <f t="shared" si="205"/>
        <v>2.0835578601063024E-3</v>
      </c>
      <c r="CG60" s="8"/>
      <c r="DS60">
        <v>0.75636530999999996</v>
      </c>
      <c r="DT60">
        <v>-0.19039278000000001</v>
      </c>
      <c r="DU60" s="8">
        <f t="shared" si="206"/>
        <v>-3.3963390000000038E-2</v>
      </c>
      <c r="DV60" s="8">
        <f t="shared" si="207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8" x14ac:dyDescent="0.35">
      <c r="M61" s="1"/>
      <c r="N61" s="1"/>
      <c r="AB61">
        <v>0.7903287</v>
      </c>
      <c r="AC61">
        <v>4.6953580000000002E-2</v>
      </c>
      <c r="AD61" s="8">
        <f t="shared" si="200"/>
        <v>-3.3959599999999979E-2</v>
      </c>
      <c r="AE61" s="8">
        <f t="shared" si="178"/>
        <v>-1.5945247953679991E-3</v>
      </c>
      <c r="AH61">
        <v>0.7903287</v>
      </c>
      <c r="AI61">
        <v>4.1036669999999997E-2</v>
      </c>
      <c r="AJ61" s="8">
        <f t="shared" si="201"/>
        <v>-3.3959599999999979E-2</v>
      </c>
      <c r="AK61" s="8">
        <f t="shared" si="181"/>
        <v>-1.3935888985319991E-3</v>
      </c>
      <c r="BX61">
        <v>0.7903287</v>
      </c>
      <c r="BY61">
        <v>4.200653E-2</v>
      </c>
      <c r="BZ61" s="8">
        <f t="shared" si="202"/>
        <v>-3.3959599999999979E-2</v>
      </c>
      <c r="CA61" s="8">
        <f t="shared" si="203"/>
        <v>1.4265249561879992E-3</v>
      </c>
      <c r="CC61">
        <v>0.7903287</v>
      </c>
      <c r="CD61">
        <v>5.8414359999999999E-2</v>
      </c>
      <c r="CE61" s="8">
        <f t="shared" si="204"/>
        <v>-3.3959599999999979E-2</v>
      </c>
      <c r="CF61" s="8">
        <f t="shared" si="205"/>
        <v>1.9837282998559987E-3</v>
      </c>
      <c r="CG61" s="8"/>
      <c r="DS61">
        <v>0.7903287</v>
      </c>
      <c r="DT61">
        <v>-0.16565574999999999</v>
      </c>
      <c r="DU61" s="8">
        <f t="shared" si="206"/>
        <v>-3.3959599999999979E-2</v>
      </c>
      <c r="DV61" s="8">
        <f t="shared" si="207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8" x14ac:dyDescent="0.35">
      <c r="M62" s="1"/>
      <c r="N62" s="1"/>
      <c r="AB62">
        <v>0.82428829999999997</v>
      </c>
      <c r="AC62">
        <v>4.4783370000000003E-2</v>
      </c>
      <c r="AD62" s="8">
        <f t="shared" si="200"/>
        <v>-3.6290050000000074E-2</v>
      </c>
      <c r="AE62" s="8">
        <f t="shared" si="178"/>
        <v>-1.6251907364685035E-3</v>
      </c>
      <c r="AH62">
        <v>0.82428829999999997</v>
      </c>
      <c r="AI62">
        <v>3.9382689999999998E-2</v>
      </c>
      <c r="AJ62" s="8">
        <f t="shared" si="201"/>
        <v>-3.6290050000000074E-2</v>
      </c>
      <c r="AK62" s="8">
        <f t="shared" si="181"/>
        <v>-1.4291997892345028E-3</v>
      </c>
      <c r="BX62">
        <v>0.82428829999999997</v>
      </c>
      <c r="BY62">
        <v>4.3901030000000001E-2</v>
      </c>
      <c r="BZ62" s="8">
        <f t="shared" si="202"/>
        <v>-3.6290050000000074E-2</v>
      </c>
      <c r="CA62" s="8">
        <f t="shared" si="203"/>
        <v>1.5931705737515032E-3</v>
      </c>
      <c r="CC62">
        <v>0.82428829999999997</v>
      </c>
      <c r="CD62">
        <v>5.523235E-2</v>
      </c>
      <c r="CE62" s="8">
        <f t="shared" si="204"/>
        <v>-3.6290050000000074E-2</v>
      </c>
      <c r="CF62" s="8">
        <f t="shared" si="205"/>
        <v>2.0043847431175038E-3</v>
      </c>
      <c r="CG62" s="8"/>
      <c r="DS62">
        <v>0.82428829999999997</v>
      </c>
      <c r="DT62">
        <v>-0.13877131000000001</v>
      </c>
      <c r="DU62" s="8">
        <f t="shared" si="206"/>
        <v>-3.6290050000000074E-2</v>
      </c>
      <c r="DV62" s="8">
        <f t="shared" si="207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8" x14ac:dyDescent="0.35">
      <c r="M63" s="1"/>
      <c r="N63" s="1"/>
      <c r="AB63">
        <v>0.86057835000000005</v>
      </c>
      <c r="AC63">
        <v>3.8839510000000001E-2</v>
      </c>
      <c r="AD63" s="8">
        <f t="shared" si="200"/>
        <v>-3.9103669999999924E-2</v>
      </c>
      <c r="AE63" s="8">
        <f t="shared" si="178"/>
        <v>-1.5187673820016971E-3</v>
      </c>
      <c r="AH63">
        <v>0.86057835000000005</v>
      </c>
      <c r="AI63">
        <v>3.7059189999999999E-2</v>
      </c>
      <c r="AJ63" s="8">
        <f t="shared" si="201"/>
        <v>-3.9103669999999924E-2</v>
      </c>
      <c r="AK63" s="8">
        <f t="shared" si="181"/>
        <v>-1.449150336227297E-3</v>
      </c>
      <c r="BX63">
        <v>0.86057835000000005</v>
      </c>
      <c r="BY63">
        <v>3.213357E-2</v>
      </c>
      <c r="BZ63" s="8">
        <f t="shared" si="202"/>
        <v>-3.9103669999999924E-2</v>
      </c>
      <c r="CA63" s="8">
        <f t="shared" si="203"/>
        <v>1.2565405172018976E-3</v>
      </c>
      <c r="CC63">
        <v>0.86057835000000005</v>
      </c>
      <c r="CD63">
        <v>4.9265459999999997E-2</v>
      </c>
      <c r="CE63" s="8">
        <f t="shared" si="204"/>
        <v>-3.9103669999999924E-2</v>
      </c>
      <c r="CF63" s="8">
        <f t="shared" si="205"/>
        <v>1.9264602902381962E-3</v>
      </c>
      <c r="CG63" s="8"/>
      <c r="DS63">
        <v>0.86057835000000005</v>
      </c>
      <c r="DT63">
        <v>-0.10652256</v>
      </c>
      <c r="DU63" s="8">
        <f t="shared" si="206"/>
        <v>-3.9103669999999924E-2</v>
      </c>
      <c r="DV63" s="8">
        <f t="shared" si="207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8" x14ac:dyDescent="0.35">
      <c r="M64" s="1"/>
      <c r="N64" s="1"/>
      <c r="AB64">
        <v>0.89968201999999997</v>
      </c>
      <c r="AC64">
        <v>3.4715820000000001E-2</v>
      </c>
      <c r="AD64" s="8">
        <f t="shared" si="200"/>
        <v>-3.8321460000000029E-2</v>
      </c>
      <c r="AE64" s="8">
        <f t="shared" si="178"/>
        <v>-1.3303609074972011E-3</v>
      </c>
      <c r="AH64">
        <v>0.89968201999999997</v>
      </c>
      <c r="AI64">
        <v>3.4636E-2</v>
      </c>
      <c r="AJ64" s="8">
        <f t="shared" si="201"/>
        <v>-3.8321460000000029E-2</v>
      </c>
      <c r="AK64" s="8">
        <f t="shared" si="181"/>
        <v>-1.327302088560001E-3</v>
      </c>
      <c r="BX64">
        <v>0.89968201999999997</v>
      </c>
      <c r="BY64">
        <v>3.9961040000000003E-2</v>
      </c>
      <c r="BZ64" s="8">
        <f t="shared" si="202"/>
        <v>-3.8321460000000029E-2</v>
      </c>
      <c r="CA64" s="8">
        <f t="shared" si="203"/>
        <v>1.5313653959184014E-3</v>
      </c>
      <c r="CC64">
        <v>0.89968201999999997</v>
      </c>
      <c r="CD64">
        <v>4.3777179999999999E-2</v>
      </c>
      <c r="CE64" s="8">
        <f t="shared" si="204"/>
        <v>-3.8321460000000029E-2</v>
      </c>
      <c r="CF64" s="8">
        <f t="shared" si="205"/>
        <v>1.6776054522828013E-3</v>
      </c>
      <c r="CG64" s="8"/>
      <c r="DS64">
        <v>0.89968201999999997</v>
      </c>
      <c r="DT64">
        <v>-6.9407490000000002E-2</v>
      </c>
      <c r="DU64" s="8">
        <f t="shared" si="206"/>
        <v>-3.8321460000000029E-2</v>
      </c>
      <c r="DV64" s="8">
        <f t="shared" si="207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0"/>
        <v>-3.4369529999999981E-2</v>
      </c>
      <c r="AE65" s="8">
        <f t="shared" si="178"/>
        <v>-1.1661457798691993E-3</v>
      </c>
      <c r="AH65">
        <v>0.93800348</v>
      </c>
      <c r="AI65">
        <v>3.5212849999999997E-2</v>
      </c>
      <c r="AJ65" s="8">
        <f t="shared" si="201"/>
        <v>-3.4369529999999981E-2</v>
      </c>
      <c r="AK65" s="8">
        <f t="shared" si="181"/>
        <v>-1.2102491044604993E-3</v>
      </c>
      <c r="BX65">
        <v>0.93800348</v>
      </c>
      <c r="BY65">
        <v>2.047299E-2</v>
      </c>
      <c r="BZ65" s="8">
        <f t="shared" si="202"/>
        <v>-3.4369529999999981E-2</v>
      </c>
      <c r="CA65" s="8">
        <f t="shared" si="203"/>
        <v>7.0364704399469965E-4</v>
      </c>
      <c r="CC65">
        <v>0.93800348</v>
      </c>
      <c r="CD65">
        <v>4.2102319999999999E-2</v>
      </c>
      <c r="CE65" s="8">
        <f t="shared" si="204"/>
        <v>-3.4369529999999981E-2</v>
      </c>
      <c r="CF65" s="8">
        <f t="shared" si="205"/>
        <v>1.4470369503095991E-3</v>
      </c>
      <c r="CG65" s="8"/>
      <c r="DS65">
        <v>0.93800348</v>
      </c>
      <c r="DT65">
        <v>-2.2559619999999999E-2</v>
      </c>
      <c r="DU65" s="8">
        <f t="shared" si="206"/>
        <v>-3.4369529999999981E-2</v>
      </c>
      <c r="DV65" s="8">
        <f t="shared" si="207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0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1"/>
        <v>-2.7626990000000018E-2</v>
      </c>
      <c r="AK66" s="8">
        <f t="shared" si="181"/>
        <v>-1.2136713519736008E-3</v>
      </c>
      <c r="BX66">
        <v>0.97237300999999998</v>
      </c>
      <c r="BY66">
        <v>6.7358710000000002E-2</v>
      </c>
      <c r="BZ66" s="8">
        <f t="shared" si="202"/>
        <v>-2.7626990000000018E-2</v>
      </c>
      <c r="CA66" s="8">
        <f t="shared" si="203"/>
        <v>1.8609184075829013E-3</v>
      </c>
      <c r="CC66">
        <v>0.97237300999999998</v>
      </c>
      <c r="CD66">
        <v>4.9076540000000002E-2</v>
      </c>
      <c r="CE66" s="8">
        <f t="shared" si="204"/>
        <v>-2.7626990000000018E-2</v>
      </c>
      <c r="CF66" s="8">
        <f t="shared" si="205"/>
        <v>1.355837079814601E-3</v>
      </c>
      <c r="CG66" s="8"/>
      <c r="DS66">
        <v>0.97237300999999998</v>
      </c>
      <c r="DT66">
        <v>4.4302250000000001E-2</v>
      </c>
      <c r="DU66" s="8">
        <f t="shared" si="206"/>
        <v>-2.7626990000000018E-2</v>
      </c>
      <c r="DV66" s="8">
        <f t="shared" si="207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1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08">EG67-EG68</f>
        <v>0</v>
      </c>
      <c r="EJ67" s="8">
        <f t="shared" ref="EJ67:EJ90" si="209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0">EM67-EM68</f>
        <v>0</v>
      </c>
      <c r="EP67" s="8">
        <f t="shared" ref="EP67:EP90" si="211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2">ES67-ES68</f>
        <v>0</v>
      </c>
      <c r="EV67" s="8">
        <f t="shared" ref="EV67:EV90" si="213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4">EY67-EY68</f>
        <v>0</v>
      </c>
      <c r="FB67" s="8">
        <f t="shared" ref="FB67:FB90" si="215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6">FE67-FE68</f>
        <v>0</v>
      </c>
      <c r="FH67" s="8">
        <f t="shared" ref="FH67:FH90" si="217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18">FK67-FK68</f>
        <v>0</v>
      </c>
      <c r="FN67" s="8">
        <f t="shared" ref="FN67:FN90" si="219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0">FR67-FR68</f>
        <v>0</v>
      </c>
      <c r="FU67" s="8">
        <f t="shared" ref="FU67:FU90" si="221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2">GK67-GK68</f>
        <v>0</v>
      </c>
      <c r="GN67" s="8">
        <f t="shared" ref="GN67:GN90" si="223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4">GQ67-GQ68</f>
        <v>0</v>
      </c>
      <c r="GT67" s="8">
        <f t="shared" ref="GT67:GT90" si="225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6">GW67-GW68</f>
        <v>0</v>
      </c>
      <c r="GZ67" s="8">
        <f t="shared" ref="GZ67:GZ90" si="227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28">HC67-HC68</f>
        <v>0</v>
      </c>
      <c r="HF67" s="8">
        <f t="shared" ref="HF67:HF90" si="229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0">5*($EC$5/100)*(0.2969*SQRT(DY68)-0.126*DY68-0.3516*DY68^2+0.2843*DY68^3-0.1015*DY68^4)</f>
        <v>2.6648108451597489E-2</v>
      </c>
      <c r="EA68" s="14">
        <f t="shared" ref="EA68:EA89" si="231">DZ68</f>
        <v>2.6648108451597489E-2</v>
      </c>
      <c r="EB68" s="14">
        <f t="shared" ref="EB68:EB89" si="232">DY68-DY67</f>
        <v>2.60625466E-2</v>
      </c>
      <c r="EC68" s="14">
        <f t="shared" ref="EC68:EC89" si="233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08"/>
        <v>-2.5729459999999999E-2</v>
      </c>
      <c r="EJ68" s="8">
        <f t="shared" si="209"/>
        <v>-2.543442777153548E-2</v>
      </c>
      <c r="EK68">
        <v>0</v>
      </c>
      <c r="EM68">
        <v>0</v>
      </c>
      <c r="EN68">
        <v>-0.37655854999999999</v>
      </c>
      <c r="EO68" s="8">
        <f t="shared" si="210"/>
        <v>-2.606255E-2</v>
      </c>
      <c r="EP68" s="8">
        <f t="shared" si="211"/>
        <v>-6.8579042044701584E-3</v>
      </c>
      <c r="EQ68">
        <v>2</v>
      </c>
      <c r="ES68" s="1">
        <v>0</v>
      </c>
      <c r="ET68" s="1">
        <v>0.18115827700000001</v>
      </c>
      <c r="EU68" s="8">
        <f t="shared" si="212"/>
        <v>-2.60625466E-2</v>
      </c>
      <c r="EV68" s="8">
        <f t="shared" si="213"/>
        <v>3.2932329881343999E-3</v>
      </c>
      <c r="EW68">
        <v>4</v>
      </c>
      <c r="EY68">
        <v>0</v>
      </c>
      <c r="EZ68">
        <v>-0.45327033999999999</v>
      </c>
      <c r="FA68" s="8">
        <f t="shared" si="214"/>
        <v>-2.5729459999999999E-2</v>
      </c>
      <c r="FB68" s="8">
        <f t="shared" si="215"/>
        <v>-8.1097778739887393E-3</v>
      </c>
      <c r="FC68">
        <v>6</v>
      </c>
      <c r="FE68" s="1">
        <v>0</v>
      </c>
      <c r="FF68">
        <v>-0.21691166000000001</v>
      </c>
      <c r="FG68" s="8">
        <f t="shared" si="216"/>
        <v>-2.5729459999999999E-2</v>
      </c>
      <c r="FH68" s="8">
        <f t="shared" si="217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18"/>
        <v>-2.5729459999999999E-2</v>
      </c>
      <c r="FN68" s="8">
        <f t="shared" si="219"/>
        <v>-6.6439950462892814E-4</v>
      </c>
      <c r="FO68">
        <v>10</v>
      </c>
      <c r="FR68" s="1">
        <v>0</v>
      </c>
      <c r="FS68" s="1">
        <v>0.87732582999999997</v>
      </c>
      <c r="FT68" s="8">
        <f t="shared" si="220"/>
        <v>-2.606255E-2</v>
      </c>
      <c r="FU68" s="8">
        <f t="shared" si="221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2"/>
        <v>-2.5729459999999999E-2</v>
      </c>
      <c r="GN68" s="8">
        <f t="shared" si="223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4"/>
        <v>-2.5729462599999999E-2</v>
      </c>
      <c r="GT68" s="8">
        <f t="shared" si="225"/>
        <v>4.929977009222551E-3</v>
      </c>
      <c r="GU68">
        <v>16</v>
      </c>
      <c r="GW68">
        <v>0</v>
      </c>
      <c r="GX68">
        <v>0.34263928999999999</v>
      </c>
      <c r="GY68" s="8">
        <f t="shared" si="226"/>
        <v>-2.5729459999999999E-2</v>
      </c>
      <c r="GZ68" s="8">
        <f t="shared" si="227"/>
        <v>5.8624721884492463E-3</v>
      </c>
      <c r="HA68">
        <v>18</v>
      </c>
      <c r="HC68">
        <v>0</v>
      </c>
      <c r="HD68">
        <v>0.40821922999999999</v>
      </c>
      <c r="HE68" s="8">
        <f t="shared" si="228"/>
        <v>-2.5729459999999999E-2</v>
      </c>
      <c r="HF68" s="8">
        <f t="shared" si="229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0"/>
        <v>3.9820016425207334E-2</v>
      </c>
      <c r="EA69" s="14">
        <f t="shared" si="231"/>
        <v>3.9820016425207334E-2</v>
      </c>
      <c r="EB69" s="14">
        <f t="shared" si="232"/>
        <v>3.9594583200000005E-2</v>
      </c>
      <c r="EC69" s="14">
        <f t="shared" si="233"/>
        <v>1.3171907973609846E-2</v>
      </c>
      <c r="ED69" s="7">
        <f t="shared" ref="ED69:ED89" si="234">(PI()/2)+ATAN(EC69/EB69)</f>
        <v>1.8919492617242695</v>
      </c>
      <c r="EE69">
        <f t="shared" ref="EE69:EE90" si="235">SIN(ED69)</f>
        <v>0.94887211249767367</v>
      </c>
      <c r="EG69">
        <v>2.5729459999999999E-2</v>
      </c>
      <c r="EH69">
        <v>0.28639548999999997</v>
      </c>
      <c r="EI69" s="8">
        <f t="shared" si="208"/>
        <v>-3.9560220000000007E-2</v>
      </c>
      <c r="EJ69" s="8">
        <f t="shared" si="209"/>
        <v>1.0750596344650162E-2</v>
      </c>
      <c r="EK69">
        <v>0</v>
      </c>
      <c r="EM69">
        <v>2.606255E-2</v>
      </c>
      <c r="EN69">
        <v>0.67339733000000002</v>
      </c>
      <c r="EO69" s="8">
        <f t="shared" si="210"/>
        <v>-3.959457999999999E-2</v>
      </c>
      <c r="EP69" s="8">
        <f t="shared" si="211"/>
        <v>2.528425562373026E-2</v>
      </c>
      <c r="EQ69">
        <v>2</v>
      </c>
      <c r="ES69" s="1">
        <v>2.60625466E-2</v>
      </c>
      <c r="ET69" s="1">
        <v>1.03499422</v>
      </c>
      <c r="EU69" s="8">
        <f t="shared" si="212"/>
        <v>-3.9594583200000005E-2</v>
      </c>
      <c r="EV69" s="8">
        <f t="shared" si="213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4"/>
        <v>-3.9560220000000007E-2</v>
      </c>
      <c r="FB69" s="8">
        <f t="shared" si="215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6"/>
        <v>-3.9560220000000007E-2</v>
      </c>
      <c r="FH69" s="8">
        <f t="shared" si="217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18"/>
        <v>-3.9560220000000007E-2</v>
      </c>
      <c r="FN69" s="8">
        <f t="shared" si="219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0"/>
        <v>-3.959457999999999E-2</v>
      </c>
      <c r="FU69" s="8">
        <f t="shared" si="221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2"/>
        <v>-3.9560220000000007E-2</v>
      </c>
      <c r="GN69" s="8">
        <f t="shared" si="223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4"/>
        <v>-3.9560214299999993E-2</v>
      </c>
      <c r="GT69" s="8">
        <f t="shared" si="225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6"/>
        <v>-3.9560220000000007E-2</v>
      </c>
      <c r="GZ69" s="8">
        <f t="shared" si="227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28"/>
        <v>-3.9560220000000007E-2</v>
      </c>
      <c r="HF69" s="8">
        <f t="shared" si="229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0"/>
        <v>4.9433246699933216E-2</v>
      </c>
      <c r="EA70" s="14">
        <f t="shared" si="231"/>
        <v>4.9433246699933216E-2</v>
      </c>
      <c r="EB70" s="14">
        <f t="shared" si="232"/>
        <v>5.1140553199999994E-2</v>
      </c>
      <c r="EC70" s="14">
        <f t="shared" si="233"/>
        <v>9.6132302747258813E-3</v>
      </c>
      <c r="ED70" s="7">
        <f t="shared" si="234"/>
        <v>1.7566047065434491</v>
      </c>
      <c r="EE70">
        <f t="shared" si="235"/>
        <v>0.98278723083040553</v>
      </c>
      <c r="EG70">
        <v>6.5289680000000003E-2</v>
      </c>
      <c r="EH70">
        <v>0.40429292999999999</v>
      </c>
      <c r="EI70" s="8">
        <f t="shared" si="208"/>
        <v>-5.1124549999999991E-2</v>
      </c>
      <c r="EJ70" s="8">
        <f t="shared" si="209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0"/>
        <v>-5.1140550000000007E-2</v>
      </c>
      <c r="EP70" s="8">
        <f t="shared" si="211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2"/>
        <v>-5.1140553199999994E-2</v>
      </c>
      <c r="EV70" s="8">
        <f t="shared" si="213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4"/>
        <v>-5.1124549999999991E-2</v>
      </c>
      <c r="FB70" s="8">
        <f t="shared" si="215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6"/>
        <v>-5.1124549999999991E-2</v>
      </c>
      <c r="FH70" s="8">
        <f t="shared" si="217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18"/>
        <v>-5.1124549999999991E-2</v>
      </c>
      <c r="FN70" s="8">
        <f t="shared" si="219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0"/>
        <v>-5.1140550000000007E-2</v>
      </c>
      <c r="FU70" s="8">
        <f t="shared" si="221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2"/>
        <v>-5.1124549999999991E-2</v>
      </c>
      <c r="GN70" s="8">
        <f t="shared" si="223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4"/>
        <v>-5.112455610000001E-2</v>
      </c>
      <c r="GT70" s="8">
        <f t="shared" si="225"/>
        <v>6.4263573019317649E-2</v>
      </c>
      <c r="GU70">
        <v>16</v>
      </c>
      <c r="GW70">
        <v>6.5289680000000003E-2</v>
      </c>
      <c r="GX70">
        <v>1.37534866</v>
      </c>
      <c r="GY70" s="8">
        <f t="shared" si="226"/>
        <v>-5.1124549999999991E-2</v>
      </c>
      <c r="GZ70" s="8">
        <f t="shared" si="227"/>
        <v>6.5721601490974585E-2</v>
      </c>
      <c r="HA70">
        <v>18</v>
      </c>
      <c r="HC70">
        <v>6.5289680000000003E-2</v>
      </c>
      <c r="HD70">
        <v>1.41640798</v>
      </c>
      <c r="HE70" s="8">
        <f t="shared" si="228"/>
        <v>-5.1124549999999991E-2</v>
      </c>
      <c r="HF70" s="8">
        <f t="shared" si="229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0"/>
        <v>5.5976094728309785E-2</v>
      </c>
      <c r="EA71" s="14">
        <f t="shared" si="231"/>
        <v>5.5976094728309785E-2</v>
      </c>
      <c r="EB71" s="14">
        <f t="shared" si="232"/>
        <v>6.1985957999999994E-2</v>
      </c>
      <c r="EC71" s="14">
        <f t="shared" si="233"/>
        <v>6.5428480283765689E-3</v>
      </c>
      <c r="ED71" s="7">
        <f t="shared" si="234"/>
        <v>1.6759606278858505</v>
      </c>
      <c r="EE71">
        <f t="shared" si="235"/>
        <v>0.99447532939330852</v>
      </c>
      <c r="EG71">
        <v>0.11641422999999999</v>
      </c>
      <c r="EH71">
        <v>0.69998563999999996</v>
      </c>
      <c r="EI71" s="8">
        <f t="shared" si="208"/>
        <v>-6.1994780000000013E-2</v>
      </c>
      <c r="EJ71" s="8">
        <f t="shared" si="209"/>
        <v>4.3155710156085804E-2</v>
      </c>
      <c r="EK71">
        <v>0</v>
      </c>
      <c r="EM71">
        <v>0.11679768</v>
      </c>
      <c r="EN71">
        <v>0.54174608000000002</v>
      </c>
      <c r="EO71" s="8">
        <f t="shared" si="210"/>
        <v>-6.1985959999999993E-2</v>
      </c>
      <c r="EP71" s="8">
        <f t="shared" si="211"/>
        <v>3.3374785400194562E-2</v>
      </c>
      <c r="EQ71">
        <v>2</v>
      </c>
      <c r="ES71" s="1">
        <v>0.116797683</v>
      </c>
      <c r="ET71" s="1">
        <v>0.754355094</v>
      </c>
      <c r="EU71" s="8">
        <f t="shared" si="212"/>
        <v>-6.1985957999999994E-2</v>
      </c>
      <c r="EV71" s="8">
        <f t="shared" si="213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4"/>
        <v>-6.1994780000000013E-2</v>
      </c>
      <c r="FB71" s="8">
        <f t="shared" si="215"/>
        <v>7.4036152006290296E-2</v>
      </c>
      <c r="FC71">
        <v>6</v>
      </c>
      <c r="FE71" s="1">
        <v>0.11641422999999999</v>
      </c>
      <c r="FF71">
        <v>1.32806176</v>
      </c>
      <c r="FG71" s="8">
        <f t="shared" si="216"/>
        <v>-6.1994780000000013E-2</v>
      </c>
      <c r="FH71" s="8">
        <f t="shared" si="217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18"/>
        <v>-6.1994780000000013E-2</v>
      </c>
      <c r="FN71" s="8">
        <f t="shared" si="219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0"/>
        <v>-6.1985959999999993E-2</v>
      </c>
      <c r="FU71" s="8">
        <f t="shared" si="221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2"/>
        <v>-6.1994780000000013E-2</v>
      </c>
      <c r="GN71" s="8">
        <f t="shared" si="223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4"/>
        <v>-6.1994773000000003E-2</v>
      </c>
      <c r="GT71" s="8">
        <f t="shared" si="225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6"/>
        <v>-6.1994780000000013E-2</v>
      </c>
      <c r="GZ71" s="8">
        <f t="shared" si="227"/>
        <v>9.1067189656165046E-2</v>
      </c>
      <c r="HA71">
        <v>18</v>
      </c>
      <c r="HC71">
        <v>0.11641422999999999</v>
      </c>
      <c r="HD71">
        <v>1.58136766</v>
      </c>
      <c r="HE71" s="8">
        <f t="shared" si="228"/>
        <v>-6.1994780000000013E-2</v>
      </c>
      <c r="HF71" s="8">
        <f t="shared" si="229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0"/>
        <v>5.8954250447668256E-2</v>
      </c>
      <c r="EA72" s="14">
        <f t="shared" si="231"/>
        <v>5.8954250447668256E-2</v>
      </c>
      <c r="EB72" s="14">
        <f t="shared" si="232"/>
        <v>5.5804642000000015E-2</v>
      </c>
      <c r="EC72" s="14">
        <f t="shared" si="233"/>
        <v>2.9781557193584718E-3</v>
      </c>
      <c r="ED72" s="7">
        <f t="shared" si="234"/>
        <v>1.6241132746282241</v>
      </c>
      <c r="EE72">
        <f t="shared" si="235"/>
        <v>0.99857898821020796</v>
      </c>
      <c r="EG72">
        <v>0.17840901000000001</v>
      </c>
      <c r="EH72">
        <v>0.77314059999999996</v>
      </c>
      <c r="EI72" s="8">
        <f t="shared" si="208"/>
        <v>-5.5793939999999986E-2</v>
      </c>
      <c r="EJ72" s="8">
        <f t="shared" si="209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0"/>
        <v>-5.5804640000000016E-2</v>
      </c>
      <c r="EP72" s="8">
        <f t="shared" si="211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2"/>
        <v>-5.5804642000000015E-2</v>
      </c>
      <c r="EV72" s="8">
        <f t="shared" si="213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4"/>
        <v>-5.5793939999999986E-2</v>
      </c>
      <c r="FB72" s="8">
        <f t="shared" si="215"/>
        <v>7.055723419549885E-2</v>
      </c>
      <c r="FC72">
        <v>6</v>
      </c>
      <c r="FE72" s="1">
        <v>0.17840901000000001</v>
      </c>
      <c r="FF72">
        <v>1.39525265</v>
      </c>
      <c r="FG72" s="8">
        <f t="shared" si="216"/>
        <v>-5.5793939999999986E-2</v>
      </c>
      <c r="FH72" s="8">
        <f t="shared" si="217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18"/>
        <v>-5.5793939999999986E-2</v>
      </c>
      <c r="FN72" s="8">
        <f t="shared" si="219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0"/>
        <v>-5.5804640000000016E-2</v>
      </c>
      <c r="FU72" s="8">
        <f t="shared" si="221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2"/>
        <v>-5.5793939999999986E-2</v>
      </c>
      <c r="GN72" s="8">
        <f t="shared" si="223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4"/>
        <v>-5.5793947999999982E-2</v>
      </c>
      <c r="GT72" s="8">
        <f t="shared" si="225"/>
        <v>8.5172858646264185E-2</v>
      </c>
      <c r="GU72">
        <v>16</v>
      </c>
      <c r="GW72">
        <v>0.17840901000000001</v>
      </c>
      <c r="GX72">
        <v>1.62155955</v>
      </c>
      <c r="GY72" s="8">
        <f t="shared" si="226"/>
        <v>-5.5793939999999986E-2</v>
      </c>
      <c r="GZ72" s="8">
        <f t="shared" si="227"/>
        <v>8.5922851699271705E-2</v>
      </c>
      <c r="HA72">
        <v>18</v>
      </c>
      <c r="HC72">
        <v>0.17840901000000001</v>
      </c>
      <c r="HD72">
        <v>1.64800905</v>
      </c>
      <c r="HE72" s="8">
        <f t="shared" si="228"/>
        <v>-5.5793939999999986E-2</v>
      </c>
      <c r="HF72" s="8">
        <f t="shared" si="229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0"/>
        <v>5.9917388798173321E-2</v>
      </c>
      <c r="EA73" s="14">
        <f t="shared" si="231"/>
        <v>5.9917388798173321E-2</v>
      </c>
      <c r="EB73" s="14">
        <f t="shared" si="232"/>
        <v>4.4532536999999983E-2</v>
      </c>
      <c r="EC73" s="14">
        <f t="shared" si="233"/>
        <v>9.6313835050506474E-4</v>
      </c>
      <c r="ED73" s="7">
        <f t="shared" si="234"/>
        <v>1.5924207004593651</v>
      </c>
      <c r="EE73">
        <f t="shared" si="235"/>
        <v>0.99976620234260183</v>
      </c>
      <c r="EG73">
        <v>0.23420294999999999</v>
      </c>
      <c r="EH73">
        <v>0.81205559999999999</v>
      </c>
      <c r="EI73" s="8">
        <f t="shared" si="208"/>
        <v>-4.457862999999998E-2</v>
      </c>
      <c r="EJ73" s="8">
        <f t="shared" si="209"/>
        <v>3.6191862580381311E-2</v>
      </c>
      <c r="EK73">
        <v>0</v>
      </c>
      <c r="EM73">
        <v>0.23458828000000001</v>
      </c>
      <c r="EN73">
        <v>0.46754603</v>
      </c>
      <c r="EO73" s="8">
        <f t="shared" si="210"/>
        <v>-4.4532539999999982E-2</v>
      </c>
      <c r="EP73" s="8">
        <f t="shared" si="211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2"/>
        <v>-4.4532536999999983E-2</v>
      </c>
      <c r="EV73" s="8">
        <f t="shared" si="213"/>
        <v>2.6691360695527487E-2</v>
      </c>
      <c r="EW73">
        <v>4</v>
      </c>
      <c r="EY73">
        <v>0.23420294999999999</v>
      </c>
      <c r="EZ73">
        <v>1.23023609</v>
      </c>
      <c r="FA73" s="8">
        <f t="shared" si="214"/>
        <v>-4.457862999999998E-2</v>
      </c>
      <c r="FB73" s="8">
        <f t="shared" si="215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6"/>
        <v>-4.457862999999998E-2</v>
      </c>
      <c r="FH73" s="8">
        <f t="shared" si="217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18"/>
        <v>-4.457862999999998E-2</v>
      </c>
      <c r="FN73" s="8">
        <f t="shared" si="219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0"/>
        <v>-4.4532539999999982E-2</v>
      </c>
      <c r="FU73" s="8">
        <f t="shared" si="221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2"/>
        <v>-4.457862999999998E-2</v>
      </c>
      <c r="GN73" s="8">
        <f t="shared" si="223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4"/>
        <v>-4.457862700000001E-2</v>
      </c>
      <c r="GT73" s="8">
        <f t="shared" si="225"/>
        <v>6.3512679104807707E-2</v>
      </c>
      <c r="GU73">
        <v>16</v>
      </c>
      <c r="GW73">
        <v>0.23420294999999999</v>
      </c>
      <c r="GX73">
        <v>1.50584495</v>
      </c>
      <c r="GY73" s="8">
        <f t="shared" si="226"/>
        <v>-4.457862999999998E-2</v>
      </c>
      <c r="GZ73" s="8">
        <f t="shared" si="227"/>
        <v>6.3828075635200959E-2</v>
      </c>
      <c r="HA73">
        <v>18</v>
      </c>
      <c r="HC73">
        <v>0.23420294999999999</v>
      </c>
      <c r="HD73">
        <v>1.53039952</v>
      </c>
      <c r="HE73" s="8">
        <f t="shared" si="228"/>
        <v>-4.457862999999998E-2</v>
      </c>
      <c r="HF73" s="8">
        <f t="shared" si="229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0"/>
        <v>5.9892512357095425E-2</v>
      </c>
      <c r="EA74" s="14">
        <f t="shared" si="231"/>
        <v>5.9892512357095425E-2</v>
      </c>
      <c r="EB74" s="14">
        <f t="shared" si="232"/>
        <v>4.4599007000000024E-2</v>
      </c>
      <c r="EC74" s="14">
        <f t="shared" si="233"/>
        <v>-2.4876441077896494E-5</v>
      </c>
      <c r="ED74" s="7">
        <f t="shared" si="234"/>
        <v>1.5702385466968316</v>
      </c>
      <c r="EE74">
        <f t="shared" si="235"/>
        <v>0.99999984444068513</v>
      </c>
      <c r="EG74">
        <v>0.27878157999999997</v>
      </c>
      <c r="EH74">
        <v>0.77557396000000001</v>
      </c>
      <c r="EI74" s="8">
        <f t="shared" si="208"/>
        <v>-4.4588270000000041E-2</v>
      </c>
      <c r="EJ74" s="8">
        <f t="shared" si="209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0"/>
        <v>-4.4599009999999994E-2</v>
      </c>
      <c r="EP74" s="8">
        <f t="shared" si="211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2"/>
        <v>-4.4599007000000024E-2</v>
      </c>
      <c r="EV74" s="8">
        <f t="shared" si="213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4"/>
        <v>-4.4588270000000041E-2</v>
      </c>
      <c r="FB74" s="8">
        <f t="shared" si="215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6"/>
        <v>-4.4588270000000041E-2</v>
      </c>
      <c r="FH74" s="8">
        <f t="shared" si="217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18"/>
        <v>-4.4588270000000041E-2</v>
      </c>
      <c r="FN74" s="8">
        <f t="shared" si="219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0"/>
        <v>-4.4599009999999994E-2</v>
      </c>
      <c r="FU74" s="8">
        <f t="shared" si="221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2"/>
        <v>-4.4588270000000041E-2</v>
      </c>
      <c r="GN74" s="8">
        <f t="shared" si="223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4"/>
        <v>-4.4588263999999989E-2</v>
      </c>
      <c r="GT74" s="8">
        <f t="shared" si="225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6"/>
        <v>-4.4588270000000041E-2</v>
      </c>
      <c r="GZ74" s="8">
        <f t="shared" si="227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28"/>
        <v>-4.4588270000000041E-2</v>
      </c>
      <c r="HF74" s="8">
        <f t="shared" si="229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0"/>
        <v>5.9052315314374174E-2</v>
      </c>
      <c r="EA75" s="14">
        <f t="shared" si="231"/>
        <v>5.9052315314374174E-2</v>
      </c>
      <c r="EB75" s="14">
        <f t="shared" si="232"/>
        <v>4.4542307000000003E-2</v>
      </c>
      <c r="EC75" s="14">
        <f t="shared" si="233"/>
        <v>-8.4019704272125101E-4</v>
      </c>
      <c r="ED75" s="7">
        <f t="shared" si="234"/>
        <v>1.5519356644113727</v>
      </c>
      <c r="EE75">
        <f t="shared" si="235"/>
        <v>0.9998221429796641</v>
      </c>
      <c r="EG75">
        <v>0.32336985000000001</v>
      </c>
      <c r="EH75">
        <v>0.73935112000000003</v>
      </c>
      <c r="EI75" s="8">
        <f t="shared" si="208"/>
        <v>-4.4599520000000004E-2</v>
      </c>
      <c r="EJ75" s="8">
        <f t="shared" si="209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0"/>
        <v>-4.4542300000000035E-2</v>
      </c>
      <c r="EP75" s="8">
        <f t="shared" si="211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2"/>
        <v>-4.4542307000000003E-2</v>
      </c>
      <c r="EV75" s="8">
        <f t="shared" si="213"/>
        <v>2.3129921252205084E-2</v>
      </c>
      <c r="EW75">
        <v>4</v>
      </c>
      <c r="EY75">
        <v>0.32336985000000001</v>
      </c>
      <c r="EZ75">
        <v>1.12644469</v>
      </c>
      <c r="FA75" s="8">
        <f t="shared" si="214"/>
        <v>-4.4599520000000004E-2</v>
      </c>
      <c r="FB75" s="8">
        <f t="shared" si="215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6"/>
        <v>-4.4599520000000004E-2</v>
      </c>
      <c r="FH75" s="8">
        <f t="shared" si="217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18"/>
        <v>-4.4599520000000004E-2</v>
      </c>
      <c r="FN75" s="8">
        <f t="shared" si="219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0"/>
        <v>-4.4542300000000035E-2</v>
      </c>
      <c r="FU75" s="8">
        <f t="shared" si="221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2"/>
        <v>-4.4599520000000004E-2</v>
      </c>
      <c r="GN75" s="8">
        <f t="shared" si="223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4"/>
        <v>-4.459952300000003E-2</v>
      </c>
      <c r="GT75" s="8">
        <f t="shared" si="225"/>
        <v>6.0441096310525085E-2</v>
      </c>
      <c r="GU75">
        <v>16</v>
      </c>
      <c r="GW75">
        <v>0.32336985000000001</v>
      </c>
      <c r="GX75">
        <v>1.43588626</v>
      </c>
      <c r="GY75" s="8">
        <f t="shared" si="226"/>
        <v>-4.4599520000000004E-2</v>
      </c>
      <c r="GZ75" s="8">
        <f t="shared" si="227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28"/>
        <v>-4.4599520000000004E-2</v>
      </c>
      <c r="HF75" s="8">
        <f t="shared" si="229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0"/>
        <v>5.7526732273967394E-2</v>
      </c>
      <c r="EA76" s="14">
        <f t="shared" si="231"/>
        <v>5.7526732273967394E-2</v>
      </c>
      <c r="EB76" s="14">
        <f t="shared" si="232"/>
        <v>4.4585435000000007E-2</v>
      </c>
      <c r="EC76" s="14">
        <f t="shared" si="233"/>
        <v>-1.5255830404067791E-3</v>
      </c>
      <c r="ED76" s="7">
        <f t="shared" si="234"/>
        <v>1.5365925992766278</v>
      </c>
      <c r="EE76">
        <f t="shared" si="235"/>
        <v>0.99941510953696477</v>
      </c>
      <c r="EG76">
        <v>0.36796937000000002</v>
      </c>
      <c r="EH76">
        <v>0.69061634000000005</v>
      </c>
      <c r="EI76" s="8">
        <f t="shared" si="208"/>
        <v>-4.4603559999999987E-2</v>
      </c>
      <c r="EJ76" s="8">
        <f t="shared" si="209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0"/>
        <v>-4.4585439999999976E-2</v>
      </c>
      <c r="EP76" s="8">
        <f t="shared" si="211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2"/>
        <v>-4.4585435000000007E-2</v>
      </c>
      <c r="EV76" s="8">
        <f t="shared" si="213"/>
        <v>2.1477356504721202E-2</v>
      </c>
      <c r="EW76">
        <v>4</v>
      </c>
      <c r="EY76">
        <v>0.36796937000000002</v>
      </c>
      <c r="EZ76">
        <v>1.0558649</v>
      </c>
      <c r="FA76" s="8">
        <f t="shared" si="214"/>
        <v>-4.4603559999999987E-2</v>
      </c>
      <c r="FB76" s="8">
        <f t="shared" si="215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6"/>
        <v>-4.4603559999999987E-2</v>
      </c>
      <c r="FH76" s="8">
        <f t="shared" si="217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18"/>
        <v>-4.4603559999999987E-2</v>
      </c>
      <c r="FN76" s="8">
        <f t="shared" si="219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0"/>
        <v>-4.4585439999999976E-2</v>
      </c>
      <c r="FU76" s="8">
        <f t="shared" si="221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2"/>
        <v>-4.4603559999999987E-2</v>
      </c>
      <c r="GN76" s="8">
        <f t="shared" si="223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4"/>
        <v>-4.4603566999999955E-2</v>
      </c>
      <c r="GT76" s="8">
        <f t="shared" si="225"/>
        <v>5.8182810127183196E-2</v>
      </c>
      <c r="GU76">
        <v>16</v>
      </c>
      <c r="GW76">
        <v>0.36796937000000002</v>
      </c>
      <c r="GX76">
        <v>1.3892361</v>
      </c>
      <c r="GY76" s="8">
        <f t="shared" si="226"/>
        <v>-4.4603559999999987E-2</v>
      </c>
      <c r="GZ76" s="8">
        <f t="shared" si="227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28"/>
        <v>-4.4603559999999987E-2</v>
      </c>
      <c r="HF76" s="8">
        <f t="shared" si="229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0"/>
        <v>5.5420099779394875E-2</v>
      </c>
      <c r="EA77" s="14">
        <f t="shared" si="231"/>
        <v>5.5420099779394875E-2</v>
      </c>
      <c r="EB77" s="14">
        <f t="shared" si="232"/>
        <v>4.4571052999999972E-2</v>
      </c>
      <c r="EC77" s="14">
        <f t="shared" si="233"/>
        <v>-2.106632494572519E-3</v>
      </c>
      <c r="ED77" s="7">
        <f t="shared" si="234"/>
        <v>1.5235668862871452</v>
      </c>
      <c r="EE77">
        <f t="shared" si="235"/>
        <v>0.9988848972786567</v>
      </c>
      <c r="EG77">
        <v>0.41257293</v>
      </c>
      <c r="EH77">
        <v>0.63856824000000001</v>
      </c>
      <c r="EI77" s="8">
        <f t="shared" si="208"/>
        <v>-4.4596150000000001E-2</v>
      </c>
      <c r="EJ77" s="8">
        <f t="shared" si="209"/>
        <v>2.8445929472216795E-2</v>
      </c>
      <c r="EK77">
        <v>0</v>
      </c>
      <c r="EM77">
        <v>0.41284757</v>
      </c>
      <c r="EN77">
        <v>0.35378883</v>
      </c>
      <c r="EO77" s="8">
        <f t="shared" si="210"/>
        <v>-4.4571050000000001E-2</v>
      </c>
      <c r="EP77" s="8">
        <f t="shared" si="211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2"/>
        <v>-4.4571052999999972E-2</v>
      </c>
      <c r="EV77" s="8">
        <f t="shared" si="213"/>
        <v>1.984342511342797E-2</v>
      </c>
      <c r="EW77">
        <v>4</v>
      </c>
      <c r="EY77">
        <v>0.41257293</v>
      </c>
      <c r="EZ77">
        <v>0.97637088999999999</v>
      </c>
      <c r="FA77" s="8">
        <f t="shared" si="214"/>
        <v>-4.4596150000000001E-2</v>
      </c>
      <c r="FB77" s="8">
        <f t="shared" si="215"/>
        <v>4.3255564693658349E-2</v>
      </c>
      <c r="FC77">
        <v>6</v>
      </c>
      <c r="FE77" s="1">
        <v>0.41257293</v>
      </c>
      <c r="FF77">
        <v>1.0752541</v>
      </c>
      <c r="FG77" s="8">
        <f t="shared" si="216"/>
        <v>-4.4596150000000001E-2</v>
      </c>
      <c r="FH77" s="8">
        <f t="shared" si="217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18"/>
        <v>-4.4596150000000001E-2</v>
      </c>
      <c r="FN77" s="8">
        <f t="shared" si="219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0"/>
        <v>-4.4571050000000001E-2</v>
      </c>
      <c r="FU77" s="8">
        <f t="shared" si="221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2"/>
        <v>-4.4596150000000001E-2</v>
      </c>
      <c r="GN77" s="8">
        <f t="shared" si="223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4"/>
        <v>-4.4596150000000001E-2</v>
      </c>
      <c r="GT77" s="8">
        <f t="shared" si="225"/>
        <v>5.5466034867240839E-2</v>
      </c>
      <c r="GU77">
        <v>16</v>
      </c>
      <c r="GW77">
        <v>0.41257293</v>
      </c>
      <c r="GX77">
        <v>1.3301696599999999</v>
      </c>
      <c r="GY77" s="8">
        <f t="shared" si="226"/>
        <v>-4.4596150000000001E-2</v>
      </c>
      <c r="GZ77" s="8">
        <f t="shared" si="227"/>
        <v>5.6354185558424245E-2</v>
      </c>
      <c r="HA77">
        <v>18</v>
      </c>
      <c r="HC77">
        <v>0.41257293</v>
      </c>
      <c r="HD77">
        <v>1.3614001</v>
      </c>
      <c r="HE77" s="8">
        <f t="shared" si="228"/>
        <v>-4.4596150000000001E-2</v>
      </c>
      <c r="HF77" s="8">
        <f t="shared" si="229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0"/>
        <v>5.2813337809880657E-2</v>
      </c>
      <c r="EA78" s="14">
        <f t="shared" si="231"/>
        <v>5.2813337809880657E-2</v>
      </c>
      <c r="EB78" s="14">
        <f t="shared" si="232"/>
        <v>4.4585397000000027E-2</v>
      </c>
      <c r="EC78" s="14">
        <f t="shared" si="233"/>
        <v>-2.606761969514218E-3</v>
      </c>
      <c r="ED78" s="7">
        <f t="shared" si="234"/>
        <v>1.5123960894851083</v>
      </c>
      <c r="EE78">
        <f t="shared" si="235"/>
        <v>0.99829519075717399</v>
      </c>
      <c r="EG78">
        <v>0.45716908000000001</v>
      </c>
      <c r="EH78">
        <v>0.58367051999999997</v>
      </c>
      <c r="EI78" s="8">
        <f t="shared" si="208"/>
        <v>-4.4609780000000043E-2</v>
      </c>
      <c r="EJ78" s="8">
        <f t="shared" si="209"/>
        <v>2.5993024666509126E-2</v>
      </c>
      <c r="EK78">
        <v>0</v>
      </c>
      <c r="EM78">
        <v>0.45741862</v>
      </c>
      <c r="EN78">
        <v>0.32503913000000001</v>
      </c>
      <c r="EO78" s="8">
        <f t="shared" si="210"/>
        <v>-4.4585399999999997E-2</v>
      </c>
      <c r="EP78" s="8">
        <f t="shared" si="211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2"/>
        <v>-4.4585397000000027E-2</v>
      </c>
      <c r="EV78" s="8">
        <f t="shared" si="213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4"/>
        <v>-4.4609780000000043E-2</v>
      </c>
      <c r="FB78" s="8">
        <f t="shared" si="215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6"/>
        <v>-4.4609780000000043E-2</v>
      </c>
      <c r="FH78" s="8">
        <f t="shared" si="217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18"/>
        <v>-4.4609780000000043E-2</v>
      </c>
      <c r="FN78" s="8">
        <f t="shared" si="219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0"/>
        <v>-4.4585399999999997E-2</v>
      </c>
      <c r="FU78" s="8">
        <f t="shared" si="221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2"/>
        <v>-4.4609780000000043E-2</v>
      </c>
      <c r="GN78" s="8">
        <f t="shared" si="223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4"/>
        <v>-4.4609773000000019E-2</v>
      </c>
      <c r="GT78" s="8">
        <f t="shared" si="225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6"/>
        <v>-4.4609780000000043E-2</v>
      </c>
      <c r="GZ78" s="8">
        <f t="shared" si="227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28"/>
        <v>-4.4609780000000043E-2</v>
      </c>
      <c r="HF78" s="8">
        <f t="shared" si="229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0"/>
        <v>4.9774339676722755E-2</v>
      </c>
      <c r="EA79" s="14">
        <f t="shared" si="231"/>
        <v>4.9774339676722755E-2</v>
      </c>
      <c r="EB79" s="14">
        <f t="shared" si="232"/>
        <v>4.4568407999999948E-2</v>
      </c>
      <c r="EC79" s="14">
        <f t="shared" si="233"/>
        <v>-3.0389981331579025E-3</v>
      </c>
      <c r="ED79" s="7">
        <f t="shared" si="234"/>
        <v>1.5027144405318809</v>
      </c>
      <c r="EE79">
        <f t="shared" si="235"/>
        <v>0.9976833234328365</v>
      </c>
      <c r="EG79">
        <v>0.50177886000000005</v>
      </c>
      <c r="EH79">
        <v>0.52752586999999995</v>
      </c>
      <c r="EI79" s="8">
        <f t="shared" si="208"/>
        <v>-4.459501999999993E-2</v>
      </c>
      <c r="EJ79" s="8">
        <f t="shared" si="209"/>
        <v>2.3470526845015903E-2</v>
      </c>
      <c r="EK79">
        <v>0</v>
      </c>
      <c r="EM79">
        <v>0.50200402</v>
      </c>
      <c r="EN79">
        <v>0.29589973000000003</v>
      </c>
      <c r="EO79" s="8">
        <f t="shared" si="210"/>
        <v>-4.4568410000000003E-2</v>
      </c>
      <c r="EP79" s="8">
        <f t="shared" si="211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2"/>
        <v>-4.4568407999999948E-2</v>
      </c>
      <c r="EV79" s="8">
        <f t="shared" si="213"/>
        <v>1.6688363330364879E-2</v>
      </c>
      <c r="EW79">
        <v>4</v>
      </c>
      <c r="EY79">
        <v>0.50177886000000005</v>
      </c>
      <c r="EZ79">
        <v>0.81274499</v>
      </c>
      <c r="FA79" s="8">
        <f t="shared" si="214"/>
        <v>-4.459501999999993E-2</v>
      </c>
      <c r="FB79" s="8">
        <f t="shared" si="215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6"/>
        <v>-4.459501999999993E-2</v>
      </c>
      <c r="FH79" s="8">
        <f t="shared" si="217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18"/>
        <v>-4.459501999999993E-2</v>
      </c>
      <c r="FN79" s="8">
        <f t="shared" si="219"/>
        <v>4.3507365616517794E-2</v>
      </c>
      <c r="FO79">
        <v>10</v>
      </c>
      <c r="FR79" s="1">
        <v>0.50200402</v>
      </c>
      <c r="FS79" s="1">
        <v>0.49748186</v>
      </c>
      <c r="FT79" s="8">
        <f t="shared" si="220"/>
        <v>-4.4568410000000003E-2</v>
      </c>
      <c r="FU79" s="8">
        <f t="shared" si="221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2"/>
        <v>-4.459501999999993E-2</v>
      </c>
      <c r="GN79" s="8">
        <f t="shared" si="223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4"/>
        <v>-4.4595017000000015E-2</v>
      </c>
      <c r="GT79" s="8">
        <f t="shared" si="225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6"/>
        <v>-4.459501999999993E-2</v>
      </c>
      <c r="GZ79" s="8">
        <f t="shared" si="227"/>
        <v>5.1225476029306681E-2</v>
      </c>
      <c r="HA79">
        <v>18</v>
      </c>
      <c r="HC79">
        <v>0.50177886000000005</v>
      </c>
      <c r="HD79">
        <v>1.24981692</v>
      </c>
      <c r="HE79" s="8">
        <f t="shared" si="228"/>
        <v>-4.459501999999993E-2</v>
      </c>
      <c r="HF79" s="8">
        <f t="shared" si="229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0"/>
        <v>4.6352878718469832E-2</v>
      </c>
      <c r="EA80" s="14">
        <f t="shared" si="231"/>
        <v>4.6352878718469832E-2</v>
      </c>
      <c r="EB80" s="14">
        <f t="shared" si="232"/>
        <v>4.4593721000000031E-2</v>
      </c>
      <c r="EC80" s="14">
        <f t="shared" si="233"/>
        <v>-3.4214609582529226E-3</v>
      </c>
      <c r="ED80" s="7">
        <f t="shared" si="234"/>
        <v>1.4942211782865467</v>
      </c>
      <c r="EE80">
        <f t="shared" si="235"/>
        <v>0.99706955568561673</v>
      </c>
      <c r="EG80">
        <v>0.54637387999999998</v>
      </c>
      <c r="EH80">
        <v>0.47064853000000001</v>
      </c>
      <c r="EI80" s="8">
        <f t="shared" si="208"/>
        <v>-4.4607630000000009E-2</v>
      </c>
      <c r="EJ80" s="8">
        <f t="shared" si="209"/>
        <v>2.0932992227743891E-2</v>
      </c>
      <c r="EK80">
        <v>0</v>
      </c>
      <c r="EM80">
        <v>0.54657243</v>
      </c>
      <c r="EN80">
        <v>0.26641037000000001</v>
      </c>
      <c r="EO80" s="8">
        <f t="shared" si="210"/>
        <v>-4.4593719999999948E-2</v>
      </c>
      <c r="EP80" s="8">
        <f t="shared" si="211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2"/>
        <v>-4.4593721000000031E-2</v>
      </c>
      <c r="EV80" s="8">
        <f t="shared" si="213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4"/>
        <v>-4.4607630000000009E-2</v>
      </c>
      <c r="FB80" s="8">
        <f t="shared" si="215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6"/>
        <v>-4.4607630000000009E-2</v>
      </c>
      <c r="FH80" s="8">
        <f t="shared" si="217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18"/>
        <v>-4.4607630000000009E-2</v>
      </c>
      <c r="FN80" s="8">
        <f t="shared" si="219"/>
        <v>3.9788747564369148E-2</v>
      </c>
      <c r="FO80">
        <v>10</v>
      </c>
      <c r="FR80" s="1">
        <v>0.54657243</v>
      </c>
      <c r="FS80" s="1">
        <v>0.45992907</v>
      </c>
      <c r="FT80" s="8">
        <f t="shared" si="220"/>
        <v>-4.4593719999999948E-2</v>
      </c>
      <c r="FU80" s="8">
        <f t="shared" si="221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2"/>
        <v>-4.4607630000000009E-2</v>
      </c>
      <c r="GN80" s="8">
        <f t="shared" si="223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4"/>
        <v>-4.4607637000000033E-2</v>
      </c>
      <c r="GT80" s="8">
        <f t="shared" si="225"/>
        <v>4.6983420266533196E-2</v>
      </c>
      <c r="GU80">
        <v>16</v>
      </c>
      <c r="GW80">
        <v>0.54637387999999998</v>
      </c>
      <c r="GX80">
        <v>1.14715224</v>
      </c>
      <c r="GY80" s="8">
        <f t="shared" si="226"/>
        <v>-4.4607630000000009E-2</v>
      </c>
      <c r="GZ80" s="8">
        <f t="shared" si="227"/>
        <v>4.8524602745641403E-2</v>
      </c>
      <c r="HA80">
        <v>18</v>
      </c>
      <c r="HC80">
        <v>0.54637387999999998</v>
      </c>
      <c r="HD80">
        <v>1.18994657</v>
      </c>
      <c r="HE80" s="8">
        <f t="shared" si="228"/>
        <v>-4.4607630000000009E-2</v>
      </c>
      <c r="HF80" s="8">
        <f t="shared" si="229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0"/>
        <v>4.2595795220475678E-2</v>
      </c>
      <c r="EA81" s="14">
        <f t="shared" si="231"/>
        <v>4.2595795220475678E-2</v>
      </c>
      <c r="EB81" s="14">
        <f t="shared" si="232"/>
        <v>4.4550843000000007E-2</v>
      </c>
      <c r="EC81" s="14">
        <f t="shared" si="233"/>
        <v>-3.7570834979941542E-3</v>
      </c>
      <c r="ED81" s="7">
        <f t="shared" si="234"/>
        <v>1.4866629118738566</v>
      </c>
      <c r="EE81">
        <f t="shared" si="235"/>
        <v>0.99646287142903345</v>
      </c>
      <c r="EG81">
        <v>0.59098150999999999</v>
      </c>
      <c r="EH81">
        <v>0.41332724999999998</v>
      </c>
      <c r="EI81" s="8">
        <f t="shared" si="208"/>
        <v>-4.4585199999999992E-2</v>
      </c>
      <c r="EJ81" s="8">
        <f t="shared" si="209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0"/>
        <v>-4.4550840000000091E-2</v>
      </c>
      <c r="EP81" s="8">
        <f t="shared" si="211"/>
        <v>1.0496401775302503E-2</v>
      </c>
      <c r="EQ81">
        <v>2</v>
      </c>
      <c r="ES81" s="1">
        <v>0.591166148</v>
      </c>
      <c r="ET81" s="1">
        <v>0.306917467</v>
      </c>
      <c r="EU81" s="8">
        <f t="shared" si="212"/>
        <v>-4.4550843000000007E-2</v>
      </c>
      <c r="EV81" s="8">
        <f t="shared" si="213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4"/>
        <v>-4.4585199999999992E-2</v>
      </c>
      <c r="FB81" s="8">
        <f t="shared" si="215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6"/>
        <v>-4.4585199999999992E-2</v>
      </c>
      <c r="FH81" s="8">
        <f t="shared" si="217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18"/>
        <v>-4.4585199999999992E-2</v>
      </c>
      <c r="FN81" s="8">
        <f t="shared" si="219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0"/>
        <v>-4.4550840000000091E-2</v>
      </c>
      <c r="FU81" s="8">
        <f t="shared" si="221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2"/>
        <v>-4.4585199999999992E-2</v>
      </c>
      <c r="GN81" s="8">
        <f t="shared" si="223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4"/>
        <v>-4.4585193999999939E-2</v>
      </c>
      <c r="GT81" s="8">
        <f t="shared" si="225"/>
        <v>4.3975036756664393E-2</v>
      </c>
      <c r="GU81">
        <v>16</v>
      </c>
      <c r="GW81">
        <v>0.59098150999999999</v>
      </c>
      <c r="GX81">
        <v>1.08241542</v>
      </c>
      <c r="GY81" s="8">
        <f t="shared" si="226"/>
        <v>-4.4585199999999992E-2</v>
      </c>
      <c r="GZ81" s="8">
        <f t="shared" si="227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28"/>
        <v>-4.4585199999999992E-2</v>
      </c>
      <c r="HF81" s="8">
        <f t="shared" si="229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0"/>
        <v>3.8527503531741378E-2</v>
      </c>
      <c r="EA82" s="14">
        <f t="shared" si="231"/>
        <v>3.8527503531741378E-2</v>
      </c>
      <c r="EB82" s="14">
        <f t="shared" si="232"/>
        <v>4.4591559000000003E-2</v>
      </c>
      <c r="EC82" s="14">
        <f t="shared" si="233"/>
        <v>-4.0682916887343004E-3</v>
      </c>
      <c r="ED82" s="7">
        <f t="shared" si="234"/>
        <v>1.4798136383440332</v>
      </c>
      <c r="EE82">
        <f t="shared" si="235"/>
        <v>0.9958639295298507</v>
      </c>
      <c r="EG82">
        <v>0.63556670999999998</v>
      </c>
      <c r="EH82">
        <v>0.35552920999999998</v>
      </c>
      <c r="EI82" s="8">
        <f t="shared" si="208"/>
        <v>-4.4596489999999989E-2</v>
      </c>
      <c r="EJ82" s="8">
        <f t="shared" si="209"/>
        <v>1.5789775993449027E-2</v>
      </c>
      <c r="EK82">
        <v>0</v>
      </c>
      <c r="EM82">
        <v>0.63571699000000004</v>
      </c>
      <c r="EN82">
        <v>0.20638313</v>
      </c>
      <c r="EO82" s="8">
        <f t="shared" si="210"/>
        <v>-4.4591559999999975E-2</v>
      </c>
      <c r="EP82" s="8">
        <f t="shared" si="211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2"/>
        <v>-4.4591559000000003E-2</v>
      </c>
      <c r="EV82" s="8">
        <f t="shared" si="213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4"/>
        <v>-4.4596489999999989E-2</v>
      </c>
      <c r="FB82" s="8">
        <f t="shared" si="215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6"/>
        <v>-4.4596489999999989E-2</v>
      </c>
      <c r="FH82" s="8">
        <f t="shared" si="217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18"/>
        <v>-4.4596489999999989E-2</v>
      </c>
      <c r="FN82" s="8">
        <f t="shared" si="219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0"/>
        <v>-4.4591559999999975E-2</v>
      </c>
      <c r="FU82" s="8">
        <f t="shared" si="221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2"/>
        <v>-4.4596489999999989E-2</v>
      </c>
      <c r="GN82" s="8">
        <f t="shared" si="223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4"/>
        <v>-4.4596497999999984E-2</v>
      </c>
      <c r="GT82" s="8">
        <f t="shared" si="225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6"/>
        <v>-4.4596489999999989E-2</v>
      </c>
      <c r="GZ82" s="8">
        <f t="shared" si="227"/>
        <v>4.2975302984019859E-2</v>
      </c>
      <c r="HA82">
        <v>18</v>
      </c>
      <c r="HC82">
        <v>0.63556670999999998</v>
      </c>
      <c r="HD82">
        <v>1.06873642</v>
      </c>
      <c r="HE82" s="8">
        <f t="shared" si="228"/>
        <v>-4.4596489999999989E-2</v>
      </c>
      <c r="HF82" s="8">
        <f t="shared" si="229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0"/>
        <v>3.4178286734964779E-2</v>
      </c>
      <c r="EA83" s="14">
        <f t="shared" si="231"/>
        <v>3.4178286734964779E-2</v>
      </c>
      <c r="EB83" s="14">
        <f t="shared" si="232"/>
        <v>4.4546121999999966E-2</v>
      </c>
      <c r="EC83" s="14">
        <f t="shared" si="233"/>
        <v>-4.3492167967765991E-3</v>
      </c>
      <c r="ED83" s="7">
        <f t="shared" si="234"/>
        <v>1.4734707771249071</v>
      </c>
      <c r="EE83">
        <f t="shared" si="235"/>
        <v>0.99526760600048136</v>
      </c>
      <c r="EG83">
        <v>0.68016319999999997</v>
      </c>
      <c r="EH83">
        <v>0.29698865000000002</v>
      </c>
      <c r="EI83" s="8">
        <f t="shared" si="208"/>
        <v>-4.4563490000000039E-2</v>
      </c>
      <c r="EJ83" s="8">
        <f t="shared" si="209"/>
        <v>1.3172218206188567E-2</v>
      </c>
      <c r="EK83">
        <v>0</v>
      </c>
      <c r="EM83">
        <v>0.68030855000000001</v>
      </c>
      <c r="EN83">
        <v>0.17569397</v>
      </c>
      <c r="EO83" s="8">
        <f t="shared" si="210"/>
        <v>-4.4546120000000022E-2</v>
      </c>
      <c r="EP83" s="8">
        <f t="shared" si="211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2"/>
        <v>-4.4546121999999966E-2</v>
      </c>
      <c r="EV83" s="8">
        <f t="shared" si="213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4"/>
        <v>-4.4563490000000039E-2</v>
      </c>
      <c r="FB83" s="8">
        <f t="shared" si="215"/>
        <v>2.1670286131618137E-2</v>
      </c>
      <c r="FC83">
        <v>6</v>
      </c>
      <c r="FE83" s="1">
        <v>0.68016319999999997</v>
      </c>
      <c r="FF83">
        <v>0.56935722</v>
      </c>
      <c r="FG83" s="8">
        <f t="shared" si="216"/>
        <v>-4.4563490000000039E-2</v>
      </c>
      <c r="FH83" s="8">
        <f t="shared" si="217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18"/>
        <v>-4.4563490000000039E-2</v>
      </c>
      <c r="FN83" s="8">
        <f t="shared" si="219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0"/>
        <v>-4.4546120000000022E-2</v>
      </c>
      <c r="FU83" s="8">
        <f t="shared" si="221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2"/>
        <v>-4.4563490000000039E-2</v>
      </c>
      <c r="GN83" s="8">
        <f t="shared" si="223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4"/>
        <v>-4.4563481000000071E-2</v>
      </c>
      <c r="GT83" s="8">
        <f t="shared" si="225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6"/>
        <v>-4.4563490000000039E-2</v>
      </c>
      <c r="GZ83" s="8">
        <f t="shared" si="227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28"/>
        <v>-4.4563490000000039E-2</v>
      </c>
      <c r="HF83" s="8">
        <f t="shared" si="229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0"/>
        <v>2.9555306027599593E-2</v>
      </c>
      <c r="EA84" s="14">
        <f t="shared" si="231"/>
        <v>2.9555306027599593E-2</v>
      </c>
      <c r="EB84" s="14">
        <f t="shared" si="232"/>
        <v>4.4573103000000058E-2</v>
      </c>
      <c r="EC84" s="14">
        <f t="shared" si="233"/>
        <v>-4.622980707365186E-3</v>
      </c>
      <c r="ED84" s="7">
        <f t="shared" si="234"/>
        <v>1.4674490202645945</v>
      </c>
      <c r="EE84">
        <f t="shared" si="235"/>
        <v>0.99466441861709776</v>
      </c>
      <c r="EG84">
        <v>0.72472669000000001</v>
      </c>
      <c r="EH84">
        <v>0.23702596000000001</v>
      </c>
      <c r="EI84" s="8">
        <f t="shared" si="208"/>
        <v>-4.4580219999999948E-2</v>
      </c>
      <c r="EJ84" s="8">
        <f t="shared" si="209"/>
        <v>1.0510290117754444E-2</v>
      </c>
      <c r="EK84">
        <v>0</v>
      </c>
      <c r="EM84">
        <v>0.72485467000000003</v>
      </c>
      <c r="EN84">
        <v>0.14430207</v>
      </c>
      <c r="EO84" s="8">
        <f t="shared" si="210"/>
        <v>-4.4573109999999971E-2</v>
      </c>
      <c r="EP84" s="8">
        <f t="shared" si="211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2"/>
        <v>-4.4573103000000058E-2</v>
      </c>
      <c r="EV84" s="8">
        <f t="shared" si="213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4"/>
        <v>-4.4580219999999948E-2</v>
      </c>
      <c r="FB84" s="8">
        <f t="shared" si="215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6"/>
        <v>-4.4580219999999948E-2</v>
      </c>
      <c r="FH84" s="8">
        <f t="shared" si="217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18"/>
        <v>-4.4580219999999948E-2</v>
      </c>
      <c r="FN84" s="8">
        <f t="shared" si="219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0"/>
        <v>-4.4573109999999971E-2</v>
      </c>
      <c r="FU84" s="8">
        <f t="shared" si="221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2"/>
        <v>-4.4580219999999948E-2</v>
      </c>
      <c r="GN84" s="8">
        <f t="shared" si="223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4"/>
        <v>-4.4580227999999944E-2</v>
      </c>
      <c r="GT84" s="8">
        <f t="shared" si="225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6"/>
        <v>-4.4580219999999948E-2</v>
      </c>
      <c r="GZ84" s="8">
        <f t="shared" si="227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28"/>
        <v>-4.4580219999999948E-2</v>
      </c>
      <c r="HF84" s="8">
        <f t="shared" si="229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0"/>
        <v>2.4330434096358041E-2</v>
      </c>
      <c r="EA85" s="14">
        <f t="shared" si="231"/>
        <v>2.4330434096358041E-2</v>
      </c>
      <c r="EB85" s="14">
        <f t="shared" si="232"/>
        <v>4.7559175999999925E-2</v>
      </c>
      <c r="EC85" s="14">
        <f t="shared" si="233"/>
        <v>-5.2248719312415516E-3</v>
      </c>
      <c r="ED85" s="7">
        <f t="shared" si="234"/>
        <v>1.4613746950818907</v>
      </c>
      <c r="EE85">
        <f t="shared" si="235"/>
        <v>0.9940194239969008</v>
      </c>
      <c r="EG85">
        <v>0.76930690999999995</v>
      </c>
      <c r="EH85">
        <v>0.17611637999999999</v>
      </c>
      <c r="EI85" s="8">
        <f t="shared" si="208"/>
        <v>-4.7501780000000049E-2</v>
      </c>
      <c r="EJ85" s="8">
        <f t="shared" si="209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0"/>
        <v>-4.7559169999999984E-2</v>
      </c>
      <c r="EP85" s="8">
        <f t="shared" si="211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2"/>
        <v>-4.7559175999999925E-2</v>
      </c>
      <c r="EV85" s="8">
        <f t="shared" si="213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4"/>
        <v>-4.7501780000000049E-2</v>
      </c>
      <c r="FB85" s="8">
        <f t="shared" si="215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6"/>
        <v>-4.7501780000000049E-2</v>
      </c>
      <c r="FH85" s="8">
        <f t="shared" si="217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18"/>
        <v>-4.7501780000000049E-2</v>
      </c>
      <c r="FN85" s="8">
        <f t="shared" si="219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0"/>
        <v>-4.7559169999999984E-2</v>
      </c>
      <c r="FU85" s="8">
        <f t="shared" si="221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2"/>
        <v>-4.7501780000000049E-2</v>
      </c>
      <c r="GN85" s="8">
        <f t="shared" si="223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4"/>
        <v>-4.7501776000000051E-2</v>
      </c>
      <c r="GT85" s="8">
        <f t="shared" si="225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6"/>
        <v>-4.7501780000000049E-2</v>
      </c>
      <c r="GZ85" s="8">
        <f t="shared" si="227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28"/>
        <v>-4.7501780000000049E-2</v>
      </c>
      <c r="HF85" s="8">
        <f t="shared" si="229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0"/>
        <v>1.8350048679812436E-2</v>
      </c>
      <c r="EA86" s="14">
        <f t="shared" si="231"/>
        <v>1.8350048679812436E-2</v>
      </c>
      <c r="EB86" s="14">
        <f t="shared" si="232"/>
        <v>5.1333571999999994E-2</v>
      </c>
      <c r="EC86" s="14">
        <f t="shared" si="233"/>
        <v>-5.9803854165456048E-3</v>
      </c>
      <c r="ED86" s="7">
        <f t="shared" si="234"/>
        <v>1.4548186650550252</v>
      </c>
      <c r="EE86">
        <f t="shared" si="235"/>
        <v>0.99328212613057343</v>
      </c>
      <c r="EG86">
        <v>0.81680869</v>
      </c>
      <c r="EH86">
        <v>9.6343979999999996E-2</v>
      </c>
      <c r="EI86" s="8">
        <f t="shared" si="208"/>
        <v>-5.1284839999999998E-2</v>
      </c>
      <c r="EJ86" s="8">
        <f t="shared" si="209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0"/>
        <v>-5.1333570000000051E-2</v>
      </c>
      <c r="EP86" s="8">
        <f t="shared" si="211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2"/>
        <v>-5.1333571999999994E-2</v>
      </c>
      <c r="EV86" s="8">
        <f t="shared" si="213"/>
        <v>6.3710205589834071E-3</v>
      </c>
      <c r="EW86">
        <v>4</v>
      </c>
      <c r="EY86">
        <v>0.81680869</v>
      </c>
      <c r="EZ86">
        <v>0.24162117999999999</v>
      </c>
      <c r="FA86" s="8">
        <f t="shared" si="214"/>
        <v>-5.1284839999999998E-2</v>
      </c>
      <c r="FB86" s="8">
        <f t="shared" si="215"/>
        <v>1.2240833068332607E-2</v>
      </c>
      <c r="FC86">
        <v>6</v>
      </c>
      <c r="FE86" s="1">
        <v>0.81680869</v>
      </c>
      <c r="FF86">
        <v>0.31402189000000003</v>
      </c>
      <c r="FG86" s="8">
        <f t="shared" si="216"/>
        <v>-5.1284839999999998E-2</v>
      </c>
      <c r="FH86" s="8">
        <f t="shared" si="217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18"/>
        <v>-5.1284839999999998E-2</v>
      </c>
      <c r="FN86" s="8">
        <f t="shared" si="219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0"/>
        <v>-5.1333570000000051E-2</v>
      </c>
      <c r="FU86" s="8">
        <f t="shared" si="221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2"/>
        <v>-5.1284839999999998E-2</v>
      </c>
      <c r="GN86" s="8">
        <f t="shared" si="223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4"/>
        <v>-5.1284836999999972E-2</v>
      </c>
      <c r="GT86" s="8">
        <f t="shared" si="225"/>
        <v>3.3197930151019094E-2</v>
      </c>
      <c r="GU86">
        <v>16</v>
      </c>
      <c r="GW86">
        <v>0.81680869</v>
      </c>
      <c r="GX86">
        <v>0.75259096999999997</v>
      </c>
      <c r="GY86" s="8">
        <f t="shared" si="226"/>
        <v>-5.1284839999999998E-2</v>
      </c>
      <c r="GZ86" s="8">
        <f t="shared" si="227"/>
        <v>3.6460863860900451E-2</v>
      </c>
      <c r="HA86">
        <v>18</v>
      </c>
      <c r="HC86">
        <v>0.81680869</v>
      </c>
      <c r="HD86">
        <v>0.81894286999999999</v>
      </c>
      <c r="HE86" s="8">
        <f t="shared" si="228"/>
        <v>-5.1284839999999998E-2</v>
      </c>
      <c r="HF86" s="8">
        <f t="shared" si="229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0"/>
        <v>1.2138871339052334E-2</v>
      </c>
      <c r="EA87" s="14">
        <f t="shared" si="231"/>
        <v>1.2138871339052334E-2</v>
      </c>
      <c r="EB87" s="14">
        <f t="shared" si="232"/>
        <v>5.0256139000000033E-2</v>
      </c>
      <c r="EC87" s="14">
        <f t="shared" si="233"/>
        <v>-6.2111773407601024E-3</v>
      </c>
      <c r="ED87" s="7">
        <f t="shared" si="234"/>
        <v>1.4478294660556796</v>
      </c>
      <c r="EE87">
        <f t="shared" si="235"/>
        <v>0.9924490974491248</v>
      </c>
      <c r="EG87">
        <v>0.86809353</v>
      </c>
      <c r="EH87">
        <v>1.1122480000000001E-2</v>
      </c>
      <c r="EI87" s="8">
        <f t="shared" si="208"/>
        <v>-5.0145430000000046E-2</v>
      </c>
      <c r="EJ87" s="8">
        <f t="shared" si="209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0"/>
        <v>-5.0256140000000005E-2</v>
      </c>
      <c r="EP87" s="8">
        <f t="shared" si="211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2"/>
        <v>-5.0256139000000033E-2</v>
      </c>
      <c r="EV87" s="8">
        <f t="shared" si="213"/>
        <v>3.9426937857855249E-3</v>
      </c>
      <c r="EW87">
        <v>4</v>
      </c>
      <c r="EY87">
        <v>0.86809353</v>
      </c>
      <c r="EZ87">
        <v>0.14399514999999999</v>
      </c>
      <c r="FA87" s="8">
        <f t="shared" si="214"/>
        <v>-5.0145430000000046E-2</v>
      </c>
      <c r="FB87" s="8">
        <f t="shared" si="215"/>
        <v>7.1269188608090103E-3</v>
      </c>
      <c r="FC87">
        <v>6</v>
      </c>
      <c r="FE87" s="1">
        <v>0.86809353</v>
      </c>
      <c r="FF87">
        <v>0.21680178999999999</v>
      </c>
      <c r="FG87" s="8">
        <f t="shared" si="216"/>
        <v>-5.0145430000000046E-2</v>
      </c>
      <c r="FH87" s="8">
        <f t="shared" si="217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18"/>
        <v>-5.0145430000000046E-2</v>
      </c>
      <c r="FN87" s="8">
        <f t="shared" si="219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0"/>
        <v>-5.0256140000000005E-2</v>
      </c>
      <c r="FU87" s="8">
        <f t="shared" si="221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2"/>
        <v>-5.0145430000000046E-2</v>
      </c>
      <c r="GN87" s="8">
        <f t="shared" si="223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4"/>
        <v>-5.0145438000000042E-2</v>
      </c>
      <c r="GT87" s="8">
        <f t="shared" si="225"/>
        <v>2.8374378477256879E-2</v>
      </c>
      <c r="GU87">
        <v>16</v>
      </c>
      <c r="GW87">
        <v>0.86809353</v>
      </c>
      <c r="GX87">
        <v>0.67080936000000002</v>
      </c>
      <c r="GY87" s="8">
        <f t="shared" si="226"/>
        <v>-5.0145430000000046E-2</v>
      </c>
      <c r="GZ87" s="8">
        <f t="shared" si="227"/>
        <v>3.175009581504714E-2</v>
      </c>
      <c r="HA87">
        <v>18</v>
      </c>
      <c r="HC87">
        <v>0.86809353</v>
      </c>
      <c r="HD87">
        <v>0.73936155999999997</v>
      </c>
      <c r="HE87" s="8">
        <f t="shared" si="228"/>
        <v>-5.0145430000000046E-2</v>
      </c>
      <c r="HF87" s="8">
        <f t="shared" si="229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0"/>
        <v>6.2479519489863798E-3</v>
      </c>
      <c r="EA88" s="14">
        <f t="shared" si="231"/>
        <v>6.2479519489863798E-3</v>
      </c>
      <c r="EB88" s="14">
        <f t="shared" si="232"/>
        <v>4.507604799999998E-2</v>
      </c>
      <c r="EC88" s="14">
        <f t="shared" si="233"/>
        <v>-5.890919390065954E-3</v>
      </c>
      <c r="ED88" s="7">
        <f t="shared" si="234"/>
        <v>1.4408443619900533</v>
      </c>
      <c r="EE88">
        <f t="shared" si="235"/>
        <v>0.99156811957217028</v>
      </c>
      <c r="EG88">
        <v>0.91823896000000005</v>
      </c>
      <c r="EH88">
        <v>-8.7574079999999999E-2</v>
      </c>
      <c r="EI88" s="8">
        <f t="shared" si="208"/>
        <v>-4.4942229999999972E-2</v>
      </c>
      <c r="EJ88" s="8">
        <f t="shared" si="209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0"/>
        <v>-4.5076049999999923E-2</v>
      </c>
      <c r="EP88" s="8">
        <f t="shared" si="211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2"/>
        <v>-4.507604799999998E-2</v>
      </c>
      <c r="EV88" s="8">
        <f t="shared" si="213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4"/>
        <v>-4.4942229999999972E-2</v>
      </c>
      <c r="FB88" s="8">
        <f t="shared" si="215"/>
        <v>1.764478723699465E-3</v>
      </c>
      <c r="FC88">
        <v>6</v>
      </c>
      <c r="FE88" s="1">
        <v>0.91823896000000005</v>
      </c>
      <c r="FF88">
        <v>0.11675982</v>
      </c>
      <c r="FG88" s="8">
        <f t="shared" si="216"/>
        <v>-4.4942229999999972E-2</v>
      </c>
      <c r="FH88" s="8">
        <f t="shared" si="217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18"/>
        <v>-4.4942229999999972E-2</v>
      </c>
      <c r="FN88" s="8">
        <f t="shared" si="219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0"/>
        <v>-4.5076049999999923E-2</v>
      </c>
      <c r="FU88" s="8">
        <f t="shared" si="221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2"/>
        <v>-4.4942229999999972E-2</v>
      </c>
      <c r="GN88" s="8">
        <f t="shared" si="223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4"/>
        <v>-4.4942227999999917E-2</v>
      </c>
      <c r="GT88" s="8">
        <f t="shared" si="225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6"/>
        <v>-4.4942229999999972E-2</v>
      </c>
      <c r="GZ88" s="8">
        <f t="shared" si="227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28"/>
        <v>-4.4942229999999972E-2</v>
      </c>
      <c r="HF88" s="8">
        <f t="shared" si="229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0"/>
        <v>1.2599999999999777E-3</v>
      </c>
      <c r="EA89" s="14">
        <f t="shared" si="231"/>
        <v>1.2599999999999777E-3</v>
      </c>
      <c r="EB89" s="14">
        <f t="shared" si="232"/>
        <v>3.6347290000000032E-2</v>
      </c>
      <c r="EC89" s="14">
        <f t="shared" si="233"/>
        <v>-4.9879519489864025E-3</v>
      </c>
      <c r="ED89" s="7">
        <f t="shared" si="234"/>
        <v>1.4344178036925648</v>
      </c>
      <c r="EE89">
        <f t="shared" si="235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09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1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3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5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7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19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1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3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5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7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29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5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09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1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3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5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7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19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1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3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5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7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29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6">5*($EC$5/100)*(0.2969*SQRT(DY92)-0.126*DY92-0.3516*DY92^2+0.2843*DY92^3-0.1015*DY92^4)</f>
        <v>2.6648108451597489E-2</v>
      </c>
      <c r="EA92" s="14">
        <f t="shared" ref="EA92:EA113" si="237">-DZ92</f>
        <v>-2.6648108451597489E-2</v>
      </c>
      <c r="EB92" s="14">
        <f t="shared" ref="EB92:EB113" si="238">DY92-DY91</f>
        <v>2.60625466E-2</v>
      </c>
      <c r="EC92" s="14">
        <f t="shared" ref="EC92:EC113" si="239">EA92-EA91</f>
        <v>-2.6648108451597489E-2</v>
      </c>
      <c r="ED92" s="7">
        <f>-(PI()/2)+ATAN(EC92/EB92)</f>
        <v>-2.367303017772497</v>
      </c>
      <c r="EE92">
        <f t="shared" ref="EE92:EE114" si="240">SIN(ED92)</f>
        <v>-0.69920839973092097</v>
      </c>
      <c r="EG92">
        <v>0</v>
      </c>
      <c r="EH92">
        <v>-0.56692326000000004</v>
      </c>
      <c r="EI92" s="8">
        <f t="shared" ref="EI92:EI113" si="241">EG92-EG93</f>
        <v>0</v>
      </c>
      <c r="EJ92" s="8">
        <f t="shared" ref="EJ92:EJ114" si="242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3">EM92-EM93</f>
        <v>0</v>
      </c>
      <c r="EP92" s="8">
        <f t="shared" ref="EP92:EP114" si="244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5">ES92-ES93</f>
        <v>0</v>
      </c>
      <c r="EV92" s="8">
        <f t="shared" ref="EV92:EV114" si="246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7">EY92-EY93</f>
        <v>0</v>
      </c>
      <c r="FB92" s="8">
        <f t="shared" ref="FB92:FB114" si="248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49">FE92-FE93</f>
        <v>0</v>
      </c>
      <c r="FH92" s="8">
        <f t="shared" ref="FH92:FH114" si="250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1">FK92-FK93</f>
        <v>0</v>
      </c>
      <c r="FN92" s="8">
        <f t="shared" ref="FN92:FN114" si="252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3">FR92-FR93</f>
        <v>0</v>
      </c>
      <c r="FU92" s="8">
        <f t="shared" ref="FU92:FU114" si="254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5">GK92-GK93</f>
        <v>0</v>
      </c>
      <c r="GN92" s="8">
        <f t="shared" ref="GN92:GN114" si="256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7">GQ92-GQ93</f>
        <v>0</v>
      </c>
      <c r="GT92" s="8">
        <f t="shared" ref="GT92:GT114" si="258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59">GW92-GW93</f>
        <v>0</v>
      </c>
      <c r="GZ92" s="8">
        <f t="shared" ref="GZ92:GZ114" si="260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1">HC92-HC93</f>
        <v>0</v>
      </c>
      <c r="HF92" s="8">
        <f t="shared" ref="HF92:HF114" si="262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6"/>
        <v>3.9820016425207334E-2</v>
      </c>
      <c r="EA93" s="14">
        <f t="shared" si="237"/>
        <v>-3.9820016425207334E-2</v>
      </c>
      <c r="EB93" s="14">
        <f t="shared" si="238"/>
        <v>3.9594583200000005E-2</v>
      </c>
      <c r="EC93" s="14">
        <f t="shared" si="239"/>
        <v>-1.3171907973609846E-2</v>
      </c>
      <c r="ED93" s="7">
        <f t="shared" ref="ED93:ED113" si="263">-(PI()/2)+ATAN(EC93/EB93)</f>
        <v>-1.8919492617242695</v>
      </c>
      <c r="EE93">
        <f t="shared" si="240"/>
        <v>-0.94887211249767367</v>
      </c>
      <c r="EG93">
        <v>0</v>
      </c>
      <c r="EH93">
        <v>-1.4651494300000001</v>
      </c>
      <c r="EI93" s="8">
        <f t="shared" si="241"/>
        <v>-2.5729459999999999E-2</v>
      </c>
      <c r="EJ93" s="8">
        <f t="shared" si="242"/>
        <v>3.5770109927308058E-2</v>
      </c>
      <c r="EK93">
        <v>0</v>
      </c>
      <c r="EM93">
        <v>0</v>
      </c>
      <c r="EN93">
        <v>-1.35549947</v>
      </c>
      <c r="EO93" s="8">
        <f t="shared" si="243"/>
        <v>-2.606255E-2</v>
      </c>
      <c r="EP93" s="8">
        <f t="shared" si="244"/>
        <v>3.3501117907504686E-2</v>
      </c>
      <c r="EQ93">
        <v>2</v>
      </c>
      <c r="ES93" s="1">
        <v>0</v>
      </c>
      <c r="ET93" s="1">
        <v>-1.6061661</v>
      </c>
      <c r="EU93" s="8">
        <f t="shared" si="245"/>
        <v>-2.60625466E-2</v>
      </c>
      <c r="EV93" s="8">
        <f t="shared" si="246"/>
        <v>3.9623768433775089E-2</v>
      </c>
      <c r="EW93">
        <v>4</v>
      </c>
      <c r="EY93">
        <v>0</v>
      </c>
      <c r="EZ93">
        <v>-2.1156139700000001</v>
      </c>
      <c r="FA93" s="8">
        <f t="shared" si="247"/>
        <v>-2.5729459999999999E-2</v>
      </c>
      <c r="FB93" s="8">
        <f t="shared" si="248"/>
        <v>5.1367582776488674E-2</v>
      </c>
      <c r="FC93">
        <v>6</v>
      </c>
      <c r="FE93" s="1">
        <v>0</v>
      </c>
      <c r="FF93">
        <v>-2.2243224000000001</v>
      </c>
      <c r="FG93" s="8">
        <f t="shared" si="249"/>
        <v>-2.5729459999999999E-2</v>
      </c>
      <c r="FH93" s="8">
        <f t="shared" si="250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1"/>
        <v>-2.5729459999999999E-2</v>
      </c>
      <c r="FN93" s="8">
        <f t="shared" si="252"/>
        <v>5.5383437018114351E-2</v>
      </c>
      <c r="FO93">
        <v>10</v>
      </c>
      <c r="FR93" s="1">
        <v>0</v>
      </c>
      <c r="FS93" s="1">
        <v>-1.8447679299999999</v>
      </c>
      <c r="FT93" s="8">
        <f t="shared" si="253"/>
        <v>-2.606255E-2</v>
      </c>
      <c r="FU93" s="8">
        <f t="shared" si="254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5"/>
        <v>-2.5729459999999999E-2</v>
      </c>
      <c r="GN93" s="8">
        <f t="shared" si="256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7"/>
        <v>-2.5729462599999999E-2</v>
      </c>
      <c r="GT93" s="8">
        <f t="shared" si="258"/>
        <v>5.7474697945664718E-2</v>
      </c>
      <c r="GU93">
        <v>16</v>
      </c>
      <c r="GW93">
        <v>0</v>
      </c>
      <c r="GX93">
        <v>-2.47524656</v>
      </c>
      <c r="GY93" s="8">
        <f t="shared" si="259"/>
        <v>-2.5729459999999999E-2</v>
      </c>
      <c r="GZ93" s="8">
        <f t="shared" si="260"/>
        <v>5.7472904491617446E-2</v>
      </c>
      <c r="HA93">
        <v>18</v>
      </c>
      <c r="HC93">
        <v>0</v>
      </c>
      <c r="HD93">
        <v>-2.4799599300000001</v>
      </c>
      <c r="HE93" s="8">
        <f t="shared" si="261"/>
        <v>-2.5729459999999999E-2</v>
      </c>
      <c r="HF93" s="8">
        <f t="shared" si="262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6"/>
        <v>4.9433246699933216E-2</v>
      </c>
      <c r="EA94" s="14">
        <f t="shared" si="237"/>
        <v>-4.9433246699933216E-2</v>
      </c>
      <c r="EB94" s="14">
        <f t="shared" si="238"/>
        <v>5.1140553199999994E-2</v>
      </c>
      <c r="EC94" s="14">
        <f t="shared" si="239"/>
        <v>-9.6132302747258813E-3</v>
      </c>
      <c r="ED94" s="7">
        <f t="shared" si="263"/>
        <v>-1.7566047065434491</v>
      </c>
      <c r="EE94">
        <f t="shared" si="240"/>
        <v>-0.98278723083040553</v>
      </c>
      <c r="EG94">
        <v>2.5729459999999999E-2</v>
      </c>
      <c r="EH94">
        <v>0.27701168999999998</v>
      </c>
      <c r="EI94" s="8">
        <f t="shared" si="241"/>
        <v>-3.9560220000000007E-2</v>
      </c>
      <c r="EJ94" s="8">
        <f t="shared" si="242"/>
        <v>-1.0770014799733399E-2</v>
      </c>
      <c r="EK94">
        <v>0</v>
      </c>
      <c r="EM94">
        <v>2.606255E-2</v>
      </c>
      <c r="EN94">
        <v>-1.020269E-2</v>
      </c>
      <c r="EO94" s="8">
        <f t="shared" si="243"/>
        <v>-3.959457999999999E-2</v>
      </c>
      <c r="EP94" s="8">
        <f t="shared" si="244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5"/>
        <v>-3.9594583200000005E-2</v>
      </c>
      <c r="EV94" s="8">
        <f t="shared" si="246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7"/>
        <v>-3.9560220000000007E-2</v>
      </c>
      <c r="FB94" s="8">
        <f t="shared" si="248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49"/>
        <v>-3.9560220000000007E-2</v>
      </c>
      <c r="FH94" s="8">
        <f t="shared" si="250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1"/>
        <v>-3.9560220000000007E-2</v>
      </c>
      <c r="FN94" s="8">
        <f t="shared" si="252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3"/>
        <v>-3.959457999999999E-2</v>
      </c>
      <c r="FU94" s="8">
        <f t="shared" si="254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5"/>
        <v>-3.9560220000000007E-2</v>
      </c>
      <c r="GN94" s="8">
        <f t="shared" si="256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7"/>
        <v>-3.9560214299999993E-2</v>
      </c>
      <c r="GT94" s="8">
        <f t="shared" si="258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59"/>
        <v>-3.9560220000000007E-2</v>
      </c>
      <c r="GZ94" s="8">
        <f t="shared" si="260"/>
        <v>3.6137225065738181E-2</v>
      </c>
      <c r="HA94">
        <v>18</v>
      </c>
      <c r="HC94">
        <v>2.5729459999999999E-2</v>
      </c>
      <c r="HD94">
        <v>-1.0594903</v>
      </c>
      <c r="HE94" s="8">
        <f t="shared" si="261"/>
        <v>-3.9560220000000007E-2</v>
      </c>
      <c r="HF94" s="8">
        <f t="shared" si="262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6"/>
        <v>5.5976094728309785E-2</v>
      </c>
      <c r="EA95" s="14">
        <f t="shared" si="237"/>
        <v>-5.5976094728309785E-2</v>
      </c>
      <c r="EB95" s="14">
        <f t="shared" si="238"/>
        <v>6.1985957999999994E-2</v>
      </c>
      <c r="EC95" s="14">
        <f t="shared" si="239"/>
        <v>-6.5428480283765689E-3</v>
      </c>
      <c r="ED95" s="7">
        <f t="shared" si="263"/>
        <v>-1.6759606278858505</v>
      </c>
      <c r="EE95">
        <f t="shared" si="240"/>
        <v>-0.99447532939330852</v>
      </c>
      <c r="EG95">
        <v>6.5289680000000003E-2</v>
      </c>
      <c r="EH95">
        <v>0.39841926</v>
      </c>
      <c r="EI95" s="8">
        <f t="shared" si="241"/>
        <v>-5.1124549999999991E-2</v>
      </c>
      <c r="EJ95" s="8">
        <f t="shared" si="242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3"/>
        <v>-5.1140550000000007E-2</v>
      </c>
      <c r="EP95" s="8">
        <f t="shared" si="244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5"/>
        <v>-5.1140553199999994E-2</v>
      </c>
      <c r="EV95" s="8">
        <f t="shared" si="246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7"/>
        <v>-5.1124549999999991E-2</v>
      </c>
      <c r="FB95" s="8">
        <f t="shared" si="248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49"/>
        <v>-5.1124549999999991E-2</v>
      </c>
      <c r="FH95" s="8">
        <f t="shared" si="250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1"/>
        <v>-5.1124549999999991E-2</v>
      </c>
      <c r="FN95" s="8">
        <f t="shared" si="252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3"/>
        <v>-5.1140550000000007E-2</v>
      </c>
      <c r="FU95" s="8">
        <f t="shared" si="254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5"/>
        <v>-5.1124549999999991E-2</v>
      </c>
      <c r="GN95" s="8">
        <f t="shared" si="256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7"/>
        <v>-5.112455610000001E-2</v>
      </c>
      <c r="GT95" s="8">
        <f t="shared" si="258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59"/>
        <v>-5.1124549999999991E-2</v>
      </c>
      <c r="GZ95" s="8">
        <f t="shared" si="260"/>
        <v>3.886880953450491E-2</v>
      </c>
      <c r="HA95">
        <v>18</v>
      </c>
      <c r="HC95">
        <v>6.5289680000000003E-2</v>
      </c>
      <c r="HD95">
        <v>-0.87835352</v>
      </c>
      <c r="HE95" s="8">
        <f t="shared" si="261"/>
        <v>-5.1124549999999991E-2</v>
      </c>
      <c r="HF95" s="8">
        <f t="shared" si="262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6"/>
        <v>5.8954250447668256E-2</v>
      </c>
      <c r="EA96" s="14">
        <f t="shared" si="237"/>
        <v>-5.8954250447668256E-2</v>
      </c>
      <c r="EB96" s="14">
        <f t="shared" si="238"/>
        <v>5.5804642000000015E-2</v>
      </c>
      <c r="EC96" s="14">
        <f t="shared" si="239"/>
        <v>-2.9781557193584718E-3</v>
      </c>
      <c r="ED96" s="7">
        <f t="shared" si="263"/>
        <v>-1.6241132746282241</v>
      </c>
      <c r="EE96">
        <f t="shared" si="240"/>
        <v>-0.99857898821020796</v>
      </c>
      <c r="EG96">
        <v>0.11641422999999999</v>
      </c>
      <c r="EH96">
        <v>0.70062979000000003</v>
      </c>
      <c r="EI96" s="8">
        <f t="shared" si="241"/>
        <v>-6.1994780000000013E-2</v>
      </c>
      <c r="EJ96" s="8">
        <f t="shared" si="242"/>
        <v>-4.3373667491648962E-2</v>
      </c>
      <c r="EK96">
        <v>0</v>
      </c>
      <c r="EM96">
        <v>0.11679768</v>
      </c>
      <c r="EN96">
        <v>0.12289645</v>
      </c>
      <c r="EO96" s="8">
        <f t="shared" si="243"/>
        <v>-6.1985959999999993E-2</v>
      </c>
      <c r="EP96" s="8">
        <f t="shared" si="244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5"/>
        <v>-6.1985957999999994E-2</v>
      </c>
      <c r="EV96" s="8">
        <f t="shared" si="246"/>
        <v>1.9485957599725348E-3</v>
      </c>
      <c r="EW96">
        <v>4</v>
      </c>
      <c r="EY96">
        <v>0.11641422999999999</v>
      </c>
      <c r="EZ96">
        <v>0.19915368</v>
      </c>
      <c r="FA96" s="8">
        <f t="shared" si="247"/>
        <v>-6.1994780000000013E-2</v>
      </c>
      <c r="FB96" s="8">
        <f t="shared" si="248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49"/>
        <v>-6.1994780000000013E-2</v>
      </c>
      <c r="FH96" s="8">
        <f t="shared" si="250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1"/>
        <v>-6.1994780000000013E-2</v>
      </c>
      <c r="FN96" s="8">
        <f t="shared" si="252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3"/>
        <v>-6.1985959999999993E-2</v>
      </c>
      <c r="FU96" s="8">
        <f t="shared" si="254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5"/>
        <v>-6.1994780000000013E-2</v>
      </c>
      <c r="GN96" s="8">
        <f t="shared" si="256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7"/>
        <v>-6.1994773000000003E-2</v>
      </c>
      <c r="GT96" s="8">
        <f t="shared" si="258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59"/>
        <v>-6.1994780000000013E-2</v>
      </c>
      <c r="GZ96" s="8">
        <f t="shared" si="260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1"/>
        <v>-6.1994780000000013E-2</v>
      </c>
      <c r="HF96" s="8">
        <f t="shared" si="262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6"/>
        <v>5.9917388798173321E-2</v>
      </c>
      <c r="EA97" s="14">
        <f t="shared" si="237"/>
        <v>-5.9917388798173321E-2</v>
      </c>
      <c r="EB97" s="14">
        <f t="shared" si="238"/>
        <v>4.4532536999999983E-2</v>
      </c>
      <c r="EC97" s="14">
        <f t="shared" si="239"/>
        <v>-9.6313835050506474E-4</v>
      </c>
      <c r="ED97" s="7">
        <f t="shared" si="263"/>
        <v>-1.5924207004593651</v>
      </c>
      <c r="EE97">
        <f t="shared" si="240"/>
        <v>-0.99976620234260183</v>
      </c>
      <c r="EG97">
        <v>0.17840901000000001</v>
      </c>
      <c r="EH97">
        <v>0.77638063000000002</v>
      </c>
      <c r="EI97" s="8">
        <f t="shared" si="241"/>
        <v>-5.5793939999999986E-2</v>
      </c>
      <c r="EJ97" s="8">
        <f t="shared" si="242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3"/>
        <v>-5.5804640000000016E-2</v>
      </c>
      <c r="EP97" s="8">
        <f t="shared" si="244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5"/>
        <v>-5.5804642000000015E-2</v>
      </c>
      <c r="EV97" s="8">
        <f t="shared" si="246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7"/>
        <v>-5.5793939999999986E-2</v>
      </c>
      <c r="FB97" s="8">
        <f t="shared" si="248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49"/>
        <v>-5.5793939999999986E-2</v>
      </c>
      <c r="FH97" s="8">
        <f t="shared" si="250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1"/>
        <v>-5.5793939999999986E-2</v>
      </c>
      <c r="FN97" s="8">
        <f t="shared" si="252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3"/>
        <v>-5.5804640000000016E-2</v>
      </c>
      <c r="FU97" s="8">
        <f t="shared" si="254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5"/>
        <v>-5.5793939999999986E-2</v>
      </c>
      <c r="GN97" s="8">
        <f t="shared" si="256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7"/>
        <v>-5.5793947999999982E-2</v>
      </c>
      <c r="GT97" s="8">
        <f t="shared" si="258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59"/>
        <v>-5.5793939999999986E-2</v>
      </c>
      <c r="GZ97" s="8">
        <f t="shared" si="260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1"/>
        <v>-5.5793939999999986E-2</v>
      </c>
      <c r="HF97" s="8">
        <f t="shared" si="262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6"/>
        <v>5.9892512357095425E-2</v>
      </c>
      <c r="EA98" s="14">
        <f t="shared" si="237"/>
        <v>-5.9892512357095425E-2</v>
      </c>
      <c r="EB98" s="14">
        <f t="shared" si="238"/>
        <v>4.4599007000000024E-2</v>
      </c>
      <c r="EC98" s="14">
        <f t="shared" si="239"/>
        <v>2.4876441077896494E-5</v>
      </c>
      <c r="ED98" s="7">
        <f t="shared" si="263"/>
        <v>-1.5702385466968316</v>
      </c>
      <c r="EE98">
        <f t="shared" si="240"/>
        <v>-0.99999984444068513</v>
      </c>
      <c r="EG98">
        <v>0.23420294999999999</v>
      </c>
      <c r="EH98">
        <v>0.81702960999999996</v>
      </c>
      <c r="EI98" s="8">
        <f t="shared" si="241"/>
        <v>-4.457862999999998E-2</v>
      </c>
      <c r="EJ98" s="8">
        <f t="shared" si="242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3"/>
        <v>-4.4532539999999982E-2</v>
      </c>
      <c r="EP98" s="8">
        <f t="shared" si="244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5"/>
        <v>-4.4532536999999983E-2</v>
      </c>
      <c r="EV98" s="8">
        <f t="shared" si="246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7"/>
        <v>-4.457862999999998E-2</v>
      </c>
      <c r="FB98" s="8">
        <f t="shared" si="248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49"/>
        <v>-4.457862999999998E-2</v>
      </c>
      <c r="FH98" s="8">
        <f t="shared" si="250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1"/>
        <v>-4.457862999999998E-2</v>
      </c>
      <c r="FN98" s="8">
        <f t="shared" si="252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3"/>
        <v>-4.4532539999999982E-2</v>
      </c>
      <c r="FU98" s="8">
        <f t="shared" si="254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5"/>
        <v>-4.457862999999998E-2</v>
      </c>
      <c r="GN98" s="8">
        <f t="shared" si="256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7"/>
        <v>-4.457862700000001E-2</v>
      </c>
      <c r="GT98" s="8">
        <f t="shared" si="258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59"/>
        <v>-4.457862999999998E-2</v>
      </c>
      <c r="GZ98" s="8">
        <f t="shared" si="260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1"/>
        <v>-4.457862999999998E-2</v>
      </c>
      <c r="HF98" s="8">
        <f t="shared" si="262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6"/>
        <v>5.9052315314374174E-2</v>
      </c>
      <c r="EA99" s="14">
        <f t="shared" si="237"/>
        <v>-5.9052315314374174E-2</v>
      </c>
      <c r="EB99" s="14">
        <f t="shared" si="238"/>
        <v>4.4542307000000003E-2</v>
      </c>
      <c r="EC99" s="14">
        <f t="shared" si="239"/>
        <v>8.4019704272125101E-4</v>
      </c>
      <c r="ED99" s="7">
        <f t="shared" si="263"/>
        <v>-1.5519356644113727</v>
      </c>
      <c r="EE99">
        <f t="shared" si="240"/>
        <v>-0.9998221429796641</v>
      </c>
      <c r="EG99">
        <v>0.27878157999999997</v>
      </c>
      <c r="EH99">
        <v>0.78157087999999997</v>
      </c>
      <c r="EI99" s="8">
        <f t="shared" si="241"/>
        <v>-4.4588270000000041E-2</v>
      </c>
      <c r="EJ99" s="8">
        <f t="shared" si="242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3"/>
        <v>-4.4599009999999994E-2</v>
      </c>
      <c r="EP99" s="8">
        <f t="shared" si="244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5"/>
        <v>-4.4599007000000024E-2</v>
      </c>
      <c r="EV99" s="8">
        <f t="shared" si="246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7"/>
        <v>-4.4588270000000041E-2</v>
      </c>
      <c r="FB99" s="8">
        <f t="shared" si="248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49"/>
        <v>-4.4588270000000041E-2</v>
      </c>
      <c r="FH99" s="8">
        <f t="shared" si="250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1"/>
        <v>-4.4588270000000041E-2</v>
      </c>
      <c r="FN99" s="8">
        <f t="shared" si="252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3"/>
        <v>-4.4599009999999994E-2</v>
      </c>
      <c r="FU99" s="8">
        <f t="shared" si="254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5"/>
        <v>-4.4588270000000041E-2</v>
      </c>
      <c r="GN99" s="8">
        <f t="shared" si="256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7"/>
        <v>-4.4588263999999989E-2</v>
      </c>
      <c r="GT99" s="8">
        <f t="shared" si="258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59"/>
        <v>-4.4588270000000041E-2</v>
      </c>
      <c r="GZ99" s="8">
        <f t="shared" si="260"/>
        <v>3.9358637952731923E-3</v>
      </c>
      <c r="HA99">
        <v>18</v>
      </c>
      <c r="HC99">
        <v>0.27878157999999997</v>
      </c>
      <c r="HD99">
        <v>-0.17050947</v>
      </c>
      <c r="HE99" s="8">
        <f t="shared" si="261"/>
        <v>-4.4588270000000041E-2</v>
      </c>
      <c r="HF99" s="8">
        <f t="shared" si="262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6"/>
        <v>5.7526732273967394E-2</v>
      </c>
      <c r="EA100" s="14">
        <f t="shared" si="237"/>
        <v>-5.7526732273967394E-2</v>
      </c>
      <c r="EB100" s="14">
        <f t="shared" si="238"/>
        <v>4.4585435000000007E-2</v>
      </c>
      <c r="EC100" s="14">
        <f t="shared" si="239"/>
        <v>1.5255830404067791E-3</v>
      </c>
      <c r="ED100" s="7">
        <f t="shared" si="263"/>
        <v>-1.5365925992766278</v>
      </c>
      <c r="EE100">
        <f t="shared" si="240"/>
        <v>-0.99941510953696477</v>
      </c>
      <c r="EG100">
        <v>0.32336985000000001</v>
      </c>
      <c r="EH100">
        <v>0.74589035000000004</v>
      </c>
      <c r="EI100" s="8">
        <f t="shared" si="241"/>
        <v>-4.4599520000000004E-2</v>
      </c>
      <c r="EJ100" s="8">
        <f t="shared" si="242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3"/>
        <v>-4.4542300000000035E-2</v>
      </c>
      <c r="EP100" s="8">
        <f t="shared" si="244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5"/>
        <v>-4.4542307000000003E-2</v>
      </c>
      <c r="EV100" s="8">
        <f t="shared" si="246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7"/>
        <v>-4.4599520000000004E-2</v>
      </c>
      <c r="FB100" s="8">
        <f t="shared" si="248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49"/>
        <v>-4.4599520000000004E-2</v>
      </c>
      <c r="FH100" s="8">
        <f t="shared" si="250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1"/>
        <v>-4.4599520000000004E-2</v>
      </c>
      <c r="FN100" s="8">
        <f t="shared" si="252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3"/>
        <v>-4.4542300000000035E-2</v>
      </c>
      <c r="FU100" s="8">
        <f t="shared" si="254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5"/>
        <v>-4.4599520000000004E-2</v>
      </c>
      <c r="GN100" s="8">
        <f t="shared" si="256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7"/>
        <v>-4.459952300000003E-2</v>
      </c>
      <c r="GT100" s="8">
        <f t="shared" si="258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59"/>
        <v>-4.4599520000000004E-2</v>
      </c>
      <c r="GZ100" s="8">
        <f t="shared" si="260"/>
        <v>2.3744051043524347E-3</v>
      </c>
      <c r="HA100">
        <v>18</v>
      </c>
      <c r="HC100">
        <v>0.32336985000000001</v>
      </c>
      <c r="HD100">
        <v>-0.12977474</v>
      </c>
      <c r="HE100" s="8">
        <f t="shared" si="261"/>
        <v>-4.4599520000000004E-2</v>
      </c>
      <c r="HF100" s="8">
        <f t="shared" si="262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6"/>
        <v>5.5420099779394875E-2</v>
      </c>
      <c r="EA101" s="14">
        <f t="shared" si="237"/>
        <v>-5.5420099779394875E-2</v>
      </c>
      <c r="EB101" s="14">
        <f t="shared" si="238"/>
        <v>4.4571052999999972E-2</v>
      </c>
      <c r="EC101" s="14">
        <f t="shared" si="239"/>
        <v>2.106632494572519E-3</v>
      </c>
      <c r="ED101" s="7">
        <f t="shared" si="263"/>
        <v>-1.5235668862871452</v>
      </c>
      <c r="EE101">
        <f t="shared" si="240"/>
        <v>-0.9988848972786567</v>
      </c>
      <c r="EG101">
        <v>0.36796937000000002</v>
      </c>
      <c r="EH101">
        <v>0.69735208999999998</v>
      </c>
      <c r="EI101" s="8">
        <f t="shared" si="241"/>
        <v>-4.4603559999999987E-2</v>
      </c>
      <c r="EJ101" s="8">
        <f t="shared" si="242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3"/>
        <v>-4.4585439999999976E-2</v>
      </c>
      <c r="EP101" s="8">
        <f t="shared" si="244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5"/>
        <v>-4.4585435000000007E-2</v>
      </c>
      <c r="EV101" s="8">
        <f t="shared" si="246"/>
        <v>-5.1655038884096689E-3</v>
      </c>
      <c r="EW101">
        <v>4</v>
      </c>
      <c r="EY101">
        <v>0.36796937000000002</v>
      </c>
      <c r="EZ101">
        <v>0.38300454</v>
      </c>
      <c r="FA101" s="8">
        <f t="shared" si="247"/>
        <v>-4.4603559999999987E-2</v>
      </c>
      <c r="FB101" s="8">
        <f t="shared" si="248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49"/>
        <v>-4.4603559999999987E-2</v>
      </c>
      <c r="FH101" s="8">
        <f t="shared" si="250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1"/>
        <v>-4.4603559999999987E-2</v>
      </c>
      <c r="FN101" s="8">
        <f t="shared" si="252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3"/>
        <v>-4.4585439999999976E-2</v>
      </c>
      <c r="FU101" s="8">
        <f t="shared" si="254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5"/>
        <v>-4.4603559999999987E-2</v>
      </c>
      <c r="GN101" s="8">
        <f t="shared" si="256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7"/>
        <v>-4.4603566999999955E-2</v>
      </c>
      <c r="GT101" s="8">
        <f t="shared" si="258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59"/>
        <v>-4.4603559999999987E-2</v>
      </c>
      <c r="GZ101" s="8">
        <f t="shared" si="260"/>
        <v>1.979306557576806E-3</v>
      </c>
      <c r="HA101">
        <v>18</v>
      </c>
      <c r="HC101">
        <v>0.36796937000000002</v>
      </c>
      <c r="HD101">
        <v>-0.11816225</v>
      </c>
      <c r="HE101" s="8">
        <f t="shared" si="261"/>
        <v>-4.4603559999999987E-2</v>
      </c>
      <c r="HF101" s="8">
        <f t="shared" si="262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6"/>
        <v>5.2813337809880657E-2</v>
      </c>
      <c r="EA102" s="14">
        <f t="shared" si="237"/>
        <v>-5.2813337809880657E-2</v>
      </c>
      <c r="EB102" s="14">
        <f t="shared" si="238"/>
        <v>4.4585397000000027E-2</v>
      </c>
      <c r="EC102" s="14">
        <f t="shared" si="239"/>
        <v>2.606761969514218E-3</v>
      </c>
      <c r="ED102" s="7">
        <f t="shared" si="263"/>
        <v>-1.5123960894851083</v>
      </c>
      <c r="EE102">
        <f t="shared" si="240"/>
        <v>-0.99829519075717399</v>
      </c>
      <c r="EG102">
        <v>0.41257293</v>
      </c>
      <c r="EH102">
        <v>0.64523867000000001</v>
      </c>
      <c r="EI102" s="8">
        <f t="shared" si="241"/>
        <v>-4.4596150000000001E-2</v>
      </c>
      <c r="EJ102" s="8">
        <f t="shared" si="242"/>
        <v>-2.8726104353513932E-2</v>
      </c>
      <c r="EK102">
        <v>0</v>
      </c>
      <c r="EM102">
        <v>0.41284757</v>
      </c>
      <c r="EN102">
        <v>0.19103608</v>
      </c>
      <c r="EO102" s="8">
        <f t="shared" si="243"/>
        <v>-4.4571050000000001E-2</v>
      </c>
      <c r="EP102" s="8">
        <f t="shared" si="244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5"/>
        <v>-4.4571052999999972E-2</v>
      </c>
      <c r="EV102" s="8">
        <f t="shared" si="246"/>
        <v>-5.076508731901545E-3</v>
      </c>
      <c r="EW102">
        <v>4</v>
      </c>
      <c r="EY102">
        <v>0.41257293</v>
      </c>
      <c r="EZ102">
        <v>0.35928587000000001</v>
      </c>
      <c r="FA102" s="8">
        <f t="shared" si="247"/>
        <v>-4.4596150000000001E-2</v>
      </c>
      <c r="FB102" s="8">
        <f t="shared" si="248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49"/>
        <v>-4.4596150000000001E-2</v>
      </c>
      <c r="FH102" s="8">
        <f t="shared" si="250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1"/>
        <v>-4.4596150000000001E-2</v>
      </c>
      <c r="FN102" s="8">
        <f t="shared" si="252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3"/>
        <v>-4.4571050000000001E-2</v>
      </c>
      <c r="FU102" s="8">
        <f t="shared" si="254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5"/>
        <v>-4.4596150000000001E-2</v>
      </c>
      <c r="GN102" s="8">
        <f t="shared" si="256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7"/>
        <v>-4.4596150000000001E-2</v>
      </c>
      <c r="GT102" s="8">
        <f t="shared" si="258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59"/>
        <v>-4.4596150000000001E-2</v>
      </c>
      <c r="GZ102" s="8">
        <f t="shared" si="260"/>
        <v>1.6764394906541619E-3</v>
      </c>
      <c r="HA102">
        <v>18</v>
      </c>
      <c r="HC102">
        <v>0.41257293</v>
      </c>
      <c r="HD102">
        <v>-0.10786365000000001</v>
      </c>
      <c r="HE102" s="8">
        <f t="shared" si="261"/>
        <v>-4.4596150000000001E-2</v>
      </c>
      <c r="HF102" s="8">
        <f t="shared" si="262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6"/>
        <v>4.9774339676722755E-2</v>
      </c>
      <c r="EA103" s="14">
        <f t="shared" si="237"/>
        <v>-4.9774339676722755E-2</v>
      </c>
      <c r="EB103" s="14">
        <f t="shared" si="238"/>
        <v>4.4568407999999948E-2</v>
      </c>
      <c r="EC103" s="14">
        <f t="shared" si="239"/>
        <v>3.0389981331579025E-3</v>
      </c>
      <c r="ED103" s="7">
        <f t="shared" si="263"/>
        <v>-1.5027144405318809</v>
      </c>
      <c r="EE103">
        <f t="shared" si="240"/>
        <v>-0.9976833234328365</v>
      </c>
      <c r="EG103">
        <v>0.45716908000000001</v>
      </c>
      <c r="EH103">
        <v>0.59011040000000003</v>
      </c>
      <c r="EI103" s="8">
        <f t="shared" si="241"/>
        <v>-4.4609780000000043E-2</v>
      </c>
      <c r="EJ103" s="8">
        <f t="shared" si="242"/>
        <v>-2.6263709315390467E-2</v>
      </c>
      <c r="EK103">
        <v>0</v>
      </c>
      <c r="EM103">
        <v>0.45741862</v>
      </c>
      <c r="EN103">
        <v>0.1805206</v>
      </c>
      <c r="EO103" s="8">
        <f t="shared" si="243"/>
        <v>-4.4585399999999997E-2</v>
      </c>
      <c r="EP103" s="8">
        <f t="shared" si="244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5"/>
        <v>-4.4585397000000027E-2</v>
      </c>
      <c r="EV103" s="8">
        <f t="shared" si="246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7"/>
        <v>-4.4609780000000043E-2</v>
      </c>
      <c r="FB103" s="8">
        <f t="shared" si="248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49"/>
        <v>-4.4609780000000043E-2</v>
      </c>
      <c r="FH103" s="8">
        <f t="shared" si="250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1"/>
        <v>-4.4609780000000043E-2</v>
      </c>
      <c r="FN103" s="8">
        <f t="shared" si="252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3"/>
        <v>-4.4585399999999997E-2</v>
      </c>
      <c r="FU103" s="8">
        <f t="shared" si="254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5"/>
        <v>-4.4609780000000043E-2</v>
      </c>
      <c r="GN103" s="8">
        <f t="shared" si="256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7"/>
        <v>-4.4609773000000019E-2</v>
      </c>
      <c r="GT103" s="8">
        <f t="shared" si="258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59"/>
        <v>-4.4609780000000043E-2</v>
      </c>
      <c r="GZ103" s="8">
        <f t="shared" si="260"/>
        <v>1.6269597010614913E-3</v>
      </c>
      <c r="HA103">
        <v>18</v>
      </c>
      <c r="HC103">
        <v>0.45716908000000001</v>
      </c>
      <c r="HD103">
        <v>-0.10356846</v>
      </c>
      <c r="HE103" s="8">
        <f t="shared" si="261"/>
        <v>-4.4609780000000043E-2</v>
      </c>
      <c r="HF103" s="8">
        <f t="shared" si="262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6"/>
        <v>4.6352878718469832E-2</v>
      </c>
      <c r="EA104" s="14">
        <f t="shared" si="237"/>
        <v>-4.6352878718469832E-2</v>
      </c>
      <c r="EB104" s="14">
        <f t="shared" si="238"/>
        <v>4.4593721000000031E-2</v>
      </c>
      <c r="EC104" s="14">
        <f t="shared" si="239"/>
        <v>3.4214609582529226E-3</v>
      </c>
      <c r="ED104" s="7">
        <f t="shared" si="263"/>
        <v>-1.4942211782865467</v>
      </c>
      <c r="EE104">
        <f t="shared" si="240"/>
        <v>-0.99706955568561673</v>
      </c>
      <c r="EG104">
        <v>0.50177886000000005</v>
      </c>
      <c r="EH104">
        <v>0.53362067000000002</v>
      </c>
      <c r="EI104" s="8">
        <f t="shared" si="241"/>
        <v>-4.459501999999993E-2</v>
      </c>
      <c r="EJ104" s="8">
        <f t="shared" si="242"/>
        <v>-2.3727089182150371E-2</v>
      </c>
      <c r="EK104">
        <v>0</v>
      </c>
      <c r="EM104">
        <v>0.50200402</v>
      </c>
      <c r="EN104">
        <v>0.16817947999999999</v>
      </c>
      <c r="EO104" s="8">
        <f t="shared" si="243"/>
        <v>-4.4568410000000003E-2</v>
      </c>
      <c r="EP104" s="8">
        <f t="shared" si="244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5"/>
        <v>-4.4568407999999948E-2</v>
      </c>
      <c r="EV104" s="8">
        <f t="shared" si="246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7"/>
        <v>-4.459501999999993E-2</v>
      </c>
      <c r="FB104" s="8">
        <f t="shared" si="248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49"/>
        <v>-4.459501999999993E-2</v>
      </c>
      <c r="FH104" s="8">
        <f t="shared" si="250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1"/>
        <v>-4.459501999999993E-2</v>
      </c>
      <c r="FN104" s="8">
        <f t="shared" si="252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3"/>
        <v>-4.4568410000000003E-2</v>
      </c>
      <c r="FU104" s="8">
        <f t="shared" si="254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5"/>
        <v>-4.459501999999993E-2</v>
      </c>
      <c r="GN104" s="8">
        <f t="shared" si="256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7"/>
        <v>-4.4595017000000015E-2</v>
      </c>
      <c r="GT104" s="8">
        <f t="shared" si="258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59"/>
        <v>-4.459501999999993E-2</v>
      </c>
      <c r="GZ104" s="8">
        <f t="shared" si="260"/>
        <v>1.7039193764490268E-3</v>
      </c>
      <c r="HA104">
        <v>18</v>
      </c>
      <c r="HC104">
        <v>0.50177886000000005</v>
      </c>
      <c r="HD104">
        <v>-0.10210103</v>
      </c>
      <c r="HE104" s="8">
        <f t="shared" si="261"/>
        <v>-4.459501999999993E-2</v>
      </c>
      <c r="HF104" s="8">
        <f t="shared" si="262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6"/>
        <v>4.2595795220475678E-2</v>
      </c>
      <c r="EA105" s="14">
        <f t="shared" si="237"/>
        <v>-4.2595795220475678E-2</v>
      </c>
      <c r="EB105" s="14">
        <f t="shared" si="238"/>
        <v>4.4550843000000007E-2</v>
      </c>
      <c r="EC105" s="14">
        <f t="shared" si="239"/>
        <v>3.7570834979941542E-3</v>
      </c>
      <c r="ED105" s="7">
        <f t="shared" si="263"/>
        <v>-1.4866629118738566</v>
      </c>
      <c r="EE105">
        <f t="shared" si="240"/>
        <v>-0.99646287142903345</v>
      </c>
      <c r="EG105">
        <v>0.54637387999999998</v>
      </c>
      <c r="EH105">
        <v>0.47632110999999999</v>
      </c>
      <c r="EI105" s="8">
        <f t="shared" si="241"/>
        <v>-4.4607630000000009E-2</v>
      </c>
      <c r="EJ105" s="8">
        <f t="shared" si="242"/>
        <v>-2.1172400499258337E-2</v>
      </c>
      <c r="EK105">
        <v>0</v>
      </c>
      <c r="EM105">
        <v>0.54657243</v>
      </c>
      <c r="EN105">
        <v>0.15432736</v>
      </c>
      <c r="EO105" s="8">
        <f t="shared" si="243"/>
        <v>-4.4593719999999948E-2</v>
      </c>
      <c r="EP105" s="8">
        <f t="shared" si="244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5"/>
        <v>-4.4593721000000031E-2</v>
      </c>
      <c r="EV105" s="8">
        <f t="shared" si="246"/>
        <v>-4.0906266183430504E-3</v>
      </c>
      <c r="EW105">
        <v>4</v>
      </c>
      <c r="EY105">
        <v>0.54637387999999998</v>
      </c>
      <c r="EZ105">
        <v>0.26515728</v>
      </c>
      <c r="FA105" s="8">
        <f t="shared" si="247"/>
        <v>-4.4607630000000009E-2</v>
      </c>
      <c r="FB105" s="8">
        <f t="shared" si="248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49"/>
        <v>-4.4607630000000009E-2</v>
      </c>
      <c r="FH105" s="8">
        <f t="shared" si="250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1"/>
        <v>-4.4607630000000009E-2</v>
      </c>
      <c r="FN105" s="8">
        <f t="shared" si="252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3"/>
        <v>-4.4593719999999948E-2</v>
      </c>
      <c r="FU105" s="8">
        <f t="shared" si="254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5"/>
        <v>-4.4607630000000009E-2</v>
      </c>
      <c r="GN105" s="8">
        <f t="shared" si="256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7"/>
        <v>-4.4607637000000033E-2</v>
      </c>
      <c r="GT105" s="8">
        <f t="shared" si="258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59"/>
        <v>-4.4607630000000009E-2</v>
      </c>
      <c r="GZ105" s="8">
        <f t="shared" si="260"/>
        <v>1.8767598355359804E-3</v>
      </c>
      <c r="HA105">
        <v>18</v>
      </c>
      <c r="HC105">
        <v>0.54637387999999998</v>
      </c>
      <c r="HD105">
        <v>-0.1027539</v>
      </c>
      <c r="HE105" s="8">
        <f t="shared" si="261"/>
        <v>-4.4607630000000009E-2</v>
      </c>
      <c r="HF105" s="8">
        <f t="shared" si="262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6"/>
        <v>3.8527503531741378E-2</v>
      </c>
      <c r="EA106" s="14">
        <f t="shared" si="237"/>
        <v>-3.8527503531741378E-2</v>
      </c>
      <c r="EB106" s="14">
        <f t="shared" si="238"/>
        <v>4.4591559000000003E-2</v>
      </c>
      <c r="EC106" s="14">
        <f t="shared" si="239"/>
        <v>4.0682916887343004E-3</v>
      </c>
      <c r="ED106" s="7">
        <f t="shared" si="263"/>
        <v>-1.4798136383440332</v>
      </c>
      <c r="EE106">
        <f t="shared" si="240"/>
        <v>-0.9958639295298507</v>
      </c>
      <c r="EG106">
        <v>0.59098150999999999</v>
      </c>
      <c r="EH106">
        <v>0.41852260000000002</v>
      </c>
      <c r="EI106" s="8">
        <f t="shared" si="241"/>
        <v>-4.4585199999999992E-2</v>
      </c>
      <c r="EJ106" s="8">
        <f t="shared" si="242"/>
        <v>-1.8582735106970734E-2</v>
      </c>
      <c r="EK106">
        <v>0</v>
      </c>
      <c r="EM106">
        <v>0.59116614999999995</v>
      </c>
      <c r="EN106">
        <v>0.13914857</v>
      </c>
      <c r="EO106" s="8">
        <f t="shared" si="243"/>
        <v>-4.4550840000000091E-2</v>
      </c>
      <c r="EP106" s="8">
        <f t="shared" si="244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5"/>
        <v>-4.4550843000000007E-2</v>
      </c>
      <c r="EV106" s="8">
        <f t="shared" si="246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7"/>
        <v>-4.4585199999999992E-2</v>
      </c>
      <c r="FB106" s="8">
        <f t="shared" si="248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49"/>
        <v>-4.4585199999999992E-2</v>
      </c>
      <c r="FH106" s="8">
        <f t="shared" si="250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1"/>
        <v>-4.4585199999999992E-2</v>
      </c>
      <c r="FN106" s="8">
        <f t="shared" si="252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3"/>
        <v>-4.4550840000000091E-2</v>
      </c>
      <c r="FU106" s="8">
        <f t="shared" si="254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5"/>
        <v>-4.4585199999999992E-2</v>
      </c>
      <c r="GN106" s="8">
        <f t="shared" si="256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7"/>
        <v>-4.4585193999999939E-2</v>
      </c>
      <c r="GT106" s="8">
        <f t="shared" si="258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59"/>
        <v>-4.4585199999999992E-2</v>
      </c>
      <c r="GZ106" s="8">
        <f t="shared" si="260"/>
        <v>2.1072604636652096E-3</v>
      </c>
      <c r="HA106">
        <v>18</v>
      </c>
      <c r="HC106">
        <v>0.59098150999999999</v>
      </c>
      <c r="HD106">
        <v>-0.10465242</v>
      </c>
      <c r="HE106" s="8">
        <f t="shared" si="261"/>
        <v>-4.4585199999999992E-2</v>
      </c>
      <c r="HF106" s="8">
        <f t="shared" si="262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6"/>
        <v>3.4178286734964779E-2</v>
      </c>
      <c r="EA107" s="14">
        <f t="shared" si="237"/>
        <v>-3.4178286734964779E-2</v>
      </c>
      <c r="EB107" s="14">
        <f t="shared" si="238"/>
        <v>4.4546121999999966E-2</v>
      </c>
      <c r="EC107" s="14">
        <f t="shared" si="239"/>
        <v>4.3492167967765991E-3</v>
      </c>
      <c r="ED107" s="7">
        <f t="shared" si="263"/>
        <v>-1.4734707771249071</v>
      </c>
      <c r="EE107">
        <f t="shared" si="240"/>
        <v>-0.99526760600048136</v>
      </c>
      <c r="EG107">
        <v>0.63556670999999998</v>
      </c>
      <c r="EH107">
        <v>0.36020423000000001</v>
      </c>
      <c r="EI107" s="8">
        <f t="shared" si="241"/>
        <v>-4.4596489999999989E-2</v>
      </c>
      <c r="EJ107" s="8">
        <f t="shared" si="242"/>
        <v>-1.5987823900583426E-2</v>
      </c>
      <c r="EK107">
        <v>0</v>
      </c>
      <c r="EM107">
        <v>0.63571699000000004</v>
      </c>
      <c r="EN107">
        <v>0.12270521</v>
      </c>
      <c r="EO107" s="8">
        <f t="shared" si="243"/>
        <v>-4.4591559999999975E-2</v>
      </c>
      <c r="EP107" s="8">
        <f t="shared" si="244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5"/>
        <v>-4.4591559000000003E-2</v>
      </c>
      <c r="EV107" s="8">
        <f t="shared" si="246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7"/>
        <v>-4.4596489999999989E-2</v>
      </c>
      <c r="FB107" s="8">
        <f t="shared" si="248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49"/>
        <v>-4.4596489999999989E-2</v>
      </c>
      <c r="FH107" s="8">
        <f t="shared" si="250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1"/>
        <v>-4.4596489999999989E-2</v>
      </c>
      <c r="FN107" s="8">
        <f t="shared" si="252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3"/>
        <v>-4.4591559999999975E-2</v>
      </c>
      <c r="FU107" s="8">
        <f t="shared" si="254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5"/>
        <v>-4.4596489999999989E-2</v>
      </c>
      <c r="GN107" s="8">
        <f t="shared" si="256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7"/>
        <v>-4.4596497999999984E-2</v>
      </c>
      <c r="GT107" s="8">
        <f t="shared" si="258"/>
        <v>3.8594741943946925E-4</v>
      </c>
      <c r="GU107">
        <v>16</v>
      </c>
      <c r="GW107">
        <v>0.63556670999999998</v>
      </c>
      <c r="GX107">
        <v>-5.629377E-2</v>
      </c>
      <c r="GY107" s="8">
        <f t="shared" si="259"/>
        <v>-4.4596489999999989E-2</v>
      </c>
      <c r="GZ107" s="8">
        <f t="shared" si="260"/>
        <v>2.3763324983026766E-3</v>
      </c>
      <c r="HA107">
        <v>18</v>
      </c>
      <c r="HC107">
        <v>0.63556670999999998</v>
      </c>
      <c r="HD107">
        <v>-0.10724108</v>
      </c>
      <c r="HE107" s="8">
        <f t="shared" si="261"/>
        <v>-4.4596489999999989E-2</v>
      </c>
      <c r="HF107" s="8">
        <f t="shared" si="262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6"/>
        <v>2.9555306027599593E-2</v>
      </c>
      <c r="EA108" s="14">
        <f t="shared" si="237"/>
        <v>-2.9555306027599593E-2</v>
      </c>
      <c r="EB108" s="14">
        <f t="shared" si="238"/>
        <v>4.4573103000000058E-2</v>
      </c>
      <c r="EC108" s="14">
        <f t="shared" si="239"/>
        <v>4.622980707365186E-3</v>
      </c>
      <c r="ED108" s="7">
        <f t="shared" si="263"/>
        <v>-1.4674490202645945</v>
      </c>
      <c r="EE108">
        <f t="shared" si="240"/>
        <v>-0.99466441861709776</v>
      </c>
      <c r="EG108">
        <v>0.68016319999999997</v>
      </c>
      <c r="EH108">
        <v>0.30110279000000001</v>
      </c>
      <c r="EI108" s="8">
        <f t="shared" si="241"/>
        <v>-4.4563490000000039E-2</v>
      </c>
      <c r="EJ108" s="8">
        <f t="shared" si="242"/>
        <v>-1.3346597320132171E-2</v>
      </c>
      <c r="EK108">
        <v>0</v>
      </c>
      <c r="EM108">
        <v>0.68030855000000001</v>
      </c>
      <c r="EN108">
        <v>0.10493901</v>
      </c>
      <c r="EO108" s="8">
        <f t="shared" si="243"/>
        <v>-4.4546120000000022E-2</v>
      </c>
      <c r="EP108" s="8">
        <f t="shared" si="244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5"/>
        <v>-4.4546121999999966E-2</v>
      </c>
      <c r="EV108" s="8">
        <f t="shared" si="246"/>
        <v>-2.4236814636849802E-3</v>
      </c>
      <c r="EW108">
        <v>4</v>
      </c>
      <c r="EY108">
        <v>0.68016319999999997</v>
      </c>
      <c r="EZ108">
        <v>0.15440994</v>
      </c>
      <c r="FA108" s="8">
        <f t="shared" si="247"/>
        <v>-4.4563490000000039E-2</v>
      </c>
      <c r="FB108" s="8">
        <f t="shared" si="248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49"/>
        <v>-4.4563490000000039E-2</v>
      </c>
      <c r="FH108" s="8">
        <f t="shared" si="250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1"/>
        <v>-4.4563490000000039E-2</v>
      </c>
      <c r="FN108" s="8">
        <f t="shared" si="252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3"/>
        <v>-4.4546120000000022E-2</v>
      </c>
      <c r="FU108" s="8">
        <f t="shared" si="254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5"/>
        <v>-4.4563490000000039E-2</v>
      </c>
      <c r="GN108" s="8">
        <f t="shared" si="256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7"/>
        <v>-4.4563481000000071E-2</v>
      </c>
      <c r="GT108" s="8">
        <f t="shared" si="258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59"/>
        <v>-4.4563490000000039E-2</v>
      </c>
      <c r="GZ108" s="8">
        <f t="shared" si="260"/>
        <v>2.6658925030299723E-3</v>
      </c>
      <c r="HA108">
        <v>18</v>
      </c>
      <c r="HC108">
        <v>0.68016319999999997</v>
      </c>
      <c r="HD108">
        <v>-0.1101355</v>
      </c>
      <c r="HE108" s="8">
        <f t="shared" si="261"/>
        <v>-4.4563490000000039E-2</v>
      </c>
      <c r="HF108" s="8">
        <f t="shared" si="262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6"/>
        <v>2.4330434096358041E-2</v>
      </c>
      <c r="EA109" s="14">
        <f t="shared" si="237"/>
        <v>-2.4330434096358041E-2</v>
      </c>
      <c r="EB109" s="14">
        <f t="shared" si="238"/>
        <v>4.7559175999999925E-2</v>
      </c>
      <c r="EC109" s="14">
        <f t="shared" si="239"/>
        <v>5.2248719312415516E-3</v>
      </c>
      <c r="ED109" s="7">
        <f t="shared" si="263"/>
        <v>-1.4613746950818907</v>
      </c>
      <c r="EE109">
        <f t="shared" si="240"/>
        <v>-0.9940194239969008</v>
      </c>
      <c r="EG109">
        <v>0.72472669000000001</v>
      </c>
      <c r="EH109">
        <v>0.24053058999999999</v>
      </c>
      <c r="EI109" s="8">
        <f t="shared" si="241"/>
        <v>-4.4580219999999948E-2</v>
      </c>
      <c r="EJ109" s="8">
        <f t="shared" si="242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3"/>
        <v>-4.4573109999999971E-2</v>
      </c>
      <c r="EP109" s="8">
        <f t="shared" si="244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5"/>
        <v>-4.4573103000000058E-2</v>
      </c>
      <c r="EV109" s="8">
        <f t="shared" si="246"/>
        <v>-1.7511863931487972E-3</v>
      </c>
      <c r="EW109">
        <v>4</v>
      </c>
      <c r="EY109">
        <v>0.72472669000000001</v>
      </c>
      <c r="EZ109">
        <v>0.11400033</v>
      </c>
      <c r="FA109" s="8">
        <f t="shared" si="247"/>
        <v>-4.4580219999999948E-2</v>
      </c>
      <c r="FB109" s="8">
        <f t="shared" si="248"/>
        <v>-5.0240914483297254E-3</v>
      </c>
      <c r="FC109">
        <v>6</v>
      </c>
      <c r="FE109">
        <v>0.72472669000000001</v>
      </c>
      <c r="FF109">
        <v>8.263653E-2</v>
      </c>
      <c r="FG109" s="8">
        <f t="shared" si="249"/>
        <v>-4.4580219999999948E-2</v>
      </c>
      <c r="FH109" s="8">
        <f t="shared" si="250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1"/>
        <v>-4.4580219999999948E-2</v>
      </c>
      <c r="FN109" s="8">
        <f t="shared" si="252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3"/>
        <v>-4.4573109999999971E-2</v>
      </c>
      <c r="FU109" s="8">
        <f t="shared" si="254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5"/>
        <v>-4.4580219999999948E-2</v>
      </c>
      <c r="GN109" s="8">
        <f t="shared" si="256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7"/>
        <v>-4.4580227999999944E-2</v>
      </c>
      <c r="GT109" s="8">
        <f t="shared" si="258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59"/>
        <v>-4.4580219999999948E-2</v>
      </c>
      <c r="GZ109" s="8">
        <f t="shared" si="260"/>
        <v>2.9794794608630358E-3</v>
      </c>
      <c r="HA109">
        <v>18</v>
      </c>
      <c r="HC109">
        <v>0.72472669000000001</v>
      </c>
      <c r="HD109">
        <v>-0.1132259</v>
      </c>
      <c r="HE109" s="8">
        <f t="shared" si="261"/>
        <v>-4.4580219999999948E-2</v>
      </c>
      <c r="HF109" s="8">
        <f t="shared" si="262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6"/>
        <v>1.8350048679812436E-2</v>
      </c>
      <c r="EA110" s="14">
        <f t="shared" si="237"/>
        <v>-1.8350048679812436E-2</v>
      </c>
      <c r="EB110" s="14">
        <f t="shared" si="238"/>
        <v>5.1333571999999994E-2</v>
      </c>
      <c r="EC110" s="14">
        <f t="shared" si="239"/>
        <v>5.9803854165456048E-3</v>
      </c>
      <c r="ED110" s="7">
        <f t="shared" si="263"/>
        <v>-1.4548186650550252</v>
      </c>
      <c r="EE110">
        <f t="shared" si="240"/>
        <v>-0.99328212613057343</v>
      </c>
      <c r="EG110">
        <v>0.76930690999999995</v>
      </c>
      <c r="EH110">
        <v>0.17893201</v>
      </c>
      <c r="EI110" s="8">
        <f t="shared" si="241"/>
        <v>-4.7501780000000049E-2</v>
      </c>
      <c r="EJ110" s="8">
        <f t="shared" si="242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3"/>
        <v>-4.7559169999999984E-2</v>
      </c>
      <c r="EP110" s="8">
        <f t="shared" si="244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5"/>
        <v>-4.7559175999999925E-2</v>
      </c>
      <c r="EV110" s="8">
        <f t="shared" si="246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7"/>
        <v>-4.7501780000000049E-2</v>
      </c>
      <c r="FB110" s="8">
        <f t="shared" si="248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49"/>
        <v>-4.7501780000000049E-2</v>
      </c>
      <c r="FH110" s="8">
        <f t="shared" si="250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1"/>
        <v>-4.7501780000000049E-2</v>
      </c>
      <c r="FN110" s="8">
        <f t="shared" si="252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3"/>
        <v>-4.7559169999999984E-2</v>
      </c>
      <c r="FU110" s="8">
        <f t="shared" si="254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5"/>
        <v>-4.7501780000000049E-2</v>
      </c>
      <c r="GN110" s="8">
        <f t="shared" si="256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7"/>
        <v>-4.7501776000000051E-2</v>
      </c>
      <c r="GT110" s="8">
        <f t="shared" si="258"/>
        <v>2.0329830062800034E-3</v>
      </c>
      <c r="GU110">
        <v>16</v>
      </c>
      <c r="GW110">
        <v>0.76930690999999995</v>
      </c>
      <c r="GX110">
        <v>-7.76839E-2</v>
      </c>
      <c r="GY110" s="8">
        <f t="shared" si="259"/>
        <v>-4.7501780000000049E-2</v>
      </c>
      <c r="GZ110" s="8">
        <f t="shared" si="260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1"/>
        <v>-4.7501780000000049E-2</v>
      </c>
      <c r="HF110" s="8">
        <f t="shared" si="262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6"/>
        <v>1.2138871339052334E-2</v>
      </c>
      <c r="EA111" s="14">
        <f t="shared" si="237"/>
        <v>-1.2138871339052334E-2</v>
      </c>
      <c r="EB111" s="14">
        <f t="shared" si="238"/>
        <v>5.0256139000000033E-2</v>
      </c>
      <c r="EC111" s="14">
        <f t="shared" si="239"/>
        <v>6.2111773407601024E-3</v>
      </c>
      <c r="ED111" s="7">
        <f t="shared" si="263"/>
        <v>-1.4478294660556796</v>
      </c>
      <c r="EE111">
        <f t="shared" si="240"/>
        <v>-0.9924490974491248</v>
      </c>
      <c r="EG111">
        <v>0.81680869</v>
      </c>
      <c r="EH111">
        <v>9.8529190000000003E-2</v>
      </c>
      <c r="EI111" s="8">
        <f t="shared" si="241"/>
        <v>-5.1284839999999998E-2</v>
      </c>
      <c r="EJ111" s="8">
        <f t="shared" si="242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3"/>
        <v>-5.1333570000000051E-2</v>
      </c>
      <c r="EP111" s="8">
        <f t="shared" si="244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5"/>
        <v>-5.1333571999999994E-2</v>
      </c>
      <c r="EV111" s="8">
        <f t="shared" si="246"/>
        <v>8.6668529689560881E-6</v>
      </c>
      <c r="EW111">
        <v>4</v>
      </c>
      <c r="EY111">
        <v>0.81680869</v>
      </c>
      <c r="EZ111">
        <v>9.1618700000000008E-3</v>
      </c>
      <c r="FA111" s="8">
        <f t="shared" si="247"/>
        <v>-5.1284839999999998E-2</v>
      </c>
      <c r="FB111" s="8">
        <f t="shared" si="248"/>
        <v>-4.637625979036103E-4</v>
      </c>
      <c r="FC111">
        <v>6</v>
      </c>
      <c r="FE111">
        <v>0.81680869</v>
      </c>
      <c r="FF111">
        <v>-1.020393E-2</v>
      </c>
      <c r="FG111" s="8">
        <f t="shared" si="249"/>
        <v>-5.1284839999999998E-2</v>
      </c>
      <c r="FH111" s="8">
        <f t="shared" si="250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1"/>
        <v>-5.1284839999999998E-2</v>
      </c>
      <c r="FN111" s="8">
        <f t="shared" si="252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3"/>
        <v>-5.1333570000000051E-2</v>
      </c>
      <c r="FU111" s="8">
        <f t="shared" si="254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5"/>
        <v>-5.1284839999999998E-2</v>
      </c>
      <c r="GN111" s="8">
        <f t="shared" si="256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7"/>
        <v>-5.1284836999999972E-2</v>
      </c>
      <c r="GT111" s="8">
        <f t="shared" si="258"/>
        <v>3.8517708903458604E-3</v>
      </c>
      <c r="GU111">
        <v>16</v>
      </c>
      <c r="GW111">
        <v>0.81680869</v>
      </c>
      <c r="GX111">
        <v>-0.10648667000000001</v>
      </c>
      <c r="GY111" s="8">
        <f t="shared" si="259"/>
        <v>-5.1284839999999998E-2</v>
      </c>
      <c r="GZ111" s="8">
        <f t="shared" si="260"/>
        <v>5.15464567612224E-3</v>
      </c>
      <c r="HA111">
        <v>18</v>
      </c>
      <c r="HC111">
        <v>0.81680869</v>
      </c>
      <c r="HD111">
        <v>-0.13948314000000001</v>
      </c>
      <c r="HE111" s="8">
        <f t="shared" si="261"/>
        <v>-5.1284839999999998E-2</v>
      </c>
      <c r="HF111" s="8">
        <f t="shared" si="262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6"/>
        <v>6.2479519489863798E-3</v>
      </c>
      <c r="EA112" s="14">
        <f t="shared" si="237"/>
        <v>-6.2479519489863798E-3</v>
      </c>
      <c r="EB112" s="14">
        <f t="shared" si="238"/>
        <v>4.507604799999998E-2</v>
      </c>
      <c r="EC112" s="14">
        <f t="shared" si="239"/>
        <v>5.890919390065954E-3</v>
      </c>
      <c r="ED112" s="7">
        <f t="shared" si="263"/>
        <v>-1.4408443619900533</v>
      </c>
      <c r="EE112">
        <f t="shared" si="240"/>
        <v>-0.99156811957217028</v>
      </c>
      <c r="EG112">
        <v>0.86809353</v>
      </c>
      <c r="EH112">
        <v>1.2223929999999999E-2</v>
      </c>
      <c r="EI112" s="8">
        <f t="shared" si="241"/>
        <v>-5.0145430000000046E-2</v>
      </c>
      <c r="EJ112" s="8">
        <f t="shared" si="242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3"/>
        <v>-5.0256140000000005E-2</v>
      </c>
      <c r="EP112" s="8">
        <f t="shared" si="244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5"/>
        <v>-5.0256139000000033E-2</v>
      </c>
      <c r="EV112" s="8">
        <f t="shared" si="246"/>
        <v>1.2453918871589778E-3</v>
      </c>
      <c r="EW112">
        <v>4</v>
      </c>
      <c r="EY112">
        <v>0.86809353</v>
      </c>
      <c r="EZ112">
        <v>-5.636555E-2</v>
      </c>
      <c r="FA112" s="8">
        <f t="shared" si="247"/>
        <v>-5.0145430000000046E-2</v>
      </c>
      <c r="FB112" s="8">
        <f t="shared" si="248"/>
        <v>2.7872890774174619E-3</v>
      </c>
      <c r="FC112">
        <v>6</v>
      </c>
      <c r="FE112">
        <v>0.86809353</v>
      </c>
      <c r="FF112">
        <v>-6.8103609999999995E-2</v>
      </c>
      <c r="FG112" s="8">
        <f t="shared" si="249"/>
        <v>-5.0145430000000046E-2</v>
      </c>
      <c r="FH112" s="8">
        <f t="shared" si="250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1"/>
        <v>-5.0145430000000046E-2</v>
      </c>
      <c r="FN112" s="8">
        <f t="shared" si="252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3"/>
        <v>-5.0256140000000005E-2</v>
      </c>
      <c r="FU112" s="8">
        <f t="shared" si="254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5"/>
        <v>-5.0145430000000046E-2</v>
      </c>
      <c r="GN112" s="8">
        <f t="shared" si="256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7"/>
        <v>-5.0145438000000042E-2</v>
      </c>
      <c r="GT112" s="8">
        <f t="shared" si="258"/>
        <v>5.0205063733337755E-3</v>
      </c>
      <c r="GU112">
        <v>16</v>
      </c>
      <c r="GW112">
        <v>0.86809353</v>
      </c>
      <c r="GX112">
        <v>-0.12557182</v>
      </c>
      <c r="GY112" s="8">
        <f t="shared" si="259"/>
        <v>-5.0145430000000046E-2</v>
      </c>
      <c r="GZ112" s="8">
        <f t="shared" si="260"/>
        <v>5.9381673017297257E-3</v>
      </c>
      <c r="HA112">
        <v>18</v>
      </c>
      <c r="HC112">
        <v>0.86809353</v>
      </c>
      <c r="HD112">
        <v>-0.15174303</v>
      </c>
      <c r="HE112" s="8">
        <f t="shared" si="261"/>
        <v>-5.0145430000000046E-2</v>
      </c>
      <c r="HF112" s="8">
        <f t="shared" si="262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6"/>
        <v>1.2599999999999777E-3</v>
      </c>
      <c r="EA113" s="14">
        <f t="shared" si="237"/>
        <v>-1.2599999999999777E-3</v>
      </c>
      <c r="EB113" s="14">
        <f t="shared" si="238"/>
        <v>3.6347290000000032E-2</v>
      </c>
      <c r="EC113" s="14">
        <f t="shared" si="239"/>
        <v>4.9879519489864025E-3</v>
      </c>
      <c r="ED113" s="7">
        <f t="shared" si="263"/>
        <v>-1.4344178036925648</v>
      </c>
      <c r="EE113">
        <f t="shared" si="240"/>
        <v>-0.99071485389263281</v>
      </c>
      <c r="EG113">
        <v>0.91823896000000005</v>
      </c>
      <c r="EH113">
        <v>-8.8181499999999996E-2</v>
      </c>
      <c r="EI113" s="8">
        <f t="shared" si="241"/>
        <v>-4.4942229999999972E-2</v>
      </c>
      <c r="EJ113" s="8">
        <f t="shared" si="242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3"/>
        <v>-4.5076049999999923E-2</v>
      </c>
      <c r="EP113" s="8">
        <f t="shared" si="244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5"/>
        <v>-4.507604799999998E-2</v>
      </c>
      <c r="EV113" s="8">
        <f t="shared" si="246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7"/>
        <v>-4.4942229999999972E-2</v>
      </c>
      <c r="FB113" s="8">
        <f t="shared" si="248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49"/>
        <v>-4.4942229999999972E-2</v>
      </c>
      <c r="FH113" s="8">
        <f t="shared" si="250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1"/>
        <v>-4.4942229999999972E-2</v>
      </c>
      <c r="FN113" s="8">
        <f t="shared" si="252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3"/>
        <v>-4.5076049999999923E-2</v>
      </c>
      <c r="FU113" s="8">
        <f t="shared" si="254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5"/>
        <v>-4.4942229999999972E-2</v>
      </c>
      <c r="GN113" s="8">
        <f t="shared" si="256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7"/>
        <v>-4.4942227999999917E-2</v>
      </c>
      <c r="GT113" s="8">
        <f t="shared" si="258"/>
        <v>5.8811316526025349E-3</v>
      </c>
      <c r="GU113">
        <v>16</v>
      </c>
      <c r="GW113">
        <v>0.91823896000000005</v>
      </c>
      <c r="GX113">
        <v>-0.14877615</v>
      </c>
      <c r="GY113" s="8">
        <f t="shared" si="259"/>
        <v>-4.4942229999999972E-2</v>
      </c>
      <c r="GZ113" s="8">
        <f t="shared" si="260"/>
        <v>6.3000345899430505E-3</v>
      </c>
      <c r="HA113">
        <v>18</v>
      </c>
      <c r="HC113">
        <v>0.91823896000000005</v>
      </c>
      <c r="HD113">
        <v>-0.16619027</v>
      </c>
      <c r="HE113" s="8">
        <f t="shared" si="261"/>
        <v>-4.4942229999999972E-2</v>
      </c>
      <c r="HF113" s="8">
        <f t="shared" si="262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0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2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4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6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48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0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2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4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6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58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0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2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4">EG132-EG133</f>
        <v>0</v>
      </c>
      <c r="EJ132" s="8">
        <f t="shared" ref="EJ132:EJ155" si="265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6">EY132-EY133</f>
        <v>0</v>
      </c>
      <c r="FB132" s="8">
        <f t="shared" ref="FB132:FB155" si="267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68">FE132-FE133</f>
        <v>0</v>
      </c>
      <c r="FH132" s="8">
        <f t="shared" ref="FH132:FH155" si="269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0">FK132-FK133</f>
        <v>0</v>
      </c>
      <c r="FN132" s="8">
        <f t="shared" ref="FN132:FN155" si="271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2">GQ132-GQ133</f>
        <v>0</v>
      </c>
      <c r="GT132" s="8">
        <f t="shared" ref="GT132:GT155" si="273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4">HC132-HC133</f>
        <v>0</v>
      </c>
      <c r="HF132" s="8">
        <f t="shared" ref="HF132:HF155" si="275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6">5*($EC$5/100)*(0.2969*SQRT(DY133)-0.126*DY133-0.3516*DY133^2+0.2843*DY133^3-0.1015*DY133^4)</f>
        <v>2.6648108451597489E-2</v>
      </c>
      <c r="EA133" s="14">
        <f t="shared" ref="EA133:EA154" si="277">DZ133</f>
        <v>2.6648108451597489E-2</v>
      </c>
      <c r="EB133" s="14">
        <f t="shared" ref="EB133:EB154" si="278">DY133-DY132</f>
        <v>2.60625466E-2</v>
      </c>
      <c r="EC133" s="14">
        <f t="shared" ref="EC133:EC154" si="279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4"/>
        <v>0</v>
      </c>
      <c r="EJ133" s="8">
        <f t="shared" si="265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6"/>
        <v>-2.5729459999999999E-2</v>
      </c>
      <c r="FB133" s="8">
        <f t="shared" si="267"/>
        <v>-6.9596525685027295E-3</v>
      </c>
      <c r="FC133">
        <v>6</v>
      </c>
      <c r="FE133">
        <v>0</v>
      </c>
      <c r="FF133">
        <v>-3.9790239999999998E-2</v>
      </c>
      <c r="FG133" s="8">
        <f t="shared" si="268"/>
        <v>-2.5729459999999999E-2</v>
      </c>
      <c r="FH133" s="8">
        <f t="shared" si="269"/>
        <v>-7.0887007424576016E-4</v>
      </c>
      <c r="FI133">
        <v>8</v>
      </c>
      <c r="FK133">
        <v>0</v>
      </c>
      <c r="FL133">
        <v>-3.9790239999999998E-2</v>
      </c>
      <c r="FM133" s="8">
        <f t="shared" si="270"/>
        <v>-2.5729459999999999E-2</v>
      </c>
      <c r="FN133" s="8">
        <f t="shared" si="271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2"/>
        <v>-2.5729459999999999E-2</v>
      </c>
      <c r="GT133" s="8">
        <f t="shared" si="273"/>
        <v>8.0818921751473014E-3</v>
      </c>
      <c r="GU133">
        <v>16</v>
      </c>
      <c r="HC133">
        <v>0</v>
      </c>
      <c r="HD133">
        <v>0.80786603000000001</v>
      </c>
      <c r="HE133" s="8">
        <f t="shared" si="274"/>
        <v>-2.5729459999999999E-2</v>
      </c>
      <c r="HF133" s="8">
        <f t="shared" si="275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6"/>
        <v>3.9820016425207334E-2</v>
      </c>
      <c r="EA134" s="14">
        <f t="shared" si="277"/>
        <v>3.9820016425207334E-2</v>
      </c>
      <c r="EB134" s="14">
        <f t="shared" si="278"/>
        <v>3.9594583200000005E-2</v>
      </c>
      <c r="EC134" s="14">
        <f t="shared" si="279"/>
        <v>1.3171907973609846E-2</v>
      </c>
      <c r="ED134" s="7">
        <f t="shared" ref="ED134:ED154" si="280">(PI()/2)+ATAN(EC134/EB134)</f>
        <v>1.8919492617242695</v>
      </c>
      <c r="EE134">
        <f t="shared" ref="EE134:EE155" si="281">SIN(ED134)</f>
        <v>0.94887211249767367</v>
      </c>
      <c r="EI134" s="8">
        <f t="shared" si="264"/>
        <v>0</v>
      </c>
      <c r="EJ134" s="8">
        <f t="shared" si="265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6"/>
        <v>-3.9560220000000007E-2</v>
      </c>
      <c r="FB134" s="8">
        <f t="shared" si="267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68"/>
        <v>-3.9560220000000007E-2</v>
      </c>
      <c r="FH134" s="8">
        <f t="shared" si="269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0"/>
        <v>-3.9560220000000007E-2</v>
      </c>
      <c r="FN134" s="8">
        <f t="shared" si="271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2"/>
        <v>-3.9560220000000007E-2</v>
      </c>
      <c r="GT134" s="8">
        <f t="shared" si="273"/>
        <v>4.848819704340139E-2</v>
      </c>
      <c r="GU134">
        <v>16</v>
      </c>
      <c r="HC134">
        <v>2.5729459999999999E-2</v>
      </c>
      <c r="HD134">
        <v>1.55739111</v>
      </c>
      <c r="HE134" s="8">
        <f t="shared" si="274"/>
        <v>-3.9560220000000007E-2</v>
      </c>
      <c r="HF134" s="8">
        <f t="shared" si="275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6"/>
        <v>4.9433246699933216E-2</v>
      </c>
      <c r="EA135" s="14">
        <f t="shared" si="277"/>
        <v>4.9433246699933216E-2</v>
      </c>
      <c r="EB135" s="14">
        <f t="shared" si="278"/>
        <v>5.1140553199999994E-2</v>
      </c>
      <c r="EC135" s="14">
        <f t="shared" si="279"/>
        <v>9.6132302747258813E-3</v>
      </c>
      <c r="ED135" s="7">
        <f t="shared" si="280"/>
        <v>1.7566047065434491</v>
      </c>
      <c r="EE135">
        <f t="shared" si="281"/>
        <v>0.98278723083040553</v>
      </c>
      <c r="EI135" s="8">
        <f t="shared" si="264"/>
        <v>0</v>
      </c>
      <c r="EJ135" s="8">
        <f t="shared" si="265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6"/>
        <v>-5.1124549999999991E-2</v>
      </c>
      <c r="FB135" s="8">
        <f t="shared" si="267"/>
        <v>4.6311105278563108E-2</v>
      </c>
      <c r="FC135">
        <v>6</v>
      </c>
      <c r="FE135">
        <v>6.5289680000000003E-2</v>
      </c>
      <c r="FF135">
        <v>1.22451029</v>
      </c>
      <c r="FG135" s="8">
        <f t="shared" si="268"/>
        <v>-5.1124549999999991E-2</v>
      </c>
      <c r="FH135" s="8">
        <f t="shared" si="269"/>
        <v>6.092621769570896E-2</v>
      </c>
      <c r="FI135">
        <v>8</v>
      </c>
      <c r="FK135">
        <v>6.5289680000000003E-2</v>
      </c>
      <c r="FL135">
        <v>1.22451029</v>
      </c>
      <c r="FM135" s="8">
        <f t="shared" si="270"/>
        <v>-5.1124549999999991E-2</v>
      </c>
      <c r="FN135" s="8">
        <f t="shared" si="271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2"/>
        <v>-5.1124549999999991E-2</v>
      </c>
      <c r="GT135" s="8">
        <f t="shared" si="273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4"/>
        <v>-5.1124549999999991E-2</v>
      </c>
      <c r="HF135" s="8">
        <f t="shared" si="275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6"/>
        <v>5.5976094728309785E-2</v>
      </c>
      <c r="EA136" s="14">
        <f t="shared" si="277"/>
        <v>5.5976094728309785E-2</v>
      </c>
      <c r="EB136" s="14">
        <f t="shared" si="278"/>
        <v>6.1985957999999994E-2</v>
      </c>
      <c r="EC136" s="14">
        <f t="shared" si="279"/>
        <v>6.5428480283765689E-3</v>
      </c>
      <c r="ED136" s="7">
        <f t="shared" si="280"/>
        <v>1.6759606278858505</v>
      </c>
      <c r="EE136">
        <f t="shared" si="281"/>
        <v>0.99447532939330852</v>
      </c>
      <c r="EI136" s="8">
        <f t="shared" si="264"/>
        <v>0</v>
      </c>
      <c r="EJ136" s="8">
        <f t="shared" si="265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6"/>
        <v>-6.1994780000000013E-2</v>
      </c>
      <c r="FB136" s="8">
        <f t="shared" si="267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68"/>
        <v>-6.1994780000000013E-2</v>
      </c>
      <c r="FH136" s="8">
        <f t="shared" si="269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0"/>
        <v>-6.1994780000000013E-2</v>
      </c>
      <c r="FN136" s="8">
        <f t="shared" si="271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2"/>
        <v>-6.1994780000000013E-2</v>
      </c>
      <c r="GT136" s="8">
        <f t="shared" si="273"/>
        <v>9.4821965720890758E-2</v>
      </c>
      <c r="GU136">
        <v>16</v>
      </c>
      <c r="HC136">
        <v>0.11641422999999999</v>
      </c>
      <c r="HD136">
        <v>1.70301294</v>
      </c>
      <c r="HE136" s="8">
        <f t="shared" si="274"/>
        <v>-6.1994780000000013E-2</v>
      </c>
      <c r="HF136" s="8">
        <f t="shared" si="275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6"/>
        <v>5.8954250447668256E-2</v>
      </c>
      <c r="EA137" s="14">
        <f t="shared" si="277"/>
        <v>5.8954250447668256E-2</v>
      </c>
      <c r="EB137" s="14">
        <f t="shared" si="278"/>
        <v>5.5804642000000015E-2</v>
      </c>
      <c r="EC137" s="14">
        <f t="shared" si="279"/>
        <v>2.9781557193584718E-3</v>
      </c>
      <c r="ED137" s="7">
        <f t="shared" si="280"/>
        <v>1.6241132746282241</v>
      </c>
      <c r="EE137">
        <f t="shared" si="281"/>
        <v>0.99857898821020796</v>
      </c>
      <c r="EI137" s="8">
        <f t="shared" si="264"/>
        <v>0</v>
      </c>
      <c r="EJ137" s="8">
        <f t="shared" si="265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6"/>
        <v>-5.5793939999999986E-2</v>
      </c>
      <c r="FB137" s="8">
        <f t="shared" si="267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68"/>
        <v>-5.5793939999999986E-2</v>
      </c>
      <c r="FH137" s="8">
        <f t="shared" si="269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0"/>
        <v>-5.5793939999999986E-2</v>
      </c>
      <c r="FN137" s="8">
        <f t="shared" si="271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2"/>
        <v>-5.5793939999999986E-2</v>
      </c>
      <c r="GT137" s="8">
        <f t="shared" si="273"/>
        <v>8.5383130144774E-2</v>
      </c>
      <c r="GU137">
        <v>16</v>
      </c>
      <c r="HC137">
        <v>0.17840901000000001</v>
      </c>
      <c r="HD137">
        <v>1.69159547</v>
      </c>
      <c r="HE137" s="8">
        <f t="shared" si="274"/>
        <v>-5.5793939999999986E-2</v>
      </c>
      <c r="HF137" s="8">
        <f t="shared" si="275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6"/>
        <v>5.9917388798173321E-2</v>
      </c>
      <c r="EA138" s="14">
        <f t="shared" si="277"/>
        <v>5.9917388798173321E-2</v>
      </c>
      <c r="EB138" s="14">
        <f t="shared" si="278"/>
        <v>4.4532536999999983E-2</v>
      </c>
      <c r="EC138" s="14">
        <f t="shared" si="279"/>
        <v>9.6313835050506474E-4</v>
      </c>
      <c r="ED138" s="7">
        <f t="shared" si="280"/>
        <v>1.5924207004593651</v>
      </c>
      <c r="EE138">
        <f t="shared" si="281"/>
        <v>0.99976620234260183</v>
      </c>
      <c r="EI138" s="8">
        <f t="shared" si="264"/>
        <v>0</v>
      </c>
      <c r="EJ138" s="8">
        <f t="shared" si="265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6"/>
        <v>-4.457862999999998E-2</v>
      </c>
      <c r="FB138" s="8">
        <f t="shared" si="267"/>
        <v>4.9694602787842511E-2</v>
      </c>
      <c r="FC138">
        <v>6</v>
      </c>
      <c r="FE138">
        <v>0.23420294999999999</v>
      </c>
      <c r="FF138">
        <v>1.29392862</v>
      </c>
      <c r="FG138" s="8">
        <f t="shared" si="268"/>
        <v>-4.457862999999998E-2</v>
      </c>
      <c r="FH138" s="8">
        <f t="shared" si="269"/>
        <v>5.7106857598215509E-2</v>
      </c>
      <c r="FI138">
        <v>8</v>
      </c>
      <c r="FK138">
        <v>0.23420294999999999</v>
      </c>
      <c r="FL138">
        <v>1.29392862</v>
      </c>
      <c r="FM138" s="8">
        <f t="shared" si="270"/>
        <v>-4.457862999999998E-2</v>
      </c>
      <c r="FN138" s="8">
        <f t="shared" si="271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2"/>
        <v>-4.457862999999998E-2</v>
      </c>
      <c r="GT138" s="8">
        <f t="shared" si="273"/>
        <v>6.2077973604456882E-2</v>
      </c>
      <c r="GU138">
        <v>16</v>
      </c>
      <c r="HC138">
        <v>0.23420294999999999</v>
      </c>
      <c r="HD138">
        <v>1.52707233</v>
      </c>
      <c r="HE138" s="8">
        <f t="shared" si="274"/>
        <v>-4.457862999999998E-2</v>
      </c>
      <c r="HF138" s="8">
        <f t="shared" si="275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6"/>
        <v>5.9892512357095425E-2</v>
      </c>
      <c r="EA139" s="14">
        <f t="shared" si="277"/>
        <v>5.9892512357095425E-2</v>
      </c>
      <c r="EB139" s="14">
        <f t="shared" si="278"/>
        <v>4.4599007000000024E-2</v>
      </c>
      <c r="EC139" s="14">
        <f t="shared" si="279"/>
        <v>-2.4876441077896494E-5</v>
      </c>
      <c r="ED139" s="7">
        <f t="shared" si="280"/>
        <v>1.5702385466968316</v>
      </c>
      <c r="EE139">
        <f t="shared" si="281"/>
        <v>0.99999984444068513</v>
      </c>
      <c r="EI139" s="8">
        <f t="shared" si="264"/>
        <v>0</v>
      </c>
      <c r="EJ139" s="8">
        <f t="shared" si="265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6"/>
        <v>-4.4588270000000041E-2</v>
      </c>
      <c r="FB139" s="8">
        <f t="shared" si="267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68"/>
        <v>-4.4588270000000041E-2</v>
      </c>
      <c r="FH139" s="8">
        <f t="shared" si="269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0"/>
        <v>-4.4588270000000041E-2</v>
      </c>
      <c r="FN139" s="8">
        <f t="shared" si="271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2"/>
        <v>-4.4588270000000041E-2</v>
      </c>
      <c r="GT139" s="8">
        <f t="shared" si="273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4"/>
        <v>-4.4588270000000041E-2</v>
      </c>
      <c r="HF139" s="8">
        <f t="shared" si="275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6"/>
        <v>5.9052315314374174E-2</v>
      </c>
      <c r="EA140" s="14">
        <f t="shared" si="277"/>
        <v>5.9052315314374174E-2</v>
      </c>
      <c r="EB140" s="14">
        <f t="shared" si="278"/>
        <v>4.4542307000000003E-2</v>
      </c>
      <c r="EC140" s="14">
        <f t="shared" si="279"/>
        <v>-8.4019704272125101E-4</v>
      </c>
      <c r="ED140" s="7">
        <f t="shared" si="280"/>
        <v>1.5519356644113727</v>
      </c>
      <c r="EE140">
        <f t="shared" si="281"/>
        <v>0.9998221429796641</v>
      </c>
      <c r="EI140" s="8">
        <f t="shared" si="264"/>
        <v>0</v>
      </c>
      <c r="EJ140" s="8">
        <f t="shared" si="265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6"/>
        <v>-4.4599520000000004E-2</v>
      </c>
      <c r="FB140" s="8">
        <f t="shared" si="267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68"/>
        <v>-4.4599520000000004E-2</v>
      </c>
      <c r="FH140" s="8">
        <f t="shared" si="269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0"/>
        <v>-4.4599520000000004E-2</v>
      </c>
      <c r="FN140" s="8">
        <f t="shared" si="271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2"/>
        <v>-4.4599520000000004E-2</v>
      </c>
      <c r="GT140" s="8">
        <f t="shared" si="273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4"/>
        <v>-4.4599520000000004E-2</v>
      </c>
      <c r="HF140" s="8">
        <f t="shared" si="275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6"/>
        <v>5.7526732273967394E-2</v>
      </c>
      <c r="EA141" s="14">
        <f t="shared" si="277"/>
        <v>5.7526732273967394E-2</v>
      </c>
      <c r="EB141" s="14">
        <f t="shared" si="278"/>
        <v>4.4585435000000007E-2</v>
      </c>
      <c r="EC141" s="14">
        <f t="shared" si="279"/>
        <v>-1.5255830404067791E-3</v>
      </c>
      <c r="ED141" s="7">
        <f t="shared" si="280"/>
        <v>1.5365925992766278</v>
      </c>
      <c r="EE141">
        <f t="shared" si="281"/>
        <v>0.99941510953696477</v>
      </c>
      <c r="EI141" s="8">
        <f t="shared" si="264"/>
        <v>0</v>
      </c>
      <c r="EJ141" s="8">
        <f t="shared" si="265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6"/>
        <v>-4.4603559999999987E-2</v>
      </c>
      <c r="FB141" s="8">
        <f t="shared" si="267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68"/>
        <v>-4.4603559999999987E-2</v>
      </c>
      <c r="FH141" s="8">
        <f t="shared" si="269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0"/>
        <v>-4.4603559999999987E-2</v>
      </c>
      <c r="FN141" s="8">
        <f t="shared" si="271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2"/>
        <v>-4.4603559999999987E-2</v>
      </c>
      <c r="GT141" s="8">
        <f t="shared" si="273"/>
        <v>5.3472914516441414E-2</v>
      </c>
      <c r="GU141">
        <v>16</v>
      </c>
      <c r="HC141">
        <v>0.36796937000000002</v>
      </c>
      <c r="HD141">
        <v>1.31643771</v>
      </c>
      <c r="HE141" s="8">
        <f t="shared" si="274"/>
        <v>-4.4603559999999987E-2</v>
      </c>
      <c r="HF141" s="8">
        <f t="shared" si="275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6"/>
        <v>5.5420099779394875E-2</v>
      </c>
      <c r="EA142" s="14">
        <f t="shared" si="277"/>
        <v>5.5420099779394875E-2</v>
      </c>
      <c r="EB142" s="14">
        <f t="shared" si="278"/>
        <v>4.4571052999999972E-2</v>
      </c>
      <c r="EC142" s="14">
        <f t="shared" si="279"/>
        <v>-2.106632494572519E-3</v>
      </c>
      <c r="ED142" s="7">
        <f t="shared" si="280"/>
        <v>1.5235668862871452</v>
      </c>
      <c r="EE142">
        <f t="shared" si="281"/>
        <v>0.9988848972786567</v>
      </c>
      <c r="EI142" s="8">
        <f t="shared" si="264"/>
        <v>0</v>
      </c>
      <c r="EJ142" s="8">
        <f t="shared" si="265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6"/>
        <v>-4.4596150000000001E-2</v>
      </c>
      <c r="FB142" s="8">
        <f t="shared" si="267"/>
        <v>4.3755659827062261E-2</v>
      </c>
      <c r="FC142">
        <v>6</v>
      </c>
      <c r="FE142">
        <v>0.41257293</v>
      </c>
      <c r="FF142">
        <v>1.0863434999999999</v>
      </c>
      <c r="FG142" s="8">
        <f t="shared" si="268"/>
        <v>-4.4596150000000001E-2</v>
      </c>
      <c r="FH142" s="8">
        <f t="shared" si="269"/>
        <v>4.792176001671649E-2</v>
      </c>
      <c r="FI142">
        <v>8</v>
      </c>
      <c r="FK142">
        <v>0.41257293</v>
      </c>
      <c r="FL142">
        <v>1.0863434999999999</v>
      </c>
      <c r="FM142" s="8">
        <f t="shared" si="270"/>
        <v>-4.4596150000000001E-2</v>
      </c>
      <c r="FN142" s="8">
        <f t="shared" si="271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2"/>
        <v>-4.4596150000000001E-2</v>
      </c>
      <c r="GT142" s="8">
        <f t="shared" si="273"/>
        <v>5.0957915805399323E-2</v>
      </c>
      <c r="GU142">
        <v>16</v>
      </c>
      <c r="HC142">
        <v>0.41257293</v>
      </c>
      <c r="HD142">
        <v>1.2556063900000001</v>
      </c>
      <c r="HE142" s="8">
        <f t="shared" si="274"/>
        <v>-4.4596150000000001E-2</v>
      </c>
      <c r="HF142" s="8">
        <f t="shared" si="275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6"/>
        <v>5.2813337809880657E-2</v>
      </c>
      <c r="EA143" s="14">
        <f t="shared" si="277"/>
        <v>5.2813337809880657E-2</v>
      </c>
      <c r="EB143" s="14">
        <f t="shared" si="278"/>
        <v>4.4585397000000027E-2</v>
      </c>
      <c r="EC143" s="14">
        <f t="shared" si="279"/>
        <v>-2.606761969514218E-3</v>
      </c>
      <c r="ED143" s="7">
        <f t="shared" si="280"/>
        <v>1.5123960894851083</v>
      </c>
      <c r="EE143">
        <f t="shared" si="281"/>
        <v>0.99829519075717399</v>
      </c>
      <c r="EI143" s="8">
        <f t="shared" si="264"/>
        <v>0</v>
      </c>
      <c r="EJ143" s="8">
        <f t="shared" si="265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6"/>
        <v>-4.4609780000000043E-2</v>
      </c>
      <c r="FB143" s="8">
        <f t="shared" si="267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68"/>
        <v>-4.4609780000000043E-2</v>
      </c>
      <c r="FH143" s="8">
        <f t="shared" si="269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0"/>
        <v>-4.4609780000000043E-2</v>
      </c>
      <c r="FN143" s="8">
        <f t="shared" si="271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2"/>
        <v>-4.4609780000000043E-2</v>
      </c>
      <c r="GT143" s="8">
        <f t="shared" si="273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4"/>
        <v>-4.4609780000000043E-2</v>
      </c>
      <c r="HF143" s="8">
        <f t="shared" si="275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6"/>
        <v>4.9774339676722755E-2</v>
      </c>
      <c r="EA144" s="14">
        <f t="shared" si="277"/>
        <v>4.9774339676722755E-2</v>
      </c>
      <c r="EB144" s="14">
        <f t="shared" si="278"/>
        <v>4.4568407999999948E-2</v>
      </c>
      <c r="EC144" s="14">
        <f t="shared" si="279"/>
        <v>-3.0389981331579025E-3</v>
      </c>
      <c r="ED144" s="7">
        <f t="shared" si="280"/>
        <v>1.5027144405318809</v>
      </c>
      <c r="EE144">
        <f t="shared" si="281"/>
        <v>0.9976833234328365</v>
      </c>
      <c r="EI144" s="8">
        <f t="shared" si="264"/>
        <v>0</v>
      </c>
      <c r="EJ144" s="8">
        <f t="shared" si="265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6"/>
        <v>-4.459501999999993E-2</v>
      </c>
      <c r="FB144" s="8">
        <f t="shared" si="267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68"/>
        <v>-4.459501999999993E-2</v>
      </c>
      <c r="FH144" s="8">
        <f t="shared" si="269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0"/>
        <v>-4.459501999999993E-2</v>
      </c>
      <c r="FN144" s="8">
        <f t="shared" si="271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2"/>
        <v>-4.459501999999993E-2</v>
      </c>
      <c r="GT144" s="8">
        <f t="shared" si="273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4"/>
        <v>-4.459501999999993E-2</v>
      </c>
      <c r="HF144" s="8">
        <f t="shared" si="275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6"/>
        <v>4.6352878718469832E-2</v>
      </c>
      <c r="EA145" s="14">
        <f t="shared" si="277"/>
        <v>4.6352878718469832E-2</v>
      </c>
      <c r="EB145" s="14">
        <f t="shared" si="278"/>
        <v>4.4593721000000031E-2</v>
      </c>
      <c r="EC145" s="14">
        <f t="shared" si="279"/>
        <v>-3.4214609582529226E-3</v>
      </c>
      <c r="ED145" s="7">
        <f t="shared" si="280"/>
        <v>1.4942211782865467</v>
      </c>
      <c r="EE145">
        <f t="shared" si="281"/>
        <v>0.99706955568561673</v>
      </c>
      <c r="EI145" s="8">
        <f t="shared" si="264"/>
        <v>0</v>
      </c>
      <c r="EJ145" s="8">
        <f t="shared" si="265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6"/>
        <v>-4.4607630000000009E-2</v>
      </c>
      <c r="FB145" s="8">
        <f t="shared" si="267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68"/>
        <v>-4.4607630000000009E-2</v>
      </c>
      <c r="FH145" s="8">
        <f t="shared" si="269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0"/>
        <v>-4.4607630000000009E-2</v>
      </c>
      <c r="FN145" s="8">
        <f t="shared" si="271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2"/>
        <v>-4.4607630000000009E-2</v>
      </c>
      <c r="GT145" s="8">
        <f t="shared" si="273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4"/>
        <v>-4.4607630000000009E-2</v>
      </c>
      <c r="HF145" s="8">
        <f t="shared" si="275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6"/>
        <v>4.2595795220475678E-2</v>
      </c>
      <c r="EA146" s="14">
        <f t="shared" si="277"/>
        <v>4.2595795220475678E-2</v>
      </c>
      <c r="EB146" s="14">
        <f t="shared" si="278"/>
        <v>4.4550843000000007E-2</v>
      </c>
      <c r="EC146" s="14">
        <f t="shared" si="279"/>
        <v>-3.7570834979941542E-3</v>
      </c>
      <c r="ED146" s="7">
        <f t="shared" si="280"/>
        <v>1.4866629118738566</v>
      </c>
      <c r="EE146">
        <f t="shared" si="281"/>
        <v>0.99646287142903345</v>
      </c>
      <c r="EI146" s="8">
        <f t="shared" si="264"/>
        <v>0</v>
      </c>
      <c r="EJ146" s="8">
        <f t="shared" si="265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6"/>
        <v>-4.4585199999999992E-2</v>
      </c>
      <c r="FB146" s="8">
        <f t="shared" si="267"/>
        <v>3.1165248148918905E-2</v>
      </c>
      <c r="FC146">
        <v>6</v>
      </c>
      <c r="FE146">
        <v>0.59098150999999999</v>
      </c>
      <c r="FF146">
        <v>0.84220001</v>
      </c>
      <c r="FG146" s="8">
        <f t="shared" si="268"/>
        <v>-4.4585199999999992E-2</v>
      </c>
      <c r="FH146" s="8">
        <f t="shared" si="269"/>
        <v>3.7052699830592443E-2</v>
      </c>
      <c r="FI146">
        <v>8</v>
      </c>
      <c r="FK146">
        <v>0.59098150999999999</v>
      </c>
      <c r="FL146">
        <v>0.84220001</v>
      </c>
      <c r="FM146" s="8">
        <f t="shared" si="270"/>
        <v>-4.4585199999999992E-2</v>
      </c>
      <c r="FN146" s="8">
        <f t="shared" si="271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2"/>
        <v>-4.4585199999999992E-2</v>
      </c>
      <c r="GT146" s="8">
        <f t="shared" si="273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4"/>
        <v>-4.4585199999999992E-2</v>
      </c>
      <c r="HF146" s="8">
        <f t="shared" si="275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6"/>
        <v>3.8527503531741378E-2</v>
      </c>
      <c r="EA147" s="14">
        <f t="shared" si="277"/>
        <v>3.8527503531741378E-2</v>
      </c>
      <c r="EB147" s="14">
        <f t="shared" si="278"/>
        <v>4.4591559000000003E-2</v>
      </c>
      <c r="EC147" s="14">
        <f t="shared" si="279"/>
        <v>-4.0682916887343004E-3</v>
      </c>
      <c r="ED147" s="7">
        <f t="shared" si="280"/>
        <v>1.4798136383440332</v>
      </c>
      <c r="EE147">
        <f t="shared" si="281"/>
        <v>0.9958639295298507</v>
      </c>
      <c r="EI147" s="8">
        <f t="shared" si="264"/>
        <v>0</v>
      </c>
      <c r="EJ147" s="8">
        <f t="shared" si="265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6"/>
        <v>-4.4596489999999989E-2</v>
      </c>
      <c r="FB147" s="8">
        <f t="shared" si="267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68"/>
        <v>-4.4596489999999989E-2</v>
      </c>
      <c r="FH147" s="8">
        <f t="shared" si="269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0"/>
        <v>-4.4596489999999989E-2</v>
      </c>
      <c r="FN147" s="8">
        <f t="shared" si="271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2"/>
        <v>-4.4596489999999989E-2</v>
      </c>
      <c r="GT147" s="8">
        <f t="shared" si="273"/>
        <v>4.0925544101011097E-2</v>
      </c>
      <c r="GU147">
        <v>16</v>
      </c>
      <c r="HC147">
        <v>0.63556670999999998</v>
      </c>
      <c r="HD147">
        <v>1.06235184</v>
      </c>
      <c r="HE147" s="8">
        <f t="shared" si="274"/>
        <v>-4.4596489999999989E-2</v>
      </c>
      <c r="HF147" s="8">
        <f t="shared" si="275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6"/>
        <v>3.4178286734964779E-2</v>
      </c>
      <c r="EA148" s="14">
        <f t="shared" si="277"/>
        <v>3.4178286734964779E-2</v>
      </c>
      <c r="EB148" s="14">
        <f t="shared" si="278"/>
        <v>4.4546121999999966E-2</v>
      </c>
      <c r="EC148" s="14">
        <f t="shared" si="279"/>
        <v>-4.3492167967765991E-3</v>
      </c>
      <c r="ED148" s="7">
        <f t="shared" si="280"/>
        <v>1.4734707771249071</v>
      </c>
      <c r="EE148">
        <f t="shared" si="281"/>
        <v>0.99526760600048136</v>
      </c>
      <c r="EI148" s="8">
        <f t="shared" si="264"/>
        <v>0</v>
      </c>
      <c r="EJ148" s="8">
        <f t="shared" si="265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6"/>
        <v>-4.4563490000000039E-2</v>
      </c>
      <c r="FB148" s="8">
        <f t="shared" si="267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68"/>
        <v>-4.4563490000000039E-2</v>
      </c>
      <c r="FH148" s="8">
        <f t="shared" si="269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0"/>
        <v>-4.4563490000000039E-2</v>
      </c>
      <c r="FN148" s="8">
        <f t="shared" si="271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2"/>
        <v>-4.4563490000000039E-2</v>
      </c>
      <c r="GT148" s="8">
        <f t="shared" si="273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4"/>
        <v>-4.4563490000000039E-2</v>
      </c>
      <c r="HF148" s="8">
        <f t="shared" si="275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6"/>
        <v>2.9555306027599593E-2</v>
      </c>
      <c r="EA149" s="14">
        <f t="shared" si="277"/>
        <v>2.9555306027599593E-2</v>
      </c>
      <c r="EB149" s="14">
        <f t="shared" si="278"/>
        <v>4.4573103000000058E-2</v>
      </c>
      <c r="EC149" s="14">
        <f t="shared" si="279"/>
        <v>-4.622980707365186E-3</v>
      </c>
      <c r="ED149" s="7">
        <f t="shared" si="280"/>
        <v>1.4674490202645945</v>
      </c>
      <c r="EE149">
        <f t="shared" si="281"/>
        <v>0.99466441861709776</v>
      </c>
      <c r="EI149" s="8">
        <f t="shared" si="264"/>
        <v>0</v>
      </c>
      <c r="EJ149" s="8">
        <f t="shared" si="265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6"/>
        <v>-4.4580219999999948E-2</v>
      </c>
      <c r="FB149" s="8">
        <f t="shared" si="267"/>
        <v>2.0909839888178759E-2</v>
      </c>
      <c r="FC149">
        <v>6</v>
      </c>
      <c r="FE149">
        <v>0.72472669000000001</v>
      </c>
      <c r="FF149">
        <v>0.6187319</v>
      </c>
      <c r="FG149" s="8">
        <f t="shared" si="268"/>
        <v>-4.4580219999999948E-2</v>
      </c>
      <c r="FH149" s="8">
        <f t="shared" si="269"/>
        <v>2.7169026216680187E-2</v>
      </c>
      <c r="FI149">
        <v>8</v>
      </c>
      <c r="FK149">
        <v>0.72472669000000001</v>
      </c>
      <c r="FL149">
        <v>0.6187319</v>
      </c>
      <c r="FM149" s="8">
        <f t="shared" si="270"/>
        <v>-4.4580219999999948E-2</v>
      </c>
      <c r="FN149" s="8">
        <f t="shared" si="271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2"/>
        <v>-4.4580219999999948E-2</v>
      </c>
      <c r="GT149" s="8">
        <f t="shared" si="273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4"/>
        <v>-4.4580219999999948E-2</v>
      </c>
      <c r="HF149" s="8">
        <f t="shared" si="275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6"/>
        <v>2.4330434096358041E-2</v>
      </c>
      <c r="EA150" s="14">
        <f t="shared" si="277"/>
        <v>2.4330434096358041E-2</v>
      </c>
      <c r="EB150" s="14">
        <f t="shared" si="278"/>
        <v>4.7559175999999925E-2</v>
      </c>
      <c r="EC150" s="14">
        <f t="shared" si="279"/>
        <v>-5.2248719312415516E-3</v>
      </c>
      <c r="ED150" s="7">
        <f t="shared" si="280"/>
        <v>1.4613746950818907</v>
      </c>
      <c r="EE150">
        <f t="shared" si="281"/>
        <v>0.9940194239969008</v>
      </c>
      <c r="EI150" s="8">
        <f t="shared" si="264"/>
        <v>0</v>
      </c>
      <c r="EJ150" s="8">
        <f t="shared" si="265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6"/>
        <v>-4.7501780000000049E-2</v>
      </c>
      <c r="FB150" s="8">
        <f t="shared" si="267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68"/>
        <v>-4.7501780000000049E-2</v>
      </c>
      <c r="FH150" s="8">
        <f t="shared" si="269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0"/>
        <v>-4.7501780000000049E-2</v>
      </c>
      <c r="FN150" s="8">
        <f t="shared" si="271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2"/>
        <v>-4.7501780000000049E-2</v>
      </c>
      <c r="GT150" s="8">
        <f t="shared" si="273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4"/>
        <v>-4.7501780000000049E-2</v>
      </c>
      <c r="HF150" s="8">
        <f t="shared" si="275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6"/>
        <v>1.8350048679812436E-2</v>
      </c>
      <c r="EA151" s="14">
        <f t="shared" si="277"/>
        <v>1.8350048679812436E-2</v>
      </c>
      <c r="EB151" s="14">
        <f t="shared" si="278"/>
        <v>5.1333571999999994E-2</v>
      </c>
      <c r="EC151" s="14">
        <f t="shared" si="279"/>
        <v>-5.9803854165456048E-3</v>
      </c>
      <c r="ED151" s="7">
        <f t="shared" si="280"/>
        <v>1.4548186650550252</v>
      </c>
      <c r="EE151">
        <f t="shared" si="281"/>
        <v>0.99328212613057343</v>
      </c>
      <c r="EI151" s="8">
        <f t="shared" si="264"/>
        <v>0</v>
      </c>
      <c r="EJ151" s="8">
        <f t="shared" si="265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6"/>
        <v>-5.1284839999999998E-2</v>
      </c>
      <c r="FB151" s="8">
        <f t="shared" si="267"/>
        <v>1.5110958013623057E-2</v>
      </c>
      <c r="FC151">
        <v>6</v>
      </c>
      <c r="FE151">
        <v>0.81680869</v>
      </c>
      <c r="FF151">
        <v>0.45465466999999998</v>
      </c>
      <c r="FG151" s="8">
        <f t="shared" si="268"/>
        <v>-5.1284839999999998E-2</v>
      </c>
      <c r="FH151" s="8">
        <f t="shared" si="269"/>
        <v>2.2934858085637271E-2</v>
      </c>
      <c r="FI151">
        <v>8</v>
      </c>
      <c r="FK151">
        <v>0.81680869</v>
      </c>
      <c r="FL151">
        <v>0.45465466999999998</v>
      </c>
      <c r="FM151" s="8">
        <f t="shared" si="270"/>
        <v>-5.1284839999999998E-2</v>
      </c>
      <c r="FN151" s="8">
        <f t="shared" si="271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2"/>
        <v>-5.1284839999999998E-2</v>
      </c>
      <c r="GT151" s="8">
        <f t="shared" si="273"/>
        <v>3.3437428385199842E-2</v>
      </c>
      <c r="GU151">
        <v>16</v>
      </c>
      <c r="HC151">
        <v>0.81680869</v>
      </c>
      <c r="HD151">
        <v>0.80728398000000001</v>
      </c>
      <c r="HE151" s="8">
        <f t="shared" si="274"/>
        <v>-5.1284839999999998E-2</v>
      </c>
      <c r="HF151" s="8">
        <f t="shared" si="275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6"/>
        <v>1.2138871339052334E-2</v>
      </c>
      <c r="EA152" s="14">
        <f t="shared" si="277"/>
        <v>1.2138871339052334E-2</v>
      </c>
      <c r="EB152" s="14">
        <f t="shared" si="278"/>
        <v>5.0256139000000033E-2</v>
      </c>
      <c r="EC152" s="14">
        <f t="shared" si="279"/>
        <v>-6.2111773407601024E-3</v>
      </c>
      <c r="ED152" s="7">
        <f t="shared" si="280"/>
        <v>1.4478294660556796</v>
      </c>
      <c r="EE152">
        <f t="shared" si="281"/>
        <v>0.9924490974491248</v>
      </c>
      <c r="EI152" s="8">
        <f t="shared" si="264"/>
        <v>0</v>
      </c>
      <c r="EJ152" s="8">
        <f t="shared" si="265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6"/>
        <v>-5.0145430000000046E-2</v>
      </c>
      <c r="FB152" s="8">
        <f t="shared" si="267"/>
        <v>9.2987948226996454E-3</v>
      </c>
      <c r="FC152">
        <v>6</v>
      </c>
      <c r="FE152">
        <v>0.86809353</v>
      </c>
      <c r="FF152">
        <v>0.35419680999999997</v>
      </c>
      <c r="FG152" s="8">
        <f t="shared" si="268"/>
        <v>-5.0145430000000046E-2</v>
      </c>
      <c r="FH152" s="8">
        <f t="shared" si="269"/>
        <v>1.745569004910235E-2</v>
      </c>
      <c r="FI152">
        <v>8</v>
      </c>
      <c r="FK152">
        <v>0.86809353</v>
      </c>
      <c r="FL152">
        <v>0.35419680999999997</v>
      </c>
      <c r="FM152" s="8">
        <f t="shared" si="270"/>
        <v>-5.0145430000000046E-2</v>
      </c>
      <c r="FN152" s="8">
        <f t="shared" si="271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2"/>
        <v>-5.0145430000000046E-2</v>
      </c>
      <c r="GT152" s="8">
        <f t="shared" si="273"/>
        <v>2.8532078300146532E-2</v>
      </c>
      <c r="GU152">
        <v>16</v>
      </c>
      <c r="HC152">
        <v>0.86809353</v>
      </c>
      <c r="HD152">
        <v>0.72763571000000005</v>
      </c>
      <c r="HE152" s="8">
        <f t="shared" si="274"/>
        <v>-5.0145430000000046E-2</v>
      </c>
      <c r="HF152" s="8">
        <f t="shared" si="275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6"/>
        <v>6.2479519489863798E-3</v>
      </c>
      <c r="EA153" s="14">
        <f t="shared" si="277"/>
        <v>6.2479519489863798E-3</v>
      </c>
      <c r="EB153" s="14">
        <f t="shared" si="278"/>
        <v>4.507604799999998E-2</v>
      </c>
      <c r="EC153" s="14">
        <f t="shared" si="279"/>
        <v>-5.890919390065954E-3</v>
      </c>
      <c r="ED153" s="7">
        <f t="shared" si="280"/>
        <v>1.4408443619900533</v>
      </c>
      <c r="EE153">
        <f t="shared" si="281"/>
        <v>0.99156811957217028</v>
      </c>
      <c r="EI153" s="8">
        <f t="shared" si="264"/>
        <v>0</v>
      </c>
      <c r="EJ153" s="8">
        <f t="shared" si="265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6"/>
        <v>-4.4942229999999972E-2</v>
      </c>
      <c r="FB153" s="8">
        <f t="shared" si="267"/>
        <v>3.3714484817428327E-3</v>
      </c>
      <c r="FC153">
        <v>6</v>
      </c>
      <c r="FE153">
        <v>0.91823896000000005</v>
      </c>
      <c r="FF153">
        <v>0.25772486</v>
      </c>
      <c r="FG153" s="8">
        <f t="shared" si="268"/>
        <v>-4.4942229999999972E-2</v>
      </c>
      <c r="FH153" s="8">
        <f t="shared" si="269"/>
        <v>1.1373293870709445E-2</v>
      </c>
      <c r="FI153">
        <v>8</v>
      </c>
      <c r="FK153">
        <v>0.91823896000000005</v>
      </c>
      <c r="FL153">
        <v>0.25772486</v>
      </c>
      <c r="FM153" s="8">
        <f t="shared" si="270"/>
        <v>-4.4942229999999972E-2</v>
      </c>
      <c r="FN153" s="8">
        <f t="shared" si="271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2"/>
        <v>-4.4942229999999972E-2</v>
      </c>
      <c r="GT153" s="8">
        <f t="shared" si="273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4"/>
        <v>-4.4942229999999972E-2</v>
      </c>
      <c r="HF153" s="8">
        <f t="shared" si="275"/>
        <v>2.7697227648930619E-2</v>
      </c>
      <c r="HG153">
        <v>20</v>
      </c>
    </row>
    <row r="154" spans="129:215" x14ac:dyDescent="0.35">
      <c r="DY154" s="1">
        <v>1</v>
      </c>
      <c r="DZ154" s="14">
        <f t="shared" si="276"/>
        <v>1.2599999999999777E-3</v>
      </c>
      <c r="EA154" s="14">
        <f t="shared" si="277"/>
        <v>1.2599999999999777E-3</v>
      </c>
      <c r="EB154" s="14">
        <f t="shared" si="278"/>
        <v>3.6347290000000032E-2</v>
      </c>
      <c r="EC154" s="14">
        <f t="shared" si="279"/>
        <v>-4.9879519489864025E-3</v>
      </c>
      <c r="ED154" s="7">
        <f t="shared" si="280"/>
        <v>1.4344178036925648</v>
      </c>
      <c r="EE154">
        <f t="shared" si="281"/>
        <v>0.99071485389263281</v>
      </c>
      <c r="EI154" s="8">
        <f>EG154-EG153</f>
        <v>0</v>
      </c>
      <c r="EJ154" s="8">
        <f t="shared" si="265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7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69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1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3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5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1"/>
        <v>0.99071485389263281</v>
      </c>
      <c r="EI155" s="8">
        <f>EG155-EG154</f>
        <v>0</v>
      </c>
      <c r="EJ155" s="8">
        <f t="shared" si="265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7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69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1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3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5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2">5*($EC$5/100)*(0.2969*SQRT(DY157)-0.126*DY157-0.3516*DY157^2+0.2843*DY157^3-0.1015*DY157^4)</f>
        <v>2.6648108451597489E-2</v>
      </c>
      <c r="EA157" s="14">
        <f t="shared" ref="EA157:EA178" si="283">-DZ157</f>
        <v>-2.6648108451597489E-2</v>
      </c>
      <c r="EB157" s="14">
        <f t="shared" ref="EB157:EB178" si="284">DY157-DY156</f>
        <v>2.60625466E-2</v>
      </c>
      <c r="EC157" s="14">
        <f t="shared" ref="EC157:EC178" si="285">EA157-EA156</f>
        <v>-2.6648108451597489E-2</v>
      </c>
      <c r="ED157" s="7">
        <f>-(PI()/2)+ATAN(EC157/EB157)</f>
        <v>-2.367303017772497</v>
      </c>
      <c r="EE157">
        <f t="shared" ref="EE157:EE179" si="286">SIN(ED157)</f>
        <v>-0.69920839973092097</v>
      </c>
      <c r="EI157" s="8">
        <f t="shared" ref="EI157:EI178" si="287">EG157-EG158</f>
        <v>0</v>
      </c>
      <c r="EJ157" s="8">
        <f t="shared" ref="EJ157:EJ179" si="288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89">EY157-EY158</f>
        <v>0</v>
      </c>
      <c r="FB157" s="8">
        <f t="shared" ref="FB157:FB179" si="290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1">FE157-FE158</f>
        <v>0</v>
      </c>
      <c r="FH157" s="8">
        <f t="shared" ref="FH157:FH179" si="292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3">FK157-FK158</f>
        <v>0</v>
      </c>
      <c r="FN157" s="8">
        <f t="shared" ref="FN157:FN179" si="294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5">GQ157-GQ158</f>
        <v>0</v>
      </c>
      <c r="GT157" s="8">
        <f t="shared" ref="GT157:GT179" si="296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7">HC157-HC158</f>
        <v>0</v>
      </c>
      <c r="HF157" s="8">
        <f t="shared" ref="HF157:HF179" si="298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2"/>
        <v>3.9820016425207334E-2</v>
      </c>
      <c r="EA158" s="14">
        <f t="shared" si="283"/>
        <v>-3.9820016425207334E-2</v>
      </c>
      <c r="EB158" s="14">
        <f t="shared" si="284"/>
        <v>3.9594583200000005E-2</v>
      </c>
      <c r="EC158" s="14">
        <f t="shared" si="285"/>
        <v>-1.3171907973609846E-2</v>
      </c>
      <c r="ED158" s="7">
        <f t="shared" ref="ED158:ED178" si="299">-(PI()/2)+ATAN(EC158/EB158)</f>
        <v>-1.8919492617242695</v>
      </c>
      <c r="EE158">
        <f t="shared" si="286"/>
        <v>-0.94887211249767367</v>
      </c>
      <c r="EI158" s="8">
        <f t="shared" si="287"/>
        <v>0</v>
      </c>
      <c r="EJ158" s="8">
        <f t="shared" si="288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89"/>
        <v>-2.5729459999999999E-2</v>
      </c>
      <c r="FB158" s="8">
        <f t="shared" si="290"/>
        <v>4.7899106046123567E-2</v>
      </c>
      <c r="FC158">
        <v>6</v>
      </c>
      <c r="FE158">
        <v>0</v>
      </c>
      <c r="FF158">
        <v>-2.2530317200000001</v>
      </c>
      <c r="FG158" s="8">
        <f t="shared" si="291"/>
        <v>-2.5729459999999999E-2</v>
      </c>
      <c r="FH158" s="8">
        <f t="shared" si="292"/>
        <v>5.4470133022998725E-2</v>
      </c>
      <c r="FI158">
        <v>8</v>
      </c>
      <c r="FK158">
        <v>0</v>
      </c>
      <c r="FL158">
        <v>-2.2530317200000001</v>
      </c>
      <c r="FM158" s="8">
        <f t="shared" si="293"/>
        <v>-2.5729459999999999E-2</v>
      </c>
      <c r="FN158" s="8">
        <f t="shared" si="294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5"/>
        <v>-2.5729459999999999E-2</v>
      </c>
      <c r="GT158" s="8">
        <f t="shared" si="296"/>
        <v>6.1432616313713946E-2</v>
      </c>
      <c r="GU158">
        <v>16</v>
      </c>
      <c r="HC158">
        <v>0</v>
      </c>
      <c r="HD158">
        <v>-2.8473807799999999</v>
      </c>
      <c r="HE158" s="8">
        <f t="shared" si="297"/>
        <v>-2.5729459999999999E-2</v>
      </c>
      <c r="HF158" s="8">
        <f t="shared" si="298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2"/>
        <v>4.9433246699933216E-2</v>
      </c>
      <c r="EA159" s="14">
        <f t="shared" si="283"/>
        <v>-4.9433246699933216E-2</v>
      </c>
      <c r="EB159" s="14">
        <f t="shared" si="284"/>
        <v>5.1140553199999994E-2</v>
      </c>
      <c r="EC159" s="14">
        <f t="shared" si="285"/>
        <v>-9.6132302747258813E-3</v>
      </c>
      <c r="ED159" s="7">
        <f t="shared" si="299"/>
        <v>-1.7566047065434491</v>
      </c>
      <c r="EE159">
        <f t="shared" si="286"/>
        <v>-0.98278723083040553</v>
      </c>
      <c r="EI159" s="8">
        <f t="shared" si="287"/>
        <v>0</v>
      </c>
      <c r="EJ159" s="8">
        <f t="shared" si="288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89"/>
        <v>-3.9560220000000007E-2</v>
      </c>
      <c r="FB159" s="8">
        <f t="shared" si="290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1"/>
        <v>-3.9560220000000007E-2</v>
      </c>
      <c r="FH159" s="8">
        <f t="shared" si="292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3"/>
        <v>-3.9560220000000007E-2</v>
      </c>
      <c r="FN159" s="8">
        <f t="shared" si="294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5"/>
        <v>-3.9560220000000007E-2</v>
      </c>
      <c r="GT159" s="8">
        <f t="shared" si="296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7"/>
        <v>-3.9560220000000007E-2</v>
      </c>
      <c r="HF159" s="8">
        <f t="shared" si="298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2"/>
        <v>5.5976094728309785E-2</v>
      </c>
      <c r="EA160" s="14">
        <f t="shared" si="283"/>
        <v>-5.5976094728309785E-2</v>
      </c>
      <c r="EB160" s="14">
        <f t="shared" si="284"/>
        <v>6.1985957999999994E-2</v>
      </c>
      <c r="EC160" s="14">
        <f t="shared" si="285"/>
        <v>-6.5428480283765689E-3</v>
      </c>
      <c r="ED160" s="7">
        <f t="shared" si="299"/>
        <v>-1.6759606278858505</v>
      </c>
      <c r="EE160">
        <f t="shared" si="286"/>
        <v>-0.99447532939330852</v>
      </c>
      <c r="EI160" s="8">
        <f t="shared" si="287"/>
        <v>0</v>
      </c>
      <c r="EJ160" s="8">
        <f t="shared" si="288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89"/>
        <v>-5.1124549999999991E-2</v>
      </c>
      <c r="FB160" s="8">
        <f t="shared" si="290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1"/>
        <v>-5.1124549999999991E-2</v>
      </c>
      <c r="FH160" s="8">
        <f t="shared" si="292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3"/>
        <v>-5.1124549999999991E-2</v>
      </c>
      <c r="FN160" s="8">
        <f t="shared" si="294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5"/>
        <v>-5.1124549999999991E-2</v>
      </c>
      <c r="GT160" s="8">
        <f t="shared" si="296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7"/>
        <v>-5.1124549999999991E-2</v>
      </c>
      <c r="HF160" s="8">
        <f t="shared" si="298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2"/>
        <v>5.8954250447668256E-2</v>
      </c>
      <c r="EA161" s="14">
        <f t="shared" si="283"/>
        <v>-5.8954250447668256E-2</v>
      </c>
      <c r="EB161" s="14">
        <f t="shared" si="284"/>
        <v>5.5804642000000015E-2</v>
      </c>
      <c r="EC161" s="14">
        <f t="shared" si="285"/>
        <v>-2.9781557193584718E-3</v>
      </c>
      <c r="ED161" s="7">
        <f t="shared" si="299"/>
        <v>-1.6241132746282241</v>
      </c>
      <c r="EE161">
        <f t="shared" si="286"/>
        <v>-0.99857898821020796</v>
      </c>
      <c r="EI161" s="8">
        <f t="shared" si="287"/>
        <v>0</v>
      </c>
      <c r="EJ161" s="8">
        <f t="shared" si="288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89"/>
        <v>-6.1994780000000013E-2</v>
      </c>
      <c r="FB161" s="8">
        <f t="shared" si="290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1"/>
        <v>-6.1994780000000013E-2</v>
      </c>
      <c r="FH161" s="8">
        <f t="shared" si="292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3"/>
        <v>-6.1994780000000013E-2</v>
      </c>
      <c r="FN161" s="8">
        <f t="shared" si="294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5"/>
        <v>-6.1994780000000013E-2</v>
      </c>
      <c r="GT161" s="8">
        <f t="shared" si="296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7"/>
        <v>-6.1994780000000013E-2</v>
      </c>
      <c r="HF161" s="8">
        <f t="shared" si="298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2"/>
        <v>5.9917388798173321E-2</v>
      </c>
      <c r="EA162" s="14">
        <f t="shared" si="283"/>
        <v>-5.9917388798173321E-2</v>
      </c>
      <c r="EB162" s="14">
        <f t="shared" si="284"/>
        <v>4.4532536999999983E-2</v>
      </c>
      <c r="EC162" s="14">
        <f t="shared" si="285"/>
        <v>-9.6313835050506474E-4</v>
      </c>
      <c r="ED162" s="7">
        <f t="shared" si="299"/>
        <v>-1.5924207004593651</v>
      </c>
      <c r="EE162">
        <f t="shared" si="286"/>
        <v>-0.99976620234260183</v>
      </c>
      <c r="EI162" s="8">
        <f t="shared" si="287"/>
        <v>0</v>
      </c>
      <c r="EJ162" s="8">
        <f t="shared" si="288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89"/>
        <v>-5.5793939999999986E-2</v>
      </c>
      <c r="FB162" s="8">
        <f t="shared" si="290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1"/>
        <v>-5.5793939999999986E-2</v>
      </c>
      <c r="FH162" s="8">
        <f t="shared" si="292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3"/>
        <v>-5.5793939999999986E-2</v>
      </c>
      <c r="FN162" s="8">
        <f t="shared" si="294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5"/>
        <v>-5.5793939999999986E-2</v>
      </c>
      <c r="GT162" s="8">
        <f t="shared" si="296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7"/>
        <v>-5.5793939999999986E-2</v>
      </c>
      <c r="HF162" s="8">
        <f t="shared" si="298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2"/>
        <v>5.9892512357095425E-2</v>
      </c>
      <c r="EA163" s="14">
        <f t="shared" si="283"/>
        <v>-5.9892512357095425E-2</v>
      </c>
      <c r="EB163" s="14">
        <f t="shared" si="284"/>
        <v>4.4599007000000024E-2</v>
      </c>
      <c r="EC163" s="14">
        <f t="shared" si="285"/>
        <v>2.4876441077896494E-5</v>
      </c>
      <c r="ED163" s="7">
        <f t="shared" si="299"/>
        <v>-1.5702385466968316</v>
      </c>
      <c r="EE163">
        <f t="shared" si="286"/>
        <v>-0.99999984444068513</v>
      </c>
      <c r="EI163" s="8">
        <f t="shared" si="287"/>
        <v>0</v>
      </c>
      <c r="EJ163" s="8">
        <f t="shared" si="288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89"/>
        <v>-4.457862999999998E-2</v>
      </c>
      <c r="FB163" s="8">
        <f t="shared" si="290"/>
        <v>-1.8495185017827119E-2</v>
      </c>
      <c r="FC163">
        <v>6</v>
      </c>
      <c r="FE163">
        <v>0.23420294999999999</v>
      </c>
      <c r="FF163">
        <v>0.21104877</v>
      </c>
      <c r="FG163" s="8">
        <f t="shared" si="291"/>
        <v>-4.457862999999998E-2</v>
      </c>
      <c r="FH163" s="8">
        <f t="shared" si="292"/>
        <v>-9.3167029919539786E-3</v>
      </c>
      <c r="FI163">
        <v>8</v>
      </c>
      <c r="FK163">
        <v>0.23420294999999999</v>
      </c>
      <c r="FL163">
        <v>0.21104877</v>
      </c>
      <c r="FM163" s="8">
        <f t="shared" si="293"/>
        <v>-4.457862999999998E-2</v>
      </c>
      <c r="FN163" s="8">
        <f t="shared" si="294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5"/>
        <v>-4.457862999999998E-2</v>
      </c>
      <c r="GT163" s="8">
        <f t="shared" si="296"/>
        <v>2.0533345722515113E-3</v>
      </c>
      <c r="GU163">
        <v>16</v>
      </c>
      <c r="HC163">
        <v>0.23420294999999999</v>
      </c>
      <c r="HD163">
        <v>-0.18787841</v>
      </c>
      <c r="HE163" s="8">
        <f t="shared" si="297"/>
        <v>-4.457862999999998E-2</v>
      </c>
      <c r="HF163" s="8">
        <f t="shared" si="298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2"/>
        <v>5.9052315314374174E-2</v>
      </c>
      <c r="EA164" s="14">
        <f t="shared" si="283"/>
        <v>-5.9052315314374174E-2</v>
      </c>
      <c r="EB164" s="14">
        <f t="shared" si="284"/>
        <v>4.4542307000000003E-2</v>
      </c>
      <c r="EC164" s="14">
        <f t="shared" si="285"/>
        <v>8.4019704272125101E-4</v>
      </c>
      <c r="ED164" s="7">
        <f t="shared" si="299"/>
        <v>-1.5519356644113727</v>
      </c>
      <c r="EE164">
        <f t="shared" si="286"/>
        <v>-0.9998221429796641</v>
      </c>
      <c r="EI164" s="8">
        <f t="shared" si="287"/>
        <v>0</v>
      </c>
      <c r="EJ164" s="8">
        <f t="shared" si="288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89"/>
        <v>-4.4588270000000041E-2</v>
      </c>
      <c r="FB164" s="8">
        <f t="shared" si="290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1"/>
        <v>-4.4588270000000041E-2</v>
      </c>
      <c r="FH164" s="8">
        <f t="shared" si="292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3"/>
        <v>-4.4588270000000041E-2</v>
      </c>
      <c r="FN164" s="8">
        <f t="shared" si="294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5"/>
        <v>-4.4588270000000041E-2</v>
      </c>
      <c r="GT164" s="8">
        <f t="shared" si="296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7"/>
        <v>-4.4588270000000041E-2</v>
      </c>
      <c r="HF164" s="8">
        <f t="shared" si="298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2"/>
        <v>5.7526732273967394E-2</v>
      </c>
      <c r="EA165" s="14">
        <f t="shared" si="283"/>
        <v>-5.7526732273967394E-2</v>
      </c>
      <c r="EB165" s="14">
        <f t="shared" si="284"/>
        <v>4.4585435000000007E-2</v>
      </c>
      <c r="EC165" s="14">
        <f t="shared" si="285"/>
        <v>1.5255830404067791E-3</v>
      </c>
      <c r="ED165" s="7">
        <f t="shared" si="299"/>
        <v>-1.5365925992766278</v>
      </c>
      <c r="EE165">
        <f t="shared" si="286"/>
        <v>-0.99941510953696477</v>
      </c>
      <c r="EI165" s="8">
        <f t="shared" si="287"/>
        <v>0</v>
      </c>
      <c r="EJ165" s="8">
        <f t="shared" si="288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89"/>
        <v>-4.4599520000000004E-2</v>
      </c>
      <c r="FB165" s="8">
        <f t="shared" si="290"/>
        <v>-1.8356450215263727E-2</v>
      </c>
      <c r="FC165">
        <v>6</v>
      </c>
      <c r="FE165">
        <v>0.32336985000000001</v>
      </c>
      <c r="FF165">
        <v>0.23397497</v>
      </c>
      <c r="FG165" s="8">
        <f t="shared" si="291"/>
        <v>-4.4599520000000004E-2</v>
      </c>
      <c r="FH165" s="8">
        <f t="shared" si="292"/>
        <v>-1.0327572949704758E-2</v>
      </c>
      <c r="FI165">
        <v>8</v>
      </c>
      <c r="FK165">
        <v>0.32336985000000001</v>
      </c>
      <c r="FL165">
        <v>0.23397497</v>
      </c>
      <c r="FM165" s="8">
        <f t="shared" si="293"/>
        <v>-4.4599520000000004E-2</v>
      </c>
      <c r="FN165" s="8">
        <f t="shared" si="294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5"/>
        <v>-4.4599520000000004E-2</v>
      </c>
      <c r="GT165" s="8">
        <f t="shared" si="296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7"/>
        <v>-4.4599520000000004E-2</v>
      </c>
      <c r="HF165" s="8">
        <f t="shared" si="298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2"/>
        <v>5.5420099779394875E-2</v>
      </c>
      <c r="EA166" s="14">
        <f t="shared" si="283"/>
        <v>-5.5420099779394875E-2</v>
      </c>
      <c r="EB166" s="14">
        <f t="shared" si="284"/>
        <v>4.4571052999999972E-2</v>
      </c>
      <c r="EC166" s="14">
        <f t="shared" si="285"/>
        <v>2.106632494572519E-3</v>
      </c>
      <c r="ED166" s="7">
        <f t="shared" si="299"/>
        <v>-1.5235668862871452</v>
      </c>
      <c r="EE166">
        <f t="shared" si="286"/>
        <v>-0.9988848972786567</v>
      </c>
      <c r="EI166" s="8">
        <f t="shared" si="287"/>
        <v>0</v>
      </c>
      <c r="EJ166" s="8">
        <f t="shared" si="288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89"/>
        <v>-4.4603559999999987E-2</v>
      </c>
      <c r="FB166" s="8">
        <f t="shared" si="290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1"/>
        <v>-4.4603559999999987E-2</v>
      </c>
      <c r="FH166" s="8">
        <f t="shared" si="292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3"/>
        <v>-4.4603559999999987E-2</v>
      </c>
      <c r="FN166" s="8">
        <f t="shared" si="294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5"/>
        <v>-4.4603559999999987E-2</v>
      </c>
      <c r="GT166" s="8">
        <f t="shared" si="296"/>
        <v>3.3093790384382428E-4</v>
      </c>
      <c r="GU166">
        <v>16</v>
      </c>
      <c r="HC166">
        <v>0.36796937000000002</v>
      </c>
      <c r="HD166">
        <v>-0.16649317</v>
      </c>
      <c r="HE166" s="8">
        <f t="shared" si="297"/>
        <v>-4.4603559999999987E-2</v>
      </c>
      <c r="HF166" s="8">
        <f t="shared" si="298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2"/>
        <v>5.2813337809880657E-2</v>
      </c>
      <c r="EA167" s="14">
        <f t="shared" si="283"/>
        <v>-5.2813337809880657E-2</v>
      </c>
      <c r="EB167" s="14">
        <f t="shared" si="284"/>
        <v>4.4585397000000027E-2</v>
      </c>
      <c r="EC167" s="14">
        <f t="shared" si="285"/>
        <v>2.606761969514218E-3</v>
      </c>
      <c r="ED167" s="7">
        <f t="shared" si="299"/>
        <v>-1.5123960894851083</v>
      </c>
      <c r="EE167">
        <f t="shared" si="286"/>
        <v>-0.99829519075717399</v>
      </c>
      <c r="EI167" s="8">
        <f t="shared" si="287"/>
        <v>0</v>
      </c>
      <c r="EJ167" s="8">
        <f t="shared" si="288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89"/>
        <v>-4.4596150000000001E-2</v>
      </c>
      <c r="FB167" s="8">
        <f t="shared" si="290"/>
        <v>-1.656636730842493E-2</v>
      </c>
      <c r="FC167">
        <v>6</v>
      </c>
      <c r="FE167">
        <v>0.41257293</v>
      </c>
      <c r="FF167">
        <v>0.22149598000000001</v>
      </c>
      <c r="FG167" s="8">
        <f t="shared" si="291"/>
        <v>-4.4596150000000001E-2</v>
      </c>
      <c r="FH167" s="8">
        <f t="shared" si="292"/>
        <v>-9.7650612206047847E-3</v>
      </c>
      <c r="FI167">
        <v>8</v>
      </c>
      <c r="FK167">
        <v>0.41257293</v>
      </c>
      <c r="FL167">
        <v>0.22149598000000001</v>
      </c>
      <c r="FM167" s="8">
        <f t="shared" si="293"/>
        <v>-4.4596150000000001E-2</v>
      </c>
      <c r="FN167" s="8">
        <f t="shared" si="294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5"/>
        <v>-4.4596150000000001E-2</v>
      </c>
      <c r="GT167" s="8">
        <f t="shared" si="296"/>
        <v>1.2276613269184285E-4</v>
      </c>
      <c r="GU167">
        <v>16</v>
      </c>
      <c r="HC167">
        <v>0.41257293</v>
      </c>
      <c r="HD167">
        <v>-0.15616166000000001</v>
      </c>
      <c r="HE167" s="8">
        <f t="shared" si="297"/>
        <v>-4.4596150000000001E-2</v>
      </c>
      <c r="HF167" s="8">
        <f t="shared" si="298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2"/>
        <v>4.9774339676722755E-2</v>
      </c>
      <c r="EA168" s="14">
        <f t="shared" si="283"/>
        <v>-4.9774339676722755E-2</v>
      </c>
      <c r="EB168" s="14">
        <f t="shared" si="284"/>
        <v>4.4568407999999948E-2</v>
      </c>
      <c r="EC168" s="14">
        <f t="shared" si="285"/>
        <v>3.0389981331579025E-3</v>
      </c>
      <c r="ED168" s="7">
        <f t="shared" si="299"/>
        <v>-1.5027144405318809</v>
      </c>
      <c r="EE168">
        <f t="shared" si="286"/>
        <v>-0.9976833234328365</v>
      </c>
      <c r="EI168" s="8">
        <f t="shared" si="287"/>
        <v>0</v>
      </c>
      <c r="EJ168" s="8">
        <f t="shared" si="288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89"/>
        <v>-4.4609780000000043E-2</v>
      </c>
      <c r="FB168" s="8">
        <f t="shared" si="290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1"/>
        <v>-4.4609780000000043E-2</v>
      </c>
      <c r="FH168" s="8">
        <f t="shared" si="292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3"/>
        <v>-4.4609780000000043E-2</v>
      </c>
      <c r="FN168" s="8">
        <f t="shared" si="294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5"/>
        <v>-4.4609780000000043E-2</v>
      </c>
      <c r="GT168" s="8">
        <f t="shared" si="296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7"/>
        <v>-4.4609780000000043E-2</v>
      </c>
      <c r="HF168" s="8">
        <f t="shared" si="298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2"/>
        <v>4.6352878718469832E-2</v>
      </c>
      <c r="EA169" s="14">
        <f t="shared" si="283"/>
        <v>-4.6352878718469832E-2</v>
      </c>
      <c r="EB169" s="14">
        <f t="shared" si="284"/>
        <v>4.4593721000000031E-2</v>
      </c>
      <c r="EC169" s="14">
        <f t="shared" si="285"/>
        <v>3.4214609582529226E-3</v>
      </c>
      <c r="ED169" s="7">
        <f t="shared" si="299"/>
        <v>-1.4942211782865467</v>
      </c>
      <c r="EE169">
        <f t="shared" si="286"/>
        <v>-0.99706955568561673</v>
      </c>
      <c r="EI169" s="8">
        <f t="shared" si="287"/>
        <v>0</v>
      </c>
      <c r="EJ169" s="8">
        <f t="shared" si="288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89"/>
        <v>-4.459501999999993E-2</v>
      </c>
      <c r="FB169" s="8">
        <f t="shared" si="290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1"/>
        <v>-4.459501999999993E-2</v>
      </c>
      <c r="FH169" s="8">
        <f t="shared" si="292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3"/>
        <v>-4.459501999999993E-2</v>
      </c>
      <c r="FN169" s="8">
        <f t="shared" si="294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5"/>
        <v>-4.459501999999993E-2</v>
      </c>
      <c r="GT169" s="8">
        <f t="shared" si="296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7"/>
        <v>-4.459501999999993E-2</v>
      </c>
      <c r="HF169" s="8">
        <f t="shared" si="298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2"/>
        <v>4.2595795220475678E-2</v>
      </c>
      <c r="EA170" s="14">
        <f t="shared" si="283"/>
        <v>-4.2595795220475678E-2</v>
      </c>
      <c r="EB170" s="14">
        <f t="shared" si="284"/>
        <v>4.4550843000000007E-2</v>
      </c>
      <c r="EC170" s="14">
        <f t="shared" si="285"/>
        <v>3.7570834979941542E-3</v>
      </c>
      <c r="ED170" s="7">
        <f t="shared" si="299"/>
        <v>-1.4866629118738566</v>
      </c>
      <c r="EE170">
        <f t="shared" si="286"/>
        <v>-0.99646287142903345</v>
      </c>
      <c r="EI170" s="8">
        <f t="shared" si="287"/>
        <v>0</v>
      </c>
      <c r="EJ170" s="8">
        <f t="shared" si="288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89"/>
        <v>-4.4607630000000009E-2</v>
      </c>
      <c r="FB170" s="8">
        <f t="shared" si="290"/>
        <v>-1.2335491787641048E-2</v>
      </c>
      <c r="FC170">
        <v>6</v>
      </c>
      <c r="FE170">
        <v>0.54637387999999998</v>
      </c>
      <c r="FF170">
        <v>0.16246831</v>
      </c>
      <c r="FG170" s="8">
        <f t="shared" si="291"/>
        <v>-4.4607630000000009E-2</v>
      </c>
      <c r="FH170" s="8">
        <f t="shared" si="292"/>
        <v>-7.1514105288480873E-3</v>
      </c>
      <c r="FI170">
        <v>8</v>
      </c>
      <c r="FK170">
        <v>0.54637387999999998</v>
      </c>
      <c r="FL170">
        <v>0.16246831</v>
      </c>
      <c r="FM170" s="8">
        <f t="shared" si="293"/>
        <v>-4.4607630000000009E-2</v>
      </c>
      <c r="FN170" s="8">
        <f t="shared" si="294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5"/>
        <v>-4.4607630000000009E-2</v>
      </c>
      <c r="GT170" s="8">
        <f t="shared" si="296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7"/>
        <v>-4.4607630000000009E-2</v>
      </c>
      <c r="HF170" s="8">
        <f t="shared" si="298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2"/>
        <v>3.8527503531741378E-2</v>
      </c>
      <c r="EA171" s="14">
        <f t="shared" si="283"/>
        <v>-3.8527503531741378E-2</v>
      </c>
      <c r="EB171" s="14">
        <f t="shared" si="284"/>
        <v>4.4591559000000003E-2</v>
      </c>
      <c r="EC171" s="14">
        <f t="shared" si="285"/>
        <v>4.0682916887343004E-3</v>
      </c>
      <c r="ED171" s="7">
        <f t="shared" si="299"/>
        <v>-1.4798136383440332</v>
      </c>
      <c r="EE171">
        <f t="shared" si="286"/>
        <v>-0.9958639295298507</v>
      </c>
      <c r="EI171" s="8">
        <f t="shared" si="287"/>
        <v>0</v>
      </c>
      <c r="EJ171" s="8">
        <f t="shared" si="288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89"/>
        <v>-4.4585199999999992E-2</v>
      </c>
      <c r="FB171" s="8">
        <f t="shared" si="290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1"/>
        <v>-4.4585199999999992E-2</v>
      </c>
      <c r="FH171" s="8">
        <f t="shared" si="292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3"/>
        <v>-4.4585199999999992E-2</v>
      </c>
      <c r="FN171" s="8">
        <f t="shared" si="294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5"/>
        <v>-4.4585199999999992E-2</v>
      </c>
      <c r="GT171" s="8">
        <f t="shared" si="296"/>
        <v>8.5677613326950812E-4</v>
      </c>
      <c r="GU171">
        <v>16</v>
      </c>
      <c r="HC171">
        <v>0.59098150999999999</v>
      </c>
      <c r="HD171">
        <v>-0.1447717</v>
      </c>
      <c r="HE171" s="8">
        <f t="shared" si="297"/>
        <v>-4.4585199999999992E-2</v>
      </c>
      <c r="HF171" s="8">
        <f t="shared" si="298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2"/>
        <v>3.4178286734964779E-2</v>
      </c>
      <c r="EA172" s="14">
        <f t="shared" si="283"/>
        <v>-3.4178286734964779E-2</v>
      </c>
      <c r="EB172" s="14">
        <f t="shared" si="284"/>
        <v>4.4546121999999966E-2</v>
      </c>
      <c r="EC172" s="14">
        <f t="shared" si="285"/>
        <v>4.3492167967765991E-3</v>
      </c>
      <c r="ED172" s="7">
        <f t="shared" si="299"/>
        <v>-1.4734707771249071</v>
      </c>
      <c r="EE172">
        <f t="shared" si="286"/>
        <v>-0.99526760600048136</v>
      </c>
      <c r="EI172" s="8">
        <f t="shared" si="287"/>
        <v>0</v>
      </c>
      <c r="EJ172" s="8">
        <f t="shared" si="288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89"/>
        <v>-4.4596489999999989E-2</v>
      </c>
      <c r="FB172" s="8">
        <f t="shared" si="290"/>
        <v>-9.0312634546006569E-3</v>
      </c>
      <c r="FC172">
        <v>6</v>
      </c>
      <c r="FE172">
        <v>0.63556670999999998</v>
      </c>
      <c r="FF172">
        <v>0.11026306</v>
      </c>
      <c r="FG172" s="8">
        <f t="shared" si="291"/>
        <v>-4.4596489999999989E-2</v>
      </c>
      <c r="FH172" s="8">
        <f t="shared" si="292"/>
        <v>-4.846445838609186E-3</v>
      </c>
      <c r="FI172">
        <v>8</v>
      </c>
      <c r="FK172">
        <v>0.63556670999999998</v>
      </c>
      <c r="FL172">
        <v>0.11026306</v>
      </c>
      <c r="FM172" s="8">
        <f t="shared" si="293"/>
        <v>-4.4596489999999989E-2</v>
      </c>
      <c r="FN172" s="8">
        <f t="shared" si="294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5"/>
        <v>-4.4596489999999989E-2</v>
      </c>
      <c r="GT172" s="8">
        <f t="shared" si="296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7"/>
        <v>-4.4596489999999989E-2</v>
      </c>
      <c r="HF172" s="8">
        <f t="shared" si="298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2"/>
        <v>2.9555306027599593E-2</v>
      </c>
      <c r="EA173" s="14">
        <f t="shared" si="283"/>
        <v>-2.9555306027599593E-2</v>
      </c>
      <c r="EB173" s="14">
        <f t="shared" si="284"/>
        <v>4.4573103000000058E-2</v>
      </c>
      <c r="EC173" s="14">
        <f t="shared" si="285"/>
        <v>4.622980707365186E-3</v>
      </c>
      <c r="ED173" s="7">
        <f t="shared" si="299"/>
        <v>-1.4674490202645945</v>
      </c>
      <c r="EE173">
        <f t="shared" si="286"/>
        <v>-0.99466441861709776</v>
      </c>
      <c r="EI173" s="8">
        <f t="shared" si="287"/>
        <v>0</v>
      </c>
      <c r="EJ173" s="8">
        <f t="shared" si="288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89"/>
        <v>-4.4563490000000039E-2</v>
      </c>
      <c r="FB173" s="8">
        <f t="shared" si="290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1"/>
        <v>-4.4563490000000039E-2</v>
      </c>
      <c r="FH173" s="8">
        <f t="shared" si="292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3"/>
        <v>-4.4563490000000039E-2</v>
      </c>
      <c r="FN173" s="8">
        <f t="shared" si="294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5"/>
        <v>-4.4563490000000039E-2</v>
      </c>
      <c r="GT173" s="8">
        <f t="shared" si="296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7"/>
        <v>-4.4563490000000039E-2</v>
      </c>
      <c r="HF173" s="8">
        <f t="shared" si="298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2"/>
        <v>2.4330434096358041E-2</v>
      </c>
      <c r="EA174" s="14">
        <f t="shared" si="283"/>
        <v>-2.4330434096358041E-2</v>
      </c>
      <c r="EB174" s="14">
        <f t="shared" si="284"/>
        <v>4.7559175999999925E-2</v>
      </c>
      <c r="EC174" s="14">
        <f t="shared" si="285"/>
        <v>5.2248719312415516E-3</v>
      </c>
      <c r="ED174" s="7">
        <f t="shared" si="299"/>
        <v>-1.4613746950818907</v>
      </c>
      <c r="EE174">
        <f t="shared" si="286"/>
        <v>-0.9940194239969008</v>
      </c>
      <c r="EI174" s="8">
        <f t="shared" si="287"/>
        <v>0</v>
      </c>
      <c r="EJ174" s="8">
        <f t="shared" si="288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89"/>
        <v>-4.4580219999999948E-2</v>
      </c>
      <c r="FB174" s="8">
        <f t="shared" si="290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1"/>
        <v>-4.4580219999999948E-2</v>
      </c>
      <c r="FH174" s="8">
        <f t="shared" si="292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3"/>
        <v>-4.4580219999999948E-2</v>
      </c>
      <c r="FN174" s="8">
        <f t="shared" si="294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5"/>
        <v>-4.4580219999999948E-2</v>
      </c>
      <c r="GT174" s="8">
        <f t="shared" si="296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7"/>
        <v>-4.4580219999999948E-2</v>
      </c>
      <c r="HF174" s="8">
        <f t="shared" si="298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2"/>
        <v>1.8350048679812436E-2</v>
      </c>
      <c r="EA175" s="14">
        <f t="shared" si="283"/>
        <v>-1.8350048679812436E-2</v>
      </c>
      <c r="EB175" s="14">
        <f t="shared" si="284"/>
        <v>5.1333571999999994E-2</v>
      </c>
      <c r="EC175" s="14">
        <f t="shared" si="285"/>
        <v>5.9803854165456048E-3</v>
      </c>
      <c r="ED175" s="7">
        <f t="shared" si="299"/>
        <v>-1.4548186650550252</v>
      </c>
      <c r="EE175">
        <f t="shared" si="286"/>
        <v>-0.99328212613057343</v>
      </c>
      <c r="EI175" s="8">
        <f t="shared" si="287"/>
        <v>0</v>
      </c>
      <c r="EJ175" s="8">
        <f t="shared" si="288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89"/>
        <v>-4.7501780000000049E-2</v>
      </c>
      <c r="FB175" s="8">
        <f t="shared" si="290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1"/>
        <v>-4.7501780000000049E-2</v>
      </c>
      <c r="FH175" s="8">
        <f t="shared" si="292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3"/>
        <v>-4.7501780000000049E-2</v>
      </c>
      <c r="FN175" s="8">
        <f t="shared" si="294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5"/>
        <v>-4.7501780000000049E-2</v>
      </c>
      <c r="GT175" s="8">
        <f t="shared" si="296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7"/>
        <v>-4.7501780000000049E-2</v>
      </c>
      <c r="HF175" s="8">
        <f t="shared" si="298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2"/>
        <v>1.2138871339052334E-2</v>
      </c>
      <c r="EA176" s="14">
        <f t="shared" si="283"/>
        <v>-1.2138871339052334E-2</v>
      </c>
      <c r="EB176" s="14">
        <f t="shared" si="284"/>
        <v>5.0256139000000033E-2</v>
      </c>
      <c r="EC176" s="14">
        <f t="shared" si="285"/>
        <v>6.2111773407601024E-3</v>
      </c>
      <c r="ED176" s="7">
        <f t="shared" si="299"/>
        <v>-1.4478294660556796</v>
      </c>
      <c r="EE176">
        <f t="shared" si="286"/>
        <v>-0.9924490974491248</v>
      </c>
      <c r="EI176" s="8">
        <f t="shared" si="287"/>
        <v>0</v>
      </c>
      <c r="EJ176" s="8">
        <f t="shared" si="288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89"/>
        <v>-5.1284839999999998E-2</v>
      </c>
      <c r="FB176" s="8">
        <f t="shared" si="290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1"/>
        <v>-5.1284839999999998E-2</v>
      </c>
      <c r="FH176" s="8">
        <f t="shared" si="292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3"/>
        <v>-5.1284839999999998E-2</v>
      </c>
      <c r="FN176" s="8">
        <f t="shared" si="294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5"/>
        <v>-5.1284839999999998E-2</v>
      </c>
      <c r="GT176" s="8">
        <f t="shared" si="296"/>
        <v>6.6078214119625863E-3</v>
      </c>
      <c r="GU176">
        <v>16</v>
      </c>
      <c r="HC176">
        <v>0.81680869</v>
      </c>
      <c r="HD176">
        <v>-0.22171900999999999</v>
      </c>
      <c r="HE176" s="8">
        <f t="shared" si="297"/>
        <v>-5.1284839999999998E-2</v>
      </c>
      <c r="HF176" s="8">
        <f t="shared" si="298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2"/>
        <v>6.2479519489863798E-3</v>
      </c>
      <c r="EA177" s="14">
        <f t="shared" si="283"/>
        <v>-6.2479519489863798E-3</v>
      </c>
      <c r="EB177" s="14">
        <f t="shared" si="284"/>
        <v>4.507604799999998E-2</v>
      </c>
      <c r="EC177" s="14">
        <f t="shared" si="285"/>
        <v>5.890919390065954E-3</v>
      </c>
      <c r="ED177" s="7">
        <f t="shared" si="299"/>
        <v>-1.4408443619900533</v>
      </c>
      <c r="EE177">
        <f t="shared" si="286"/>
        <v>-0.99156811957217028</v>
      </c>
      <c r="EI177" s="8">
        <f t="shared" si="287"/>
        <v>0</v>
      </c>
      <c r="EJ177" s="8">
        <f t="shared" si="288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89"/>
        <v>-5.0145430000000046E-2</v>
      </c>
      <c r="FB177" s="8">
        <f t="shared" si="290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1"/>
        <v>-5.0145430000000046E-2</v>
      </c>
      <c r="FH177" s="8">
        <f t="shared" si="292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3"/>
        <v>-5.0145430000000046E-2</v>
      </c>
      <c r="FN177" s="8">
        <f t="shared" si="294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5"/>
        <v>-5.0145430000000046E-2</v>
      </c>
      <c r="GT177" s="8">
        <f t="shared" si="296"/>
        <v>4.5784205245565845E-3</v>
      </c>
      <c r="GU177">
        <v>16</v>
      </c>
      <c r="HC177">
        <v>0.86809353</v>
      </c>
      <c r="HD177">
        <v>-0.15560110999999999</v>
      </c>
      <c r="HE177" s="8">
        <f t="shared" si="297"/>
        <v>-5.0145430000000046E-2</v>
      </c>
      <c r="HF177" s="8">
        <f t="shared" si="298"/>
        <v>7.2703015099828631E-3</v>
      </c>
      <c r="HG177">
        <v>20</v>
      </c>
    </row>
    <row r="178" spans="128:219" x14ac:dyDescent="0.35">
      <c r="DY178" s="1">
        <v>1</v>
      </c>
      <c r="DZ178" s="14">
        <f t="shared" si="282"/>
        <v>1.2599999999999777E-3</v>
      </c>
      <c r="EA178" s="14">
        <f t="shared" si="283"/>
        <v>-1.2599999999999777E-3</v>
      </c>
      <c r="EB178" s="14">
        <f t="shared" si="284"/>
        <v>3.6347290000000032E-2</v>
      </c>
      <c r="EC178" s="14">
        <f t="shared" si="285"/>
        <v>4.9879519489864025E-3</v>
      </c>
      <c r="ED178" s="7">
        <f t="shared" si="299"/>
        <v>-1.4344178036925648</v>
      </c>
      <c r="EE178">
        <f t="shared" si="286"/>
        <v>-0.99071485389263281</v>
      </c>
      <c r="EI178" s="8">
        <f t="shared" si="287"/>
        <v>0</v>
      </c>
      <c r="EJ178" s="8">
        <f t="shared" si="288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89"/>
        <v>-4.4942229999999972E-2</v>
      </c>
      <c r="FB178" s="8">
        <f t="shared" si="290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1"/>
        <v>-4.4942229999999972E-2</v>
      </c>
      <c r="FH178" s="8">
        <f t="shared" si="292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3"/>
        <v>-4.4942229999999972E-2</v>
      </c>
      <c r="FN178" s="8">
        <f t="shared" si="294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5"/>
        <v>-4.4942229999999972E-2</v>
      </c>
      <c r="GT178" s="8">
        <f t="shared" si="296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7"/>
        <v>-4.4942229999999972E-2</v>
      </c>
      <c r="HF178" s="8">
        <f t="shared" si="298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6"/>
        <v>-0.99071485389263281</v>
      </c>
      <c r="EI179" s="8">
        <f>EG179-EG178</f>
        <v>0</v>
      </c>
      <c r="EJ179" s="8">
        <f t="shared" si="288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0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2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4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6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298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0">EG196-EG197</f>
        <v>0</v>
      </c>
      <c r="EJ196" s="8">
        <f t="shared" ref="EJ196:EJ219" si="301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2">FM196-FM197</f>
        <v>0</v>
      </c>
      <c r="FP196" s="8">
        <f t="shared" ref="FP196:FP219" si="303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4">FY196-FY197</f>
        <v>0</v>
      </c>
      <c r="GB196" s="8">
        <f t="shared" ref="GB196:GB219" si="305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6">GK196-GK197</f>
        <v>0</v>
      </c>
      <c r="GN196" s="8">
        <f t="shared" ref="GN196:GN219" si="307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08">GQ196-GQ197</f>
        <v>0</v>
      </c>
      <c r="GT196" s="8">
        <f t="shared" ref="GT196:GT219" si="309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0">GW196-GW197</f>
        <v>0</v>
      </c>
      <c r="GZ196" s="8">
        <f t="shared" ref="GZ196:GZ219" si="311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2">5*($EC$5/100)*(0.2969*SQRT(DY197)-0.126*DY197-0.3516*DY197^2+0.2843*DY197^3-0.1015*DY197^4)</f>
        <v>2.6648108451597489E-2</v>
      </c>
      <c r="EA197" s="14">
        <f t="shared" ref="EA197:EA218" si="313">DZ197</f>
        <v>2.6648108451597489E-2</v>
      </c>
      <c r="EB197" s="14">
        <f t="shared" ref="EB197:EB218" si="314">DY197-DY196</f>
        <v>2.60625466E-2</v>
      </c>
      <c r="EC197" s="14">
        <f t="shared" ref="EC197:EC218" si="315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0"/>
        <v>0</v>
      </c>
      <c r="EJ197" s="8">
        <f t="shared" si="301"/>
        <v>0</v>
      </c>
      <c r="EK197">
        <v>0</v>
      </c>
      <c r="FM197">
        <v>0</v>
      </c>
      <c r="FN197">
        <v>-0.25427821</v>
      </c>
      <c r="FO197" s="8">
        <f t="shared" si="302"/>
        <v>-2.5729459999999999E-2</v>
      </c>
      <c r="FP197" s="8">
        <f t="shared" si="303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4"/>
        <v>-2.5729459999999999E-2</v>
      </c>
      <c r="GB197" s="8">
        <f t="shared" si="305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6"/>
        <v>-2.5729459999999999E-2</v>
      </c>
      <c r="GN197" s="8">
        <f t="shared" si="307"/>
        <v>-9.6658432989215511E-3</v>
      </c>
      <c r="GO197">
        <v>12</v>
      </c>
      <c r="GQ197">
        <v>0</v>
      </c>
      <c r="GR197">
        <v>-0.54535842000000001</v>
      </c>
      <c r="GS197" s="8">
        <f t="shared" si="308"/>
        <v>-2.5729459999999999E-2</v>
      </c>
      <c r="GT197" s="8">
        <f t="shared" si="309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0"/>
        <v>-2.5729459999999999E-2</v>
      </c>
      <c r="GZ197" s="8">
        <f t="shared" si="311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2"/>
        <v>3.9820016425207334E-2</v>
      </c>
      <c r="EA198" s="14">
        <f t="shared" si="313"/>
        <v>3.9820016425207334E-2</v>
      </c>
      <c r="EB198" s="14">
        <f t="shared" si="314"/>
        <v>3.9594583200000005E-2</v>
      </c>
      <c r="EC198" s="14">
        <f t="shared" si="315"/>
        <v>1.3171907973609846E-2</v>
      </c>
      <c r="ED198" s="7">
        <f t="shared" ref="ED198:ED218" si="316">(PI()/2)+ATAN(EC198/EB198)</f>
        <v>1.8919492617242695</v>
      </c>
      <c r="EE198">
        <f t="shared" ref="EE198:EE219" si="317">SIN(ED198)</f>
        <v>0.94887211249767367</v>
      </c>
      <c r="EI198" s="8">
        <f t="shared" si="300"/>
        <v>0</v>
      </c>
      <c r="EJ198" s="8">
        <f t="shared" si="301"/>
        <v>0</v>
      </c>
      <c r="EK198">
        <v>0</v>
      </c>
      <c r="FM198">
        <v>2.5729459999999999E-2</v>
      </c>
      <c r="FN198">
        <v>0.90585490999999996</v>
      </c>
      <c r="FO198" s="8">
        <f t="shared" si="302"/>
        <v>-3.9560220000000007E-2</v>
      </c>
      <c r="FP198" s="8">
        <f t="shared" si="303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4"/>
        <v>-3.9560220000000007E-2</v>
      </c>
      <c r="GB198" s="8">
        <f t="shared" si="305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6"/>
        <v>-3.9560220000000007E-2</v>
      </c>
      <c r="GN198" s="8">
        <f t="shared" si="307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08"/>
        <v>-3.9560220000000007E-2</v>
      </c>
      <c r="GT198" s="8">
        <f t="shared" si="309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0"/>
        <v>-3.9560220000000007E-2</v>
      </c>
      <c r="GZ198" s="8">
        <f t="shared" si="311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2"/>
        <v>4.9433246699933216E-2</v>
      </c>
      <c r="EA199" s="14">
        <f t="shared" si="313"/>
        <v>4.9433246699933216E-2</v>
      </c>
      <c r="EB199" s="14">
        <f t="shared" si="314"/>
        <v>5.1140553199999994E-2</v>
      </c>
      <c r="EC199" s="14">
        <f t="shared" si="315"/>
        <v>9.6132302747258813E-3</v>
      </c>
      <c r="ED199" s="7">
        <f t="shared" si="316"/>
        <v>1.7566047065434491</v>
      </c>
      <c r="EE199">
        <f t="shared" si="317"/>
        <v>0.98278723083040553</v>
      </c>
      <c r="EI199" s="8">
        <f t="shared" si="300"/>
        <v>0</v>
      </c>
      <c r="EJ199" s="8">
        <f t="shared" si="301"/>
        <v>0</v>
      </c>
      <c r="EK199">
        <v>0</v>
      </c>
      <c r="FM199">
        <v>6.5289680000000003E-2</v>
      </c>
      <c r="FN199">
        <v>1.6998977500000001</v>
      </c>
      <c r="FO199" s="8">
        <f t="shared" si="302"/>
        <v>-5.1124549999999991E-2</v>
      </c>
      <c r="FP199" s="8">
        <f t="shared" si="303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4"/>
        <v>-5.1124549999999991E-2</v>
      </c>
      <c r="GB199" s="8">
        <f t="shared" si="305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6"/>
        <v>-5.1124549999999991E-2</v>
      </c>
      <c r="GN199" s="8">
        <f t="shared" si="307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08"/>
        <v>-5.1124549999999991E-2</v>
      </c>
      <c r="GT199" s="8">
        <f t="shared" si="309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0"/>
        <v>-5.1124549999999991E-2</v>
      </c>
      <c r="GZ199" s="8">
        <f t="shared" si="311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2"/>
        <v>5.5976094728309785E-2</v>
      </c>
      <c r="EA200" s="14">
        <f t="shared" si="313"/>
        <v>5.5976094728309785E-2</v>
      </c>
      <c r="EB200" s="14">
        <f t="shared" si="314"/>
        <v>6.1985957999999994E-2</v>
      </c>
      <c r="EC200" s="14">
        <f t="shared" si="315"/>
        <v>6.5428480283765689E-3</v>
      </c>
      <c r="ED200" s="7">
        <f t="shared" si="316"/>
        <v>1.6759606278858505</v>
      </c>
      <c r="EE200">
        <f t="shared" si="317"/>
        <v>0.99447532939330852</v>
      </c>
      <c r="EI200" s="8">
        <f t="shared" si="300"/>
        <v>0</v>
      </c>
      <c r="EJ200" s="8">
        <f t="shared" si="301"/>
        <v>0</v>
      </c>
      <c r="EK200">
        <v>0</v>
      </c>
      <c r="FM200">
        <v>0.11641422999999999</v>
      </c>
      <c r="FN200">
        <v>2.0242783599999998</v>
      </c>
      <c r="FO200" s="8">
        <f t="shared" si="302"/>
        <v>-6.1994780000000013E-2</v>
      </c>
      <c r="FP200" s="8">
        <f t="shared" si="303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4"/>
        <v>-6.1994780000000013E-2</v>
      </c>
      <c r="GB200" s="8">
        <f t="shared" si="305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6"/>
        <v>-6.1994780000000013E-2</v>
      </c>
      <c r="GN200" s="8">
        <f t="shared" si="307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08"/>
        <v>-6.1994780000000013E-2</v>
      </c>
      <c r="GT200" s="8">
        <f t="shared" si="309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0"/>
        <v>-6.1994780000000013E-2</v>
      </c>
      <c r="GZ200" s="8">
        <f t="shared" si="311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2"/>
        <v>5.8954250447668256E-2</v>
      </c>
      <c r="EA201" s="14">
        <f t="shared" si="313"/>
        <v>5.8954250447668256E-2</v>
      </c>
      <c r="EB201" s="14">
        <f t="shared" si="314"/>
        <v>5.5804642000000015E-2</v>
      </c>
      <c r="EC201" s="14">
        <f t="shared" si="315"/>
        <v>2.9781557193584718E-3</v>
      </c>
      <c r="ED201" s="7">
        <f t="shared" si="316"/>
        <v>1.6241132746282241</v>
      </c>
      <c r="EE201">
        <f t="shared" si="317"/>
        <v>0.99857898821020796</v>
      </c>
      <c r="EI201" s="8">
        <f t="shared" si="300"/>
        <v>0</v>
      </c>
      <c r="EJ201" s="8">
        <f t="shared" si="301"/>
        <v>0</v>
      </c>
      <c r="EK201">
        <v>0</v>
      </c>
      <c r="FM201">
        <v>0.17840901000000001</v>
      </c>
      <c r="FN201">
        <v>2.0558076399999998</v>
      </c>
      <c r="FO201" s="8">
        <f t="shared" si="302"/>
        <v>-5.5793939999999986E-2</v>
      </c>
      <c r="FP201" s="8">
        <f t="shared" si="303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4"/>
        <v>-5.5793939999999986E-2</v>
      </c>
      <c r="GB201" s="8">
        <f t="shared" si="305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6"/>
        <v>-5.5793939999999986E-2</v>
      </c>
      <c r="GN201" s="8">
        <f t="shared" si="307"/>
        <v>0.13573708591517211</v>
      </c>
      <c r="GO201">
        <v>12</v>
      </c>
      <c r="GQ201">
        <v>0.17840901000000001</v>
      </c>
      <c r="GR201">
        <v>2.52948678</v>
      </c>
      <c r="GS201" s="8">
        <f t="shared" si="308"/>
        <v>-5.5793939999999986E-2</v>
      </c>
      <c r="GT201" s="8">
        <f t="shared" si="309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0"/>
        <v>-5.5793939999999986E-2</v>
      </c>
      <c r="GZ201" s="8">
        <f t="shared" si="311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2"/>
        <v>5.9917388798173321E-2</v>
      </c>
      <c r="EA202" s="14">
        <f t="shared" si="313"/>
        <v>5.9917388798173321E-2</v>
      </c>
      <c r="EB202" s="14">
        <f t="shared" si="314"/>
        <v>4.4532536999999983E-2</v>
      </c>
      <c r="EC202" s="14">
        <f t="shared" si="315"/>
        <v>9.6313835050506474E-4</v>
      </c>
      <c r="ED202" s="7">
        <f t="shared" si="316"/>
        <v>1.5924207004593651</v>
      </c>
      <c r="EE202">
        <f t="shared" si="317"/>
        <v>0.99976620234260183</v>
      </c>
      <c r="EI202" s="8">
        <f t="shared" si="300"/>
        <v>0</v>
      </c>
      <c r="EJ202" s="8">
        <f t="shared" si="301"/>
        <v>0</v>
      </c>
      <c r="EK202">
        <v>0</v>
      </c>
      <c r="FM202">
        <v>0.23420294999999999</v>
      </c>
      <c r="FN202">
        <v>2.0506803900000001</v>
      </c>
      <c r="FO202" s="8">
        <f t="shared" si="302"/>
        <v>-4.457862999999998E-2</v>
      </c>
      <c r="FP202" s="8">
        <f t="shared" si="303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4"/>
        <v>-4.457862999999998E-2</v>
      </c>
      <c r="GB202" s="8">
        <f t="shared" si="305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6"/>
        <v>-4.457862999999998E-2</v>
      </c>
      <c r="GN202" s="8">
        <f t="shared" si="307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08"/>
        <v>-4.457862999999998E-2</v>
      </c>
      <c r="GT202" s="8">
        <f t="shared" si="309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0"/>
        <v>-4.457862999999998E-2</v>
      </c>
      <c r="GZ202" s="8">
        <f t="shared" si="311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2"/>
        <v>5.9892512357095425E-2</v>
      </c>
      <c r="EA203" s="14">
        <f t="shared" si="313"/>
        <v>5.9892512357095425E-2</v>
      </c>
      <c r="EB203" s="14">
        <f t="shared" si="314"/>
        <v>4.4599007000000024E-2</v>
      </c>
      <c r="EC203" s="14">
        <f t="shared" si="315"/>
        <v>-2.4876441077896494E-5</v>
      </c>
      <c r="ED203" s="7">
        <f t="shared" si="316"/>
        <v>1.5702385466968316</v>
      </c>
      <c r="EE203">
        <f t="shared" si="317"/>
        <v>0.99999984444068513</v>
      </c>
      <c r="EI203" s="8">
        <f t="shared" si="300"/>
        <v>0</v>
      </c>
      <c r="EJ203" s="8">
        <f t="shared" si="301"/>
        <v>0</v>
      </c>
      <c r="EK203">
        <v>0</v>
      </c>
      <c r="FM203">
        <v>0.27878157999999997</v>
      </c>
      <c r="FN203">
        <v>1.9152518199999999</v>
      </c>
      <c r="FO203" s="8">
        <f t="shared" si="302"/>
        <v>-4.4588270000000041E-2</v>
      </c>
      <c r="FP203" s="8">
        <f t="shared" si="303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4"/>
        <v>-4.4588270000000041E-2</v>
      </c>
      <c r="GB203" s="8">
        <f t="shared" si="305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6"/>
        <v>-4.4588270000000041E-2</v>
      </c>
      <c r="GN203" s="8">
        <f t="shared" si="307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08"/>
        <v>-4.4588270000000041E-2</v>
      </c>
      <c r="GT203" s="8">
        <f t="shared" si="309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0"/>
        <v>-4.4588270000000041E-2</v>
      </c>
      <c r="GZ203" s="8">
        <f t="shared" si="311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2"/>
        <v>5.9052315314374174E-2</v>
      </c>
      <c r="EA204" s="14">
        <f t="shared" si="313"/>
        <v>5.9052315314374174E-2</v>
      </c>
      <c r="EB204" s="14">
        <f t="shared" si="314"/>
        <v>4.4542307000000003E-2</v>
      </c>
      <c r="EC204" s="14">
        <f t="shared" si="315"/>
        <v>-8.4019704272125101E-4</v>
      </c>
      <c r="ED204" s="7">
        <f t="shared" si="316"/>
        <v>1.5519356644113727</v>
      </c>
      <c r="EE204">
        <f t="shared" si="317"/>
        <v>0.9998221429796641</v>
      </c>
      <c r="EI204" s="8">
        <f t="shared" si="300"/>
        <v>0</v>
      </c>
      <c r="EJ204" s="8">
        <f t="shared" si="301"/>
        <v>0</v>
      </c>
      <c r="EK204">
        <v>0</v>
      </c>
      <c r="FM204">
        <v>0.32336985000000001</v>
      </c>
      <c r="FN204">
        <v>1.7703539699999999</v>
      </c>
      <c r="FO204" s="8">
        <f t="shared" si="302"/>
        <v>-4.4599520000000004E-2</v>
      </c>
      <c r="FP204" s="8">
        <f t="shared" si="303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4"/>
        <v>-4.4599520000000004E-2</v>
      </c>
      <c r="GB204" s="8">
        <f t="shared" si="305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6"/>
        <v>-4.4599520000000004E-2</v>
      </c>
      <c r="GN204" s="8">
        <f t="shared" si="307"/>
        <v>9.815806523526012E-2</v>
      </c>
      <c r="GO204">
        <v>12</v>
      </c>
      <c r="GQ204">
        <v>0.32336985000000001</v>
      </c>
      <c r="GR204">
        <v>2.30652027</v>
      </c>
      <c r="GS204" s="8">
        <f t="shared" si="308"/>
        <v>-4.4599520000000004E-2</v>
      </c>
      <c r="GT204" s="8">
        <f t="shared" si="309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0"/>
        <v>-4.4599520000000004E-2</v>
      </c>
      <c r="GZ204" s="8">
        <f t="shared" si="311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2"/>
        <v>5.7526732273967394E-2</v>
      </c>
      <c r="EA205" s="14">
        <f t="shared" si="313"/>
        <v>5.7526732273967394E-2</v>
      </c>
      <c r="EB205" s="14">
        <f t="shared" si="314"/>
        <v>4.4585435000000007E-2</v>
      </c>
      <c r="EC205" s="14">
        <f t="shared" si="315"/>
        <v>-1.5255830404067791E-3</v>
      </c>
      <c r="ED205" s="7">
        <f t="shared" si="316"/>
        <v>1.5365925992766278</v>
      </c>
      <c r="EE205">
        <f t="shared" si="317"/>
        <v>0.99941510953696477</v>
      </c>
      <c r="EI205" s="8">
        <f t="shared" si="300"/>
        <v>0</v>
      </c>
      <c r="EJ205" s="8">
        <f t="shared" si="301"/>
        <v>0</v>
      </c>
      <c r="EK205">
        <v>0</v>
      </c>
      <c r="FM205">
        <v>0.36796937000000002</v>
      </c>
      <c r="FN205">
        <v>1.6207689999999999</v>
      </c>
      <c r="FO205" s="8">
        <f t="shared" si="302"/>
        <v>-4.4603559999999987E-2</v>
      </c>
      <c r="FP205" s="8">
        <f t="shared" si="303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4"/>
        <v>-4.4603559999999987E-2</v>
      </c>
      <c r="GB205" s="8">
        <f t="shared" si="305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6"/>
        <v>-4.4603559999999987E-2</v>
      </c>
      <c r="GN205" s="8">
        <f t="shared" si="307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08"/>
        <v>-4.4603559999999987E-2</v>
      </c>
      <c r="GT205" s="8">
        <f t="shared" si="309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0"/>
        <v>-4.4603559999999987E-2</v>
      </c>
      <c r="GZ205" s="8">
        <f t="shared" si="311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2"/>
        <v>5.5420099779394875E-2</v>
      </c>
      <c r="EA206" s="14">
        <f t="shared" si="313"/>
        <v>5.5420099779394875E-2</v>
      </c>
      <c r="EB206" s="14">
        <f t="shared" si="314"/>
        <v>4.4571052999999972E-2</v>
      </c>
      <c r="EC206" s="14">
        <f t="shared" si="315"/>
        <v>-2.106632494572519E-3</v>
      </c>
      <c r="ED206" s="7">
        <f t="shared" si="316"/>
        <v>1.5235668862871452</v>
      </c>
      <c r="EE206">
        <f t="shared" si="317"/>
        <v>0.9988848972786567</v>
      </c>
      <c r="EI206" s="8">
        <f t="shared" si="300"/>
        <v>0</v>
      </c>
      <c r="EJ206" s="8">
        <f t="shared" si="301"/>
        <v>0</v>
      </c>
      <c r="EK206">
        <v>0</v>
      </c>
      <c r="FM206">
        <v>0.41257293</v>
      </c>
      <c r="FN206">
        <v>1.47024256</v>
      </c>
      <c r="FO206" s="8">
        <f t="shared" si="302"/>
        <v>-4.4596150000000001E-2</v>
      </c>
      <c r="FP206" s="8">
        <f t="shared" si="303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4"/>
        <v>-4.4596150000000001E-2</v>
      </c>
      <c r="GB206" s="8">
        <f t="shared" si="305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6"/>
        <v>-4.4596150000000001E-2</v>
      </c>
      <c r="GN206" s="8">
        <f t="shared" si="307"/>
        <v>8.5359563007167683E-2</v>
      </c>
      <c r="GO206">
        <v>12</v>
      </c>
      <c r="GQ206">
        <v>0.41257293</v>
      </c>
      <c r="GR206">
        <v>2.0288599199999999</v>
      </c>
      <c r="GS206" s="8">
        <f t="shared" si="308"/>
        <v>-4.4596150000000001E-2</v>
      </c>
      <c r="GT206" s="8">
        <f t="shared" si="309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0"/>
        <v>-4.4596150000000001E-2</v>
      </c>
      <c r="GZ206" s="8">
        <f t="shared" si="311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2"/>
        <v>5.2813337809880657E-2</v>
      </c>
      <c r="EA207" s="14">
        <f t="shared" si="313"/>
        <v>5.2813337809880657E-2</v>
      </c>
      <c r="EB207" s="14">
        <f t="shared" si="314"/>
        <v>4.4585397000000027E-2</v>
      </c>
      <c r="EC207" s="14">
        <f t="shared" si="315"/>
        <v>-2.606761969514218E-3</v>
      </c>
      <c r="ED207" s="7">
        <f t="shared" si="316"/>
        <v>1.5123960894851083</v>
      </c>
      <c r="EE207">
        <f t="shared" si="317"/>
        <v>0.99829519075717399</v>
      </c>
      <c r="EI207" s="8">
        <f t="shared" si="300"/>
        <v>0</v>
      </c>
      <c r="EJ207" s="8">
        <f t="shared" si="301"/>
        <v>0</v>
      </c>
      <c r="EK207">
        <v>0</v>
      </c>
      <c r="FM207">
        <v>0.45716908000000001</v>
      </c>
      <c r="FN207">
        <v>1.3217335800000001</v>
      </c>
      <c r="FO207" s="8">
        <f t="shared" si="302"/>
        <v>-4.4609780000000043E-2</v>
      </c>
      <c r="FP207" s="8">
        <f t="shared" si="303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4"/>
        <v>-4.4609780000000043E-2</v>
      </c>
      <c r="GB207" s="8">
        <f t="shared" si="305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6"/>
        <v>-4.4609780000000043E-2</v>
      </c>
      <c r="GN207" s="8">
        <f t="shared" si="307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08"/>
        <v>-4.4609780000000043E-2</v>
      </c>
      <c r="GT207" s="8">
        <f t="shared" si="309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0"/>
        <v>-4.4609780000000043E-2</v>
      </c>
      <c r="GZ207" s="8">
        <f t="shared" si="311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2"/>
        <v>4.9774339676722755E-2</v>
      </c>
      <c r="EA208" s="14">
        <f t="shared" si="313"/>
        <v>4.9774339676722755E-2</v>
      </c>
      <c r="EB208" s="14">
        <f t="shared" si="314"/>
        <v>4.4568407999999948E-2</v>
      </c>
      <c r="EC208" s="14">
        <f t="shared" si="315"/>
        <v>-3.0389981331579025E-3</v>
      </c>
      <c r="ED208" s="7">
        <f t="shared" si="316"/>
        <v>1.5027144405318809</v>
      </c>
      <c r="EE208">
        <f t="shared" si="317"/>
        <v>0.9976833234328365</v>
      </c>
      <c r="EI208" s="8">
        <f t="shared" si="300"/>
        <v>0</v>
      </c>
      <c r="EJ208" s="8">
        <f t="shared" si="301"/>
        <v>0</v>
      </c>
      <c r="EK208">
        <v>0</v>
      </c>
      <c r="FM208">
        <v>0.50177886000000005</v>
      </c>
      <c r="FN208">
        <v>1.1767629900000001</v>
      </c>
      <c r="FO208" s="8">
        <f t="shared" si="302"/>
        <v>-4.459501999999993E-2</v>
      </c>
      <c r="FP208" s="8">
        <f t="shared" si="303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4"/>
        <v>-4.459501999999993E-2</v>
      </c>
      <c r="GB208" s="8">
        <f t="shared" si="305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6"/>
        <v>-4.459501999999993E-2</v>
      </c>
      <c r="GN208" s="8">
        <f t="shared" si="307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08"/>
        <v>-4.459501999999993E-2</v>
      </c>
      <c r="GT208" s="8">
        <f t="shared" si="309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0"/>
        <v>-4.459501999999993E-2</v>
      </c>
      <c r="GZ208" s="8">
        <f t="shared" si="311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2"/>
        <v>4.6352878718469832E-2</v>
      </c>
      <c r="EA209" s="14">
        <f t="shared" si="313"/>
        <v>4.6352878718469832E-2</v>
      </c>
      <c r="EB209" s="14">
        <f t="shared" si="314"/>
        <v>4.4593721000000031E-2</v>
      </c>
      <c r="EC209" s="14">
        <f t="shared" si="315"/>
        <v>-3.4214609582529226E-3</v>
      </c>
      <c r="ED209" s="7">
        <f t="shared" si="316"/>
        <v>1.4942211782865467</v>
      </c>
      <c r="EE209">
        <f t="shared" si="317"/>
        <v>0.99706955568561673</v>
      </c>
      <c r="EI209" s="8">
        <f t="shared" si="300"/>
        <v>0</v>
      </c>
      <c r="EJ209" s="8">
        <f t="shared" si="301"/>
        <v>0</v>
      </c>
      <c r="EK209">
        <v>0</v>
      </c>
      <c r="FM209">
        <v>0.54637387999999998</v>
      </c>
      <c r="FN209">
        <v>1.03570819</v>
      </c>
      <c r="FO209" s="8">
        <f t="shared" si="302"/>
        <v>-4.4607630000000009E-2</v>
      </c>
      <c r="FP209" s="8">
        <f t="shared" si="303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4"/>
        <v>-4.4607630000000009E-2</v>
      </c>
      <c r="GB209" s="8">
        <f t="shared" si="305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6"/>
        <v>-4.4607630000000009E-2</v>
      </c>
      <c r="GN209" s="8">
        <f t="shared" si="307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08"/>
        <v>-4.4607630000000009E-2</v>
      </c>
      <c r="GT209" s="8">
        <f t="shared" si="309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0"/>
        <v>-4.4607630000000009E-2</v>
      </c>
      <c r="GZ209" s="8">
        <f t="shared" si="311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2"/>
        <v>4.2595795220475678E-2</v>
      </c>
      <c r="EA210" s="14">
        <f t="shared" si="313"/>
        <v>4.2595795220475678E-2</v>
      </c>
      <c r="EB210" s="14">
        <f t="shared" si="314"/>
        <v>4.4550843000000007E-2</v>
      </c>
      <c r="EC210" s="14">
        <f t="shared" si="315"/>
        <v>-3.7570834979941542E-3</v>
      </c>
      <c r="ED210" s="7">
        <f t="shared" si="316"/>
        <v>1.4866629118738566</v>
      </c>
      <c r="EE210">
        <f t="shared" si="317"/>
        <v>0.99646287142903345</v>
      </c>
      <c r="EI210" s="8">
        <f t="shared" si="300"/>
        <v>0</v>
      </c>
      <c r="EJ210" s="8">
        <f t="shared" si="301"/>
        <v>0</v>
      </c>
      <c r="EK210">
        <v>0</v>
      </c>
      <c r="FM210">
        <v>0.59098150999999999</v>
      </c>
      <c r="FN210">
        <v>0.89856150000000001</v>
      </c>
      <c r="FO210" s="8">
        <f t="shared" si="302"/>
        <v>-4.4585199999999992E-2</v>
      </c>
      <c r="FP210" s="8">
        <f t="shared" si="303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4"/>
        <v>-4.4585199999999992E-2</v>
      </c>
      <c r="GB210" s="8">
        <f t="shared" si="305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6"/>
        <v>-4.4585199999999992E-2</v>
      </c>
      <c r="GN210" s="8">
        <f t="shared" si="307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08"/>
        <v>-4.4585199999999992E-2</v>
      </c>
      <c r="GT210" s="8">
        <f t="shared" si="309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0"/>
        <v>-4.4585199999999992E-2</v>
      </c>
      <c r="GZ210" s="8">
        <f t="shared" si="311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2"/>
        <v>3.8527503531741378E-2</v>
      </c>
      <c r="EA211" s="14">
        <f t="shared" si="313"/>
        <v>3.8527503531741378E-2</v>
      </c>
      <c r="EB211" s="14">
        <f t="shared" si="314"/>
        <v>4.4591559000000003E-2</v>
      </c>
      <c r="EC211" s="14">
        <f t="shared" si="315"/>
        <v>-4.0682916887343004E-3</v>
      </c>
      <c r="ED211" s="7">
        <f t="shared" si="316"/>
        <v>1.4798136383440332</v>
      </c>
      <c r="EE211">
        <f t="shared" si="317"/>
        <v>0.9958639295298507</v>
      </c>
      <c r="EI211" s="8">
        <f t="shared" si="300"/>
        <v>0</v>
      </c>
      <c r="EJ211" s="8">
        <f t="shared" si="301"/>
        <v>0</v>
      </c>
      <c r="EK211">
        <v>0</v>
      </c>
      <c r="FM211">
        <v>0.63556670999999998</v>
      </c>
      <c r="FN211">
        <v>0.76489375000000004</v>
      </c>
      <c r="FO211" s="8">
        <f t="shared" si="302"/>
        <v>-4.4596489999999989E-2</v>
      </c>
      <c r="FP211" s="8">
        <f t="shared" si="303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4"/>
        <v>-4.4596489999999989E-2</v>
      </c>
      <c r="GB211" s="8">
        <f t="shared" si="305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6"/>
        <v>-4.4596489999999989E-2</v>
      </c>
      <c r="GN211" s="8">
        <f t="shared" si="307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08"/>
        <v>-4.4596489999999989E-2</v>
      </c>
      <c r="GT211" s="8">
        <f t="shared" si="309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0"/>
        <v>-4.4596489999999989E-2</v>
      </c>
      <c r="GZ211" s="8">
        <f t="shared" si="311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2"/>
        <v>3.4178286734964779E-2</v>
      </c>
      <c r="EA212" s="14">
        <f t="shared" si="313"/>
        <v>3.4178286734964779E-2</v>
      </c>
      <c r="EB212" s="14">
        <f t="shared" si="314"/>
        <v>4.4546121999999966E-2</v>
      </c>
      <c r="EC212" s="14">
        <f t="shared" si="315"/>
        <v>-4.3492167967765991E-3</v>
      </c>
      <c r="ED212" s="7">
        <f t="shared" si="316"/>
        <v>1.4734707771249071</v>
      </c>
      <c r="EE212">
        <f t="shared" si="317"/>
        <v>0.99526760600048136</v>
      </c>
      <c r="EI212" s="8">
        <f t="shared" si="300"/>
        <v>0</v>
      </c>
      <c r="EJ212" s="8">
        <f t="shared" si="301"/>
        <v>0</v>
      </c>
      <c r="EK212">
        <v>0</v>
      </c>
      <c r="FM212">
        <v>0.68016319999999997</v>
      </c>
      <c r="FN212">
        <v>0.63393922000000003</v>
      </c>
      <c r="FO212" s="8">
        <f t="shared" si="302"/>
        <v>-4.4563490000000039E-2</v>
      </c>
      <c r="FP212" s="8">
        <f t="shared" si="303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4"/>
        <v>-4.4563490000000039E-2</v>
      </c>
      <c r="GB212" s="8">
        <f t="shared" si="305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6"/>
        <v>-4.4563490000000039E-2</v>
      </c>
      <c r="GN212" s="8">
        <f t="shared" si="307"/>
        <v>4.5525110627377519E-2</v>
      </c>
      <c r="GO212">
        <v>12</v>
      </c>
      <c r="GQ212">
        <v>0.68016319999999997</v>
      </c>
      <c r="GR212">
        <v>1.14197701</v>
      </c>
      <c r="GS212" s="8">
        <f t="shared" si="308"/>
        <v>-4.4563490000000039E-2</v>
      </c>
      <c r="GT212" s="8">
        <f t="shared" si="309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0"/>
        <v>-4.4563490000000039E-2</v>
      </c>
      <c r="GZ212" s="8">
        <f t="shared" si="311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2"/>
        <v>2.9555306027599593E-2</v>
      </c>
      <c r="EA213" s="14">
        <f t="shared" si="313"/>
        <v>2.9555306027599593E-2</v>
      </c>
      <c r="EB213" s="14">
        <f t="shared" si="314"/>
        <v>4.4573103000000058E-2</v>
      </c>
      <c r="EC213" s="14">
        <f t="shared" si="315"/>
        <v>-4.622980707365186E-3</v>
      </c>
      <c r="ED213" s="7">
        <f t="shared" si="316"/>
        <v>1.4674490202645945</v>
      </c>
      <c r="EE213">
        <f t="shared" si="317"/>
        <v>0.99466441861709776</v>
      </c>
      <c r="EI213" s="8">
        <f t="shared" si="300"/>
        <v>0</v>
      </c>
      <c r="EJ213" s="8">
        <f t="shared" si="301"/>
        <v>0</v>
      </c>
      <c r="EK213">
        <v>0</v>
      </c>
      <c r="FM213">
        <v>0.72472669000000001</v>
      </c>
      <c r="FN213">
        <v>0.50462715999999996</v>
      </c>
      <c r="FO213" s="8">
        <f t="shared" si="302"/>
        <v>-4.4580219999999948E-2</v>
      </c>
      <c r="FP213" s="8">
        <f t="shared" si="303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4"/>
        <v>-4.4580219999999948E-2</v>
      </c>
      <c r="GB213" s="8">
        <f t="shared" si="305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6"/>
        <v>-4.4580219999999948E-2</v>
      </c>
      <c r="GN213" s="8">
        <f t="shared" si="307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08"/>
        <v>-4.4580219999999948E-2</v>
      </c>
      <c r="GT213" s="8">
        <f t="shared" si="309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0"/>
        <v>-4.4580219999999948E-2</v>
      </c>
      <c r="GZ213" s="8">
        <f t="shared" si="311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2"/>
        <v>2.4330434096358041E-2</v>
      </c>
      <c r="EA214" s="14">
        <f t="shared" si="313"/>
        <v>2.4330434096358041E-2</v>
      </c>
      <c r="EB214" s="14">
        <f t="shared" si="314"/>
        <v>4.7559175999999925E-2</v>
      </c>
      <c r="EC214" s="14">
        <f t="shared" si="315"/>
        <v>-5.2248719312415516E-3</v>
      </c>
      <c r="ED214" s="7">
        <f t="shared" si="316"/>
        <v>1.4613746950818907</v>
      </c>
      <c r="EE214">
        <f t="shared" si="317"/>
        <v>0.9940194239969008</v>
      </c>
      <c r="EI214" s="8">
        <f t="shared" si="300"/>
        <v>0</v>
      </c>
      <c r="EJ214" s="8">
        <f t="shared" si="301"/>
        <v>0</v>
      </c>
      <c r="EK214">
        <v>0</v>
      </c>
      <c r="FM214">
        <v>0.76930690999999995</v>
      </c>
      <c r="FN214">
        <v>0.37533340999999998</v>
      </c>
      <c r="FO214" s="8">
        <f t="shared" si="302"/>
        <v>-4.7501780000000049E-2</v>
      </c>
      <c r="FP214" s="8">
        <f t="shared" si="303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4"/>
        <v>-4.7501780000000049E-2</v>
      </c>
      <c r="GB214" s="8">
        <f t="shared" si="305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6"/>
        <v>-4.7501780000000049E-2</v>
      </c>
      <c r="GN214" s="8">
        <f t="shared" si="307"/>
        <v>3.549370787418215E-2</v>
      </c>
      <c r="GO214">
        <v>12</v>
      </c>
      <c r="GQ214">
        <v>0.76930690999999995</v>
      </c>
      <c r="GR214">
        <v>0.86589189</v>
      </c>
      <c r="GS214" s="8">
        <f t="shared" si="308"/>
        <v>-4.7501780000000049E-2</v>
      </c>
      <c r="GT214" s="8">
        <f t="shared" si="309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0"/>
        <v>-4.7501780000000049E-2</v>
      </c>
      <c r="GZ214" s="8">
        <f t="shared" si="311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2"/>
        <v>1.8350048679812436E-2</v>
      </c>
      <c r="EA215" s="14">
        <f t="shared" si="313"/>
        <v>1.8350048679812436E-2</v>
      </c>
      <c r="EB215" s="14">
        <f t="shared" si="314"/>
        <v>5.1333571999999994E-2</v>
      </c>
      <c r="EC215" s="14">
        <f t="shared" si="315"/>
        <v>-5.9803854165456048E-3</v>
      </c>
      <c r="ED215" s="7">
        <f t="shared" si="316"/>
        <v>1.4548186650550252</v>
      </c>
      <c r="EE215">
        <f t="shared" si="317"/>
        <v>0.99328212613057343</v>
      </c>
      <c r="EI215" s="8">
        <f t="shared" si="300"/>
        <v>0</v>
      </c>
      <c r="EJ215" s="8">
        <f t="shared" si="301"/>
        <v>0</v>
      </c>
      <c r="EK215">
        <v>0</v>
      </c>
      <c r="FM215">
        <v>0.81680869</v>
      </c>
      <c r="FN215">
        <v>0.20953389</v>
      </c>
      <c r="FO215" s="8">
        <f t="shared" si="302"/>
        <v>-5.1284839999999998E-2</v>
      </c>
      <c r="FP215" s="8">
        <f t="shared" si="303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4"/>
        <v>-5.1284839999999998E-2</v>
      </c>
      <c r="GB215" s="8">
        <f t="shared" si="305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6"/>
        <v>-5.1284839999999998E-2</v>
      </c>
      <c r="GN215" s="8">
        <f t="shared" si="307"/>
        <v>2.9879302013590292E-2</v>
      </c>
      <c r="GO215">
        <v>12</v>
      </c>
      <c r="GQ215">
        <v>0.81680869</v>
      </c>
      <c r="GR215">
        <v>0.70091331999999995</v>
      </c>
      <c r="GS215" s="8">
        <f t="shared" si="308"/>
        <v>-5.1284839999999998E-2</v>
      </c>
      <c r="GT215" s="8">
        <f t="shared" si="309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0"/>
        <v>-5.1284839999999998E-2</v>
      </c>
      <c r="GZ215" s="8">
        <f t="shared" si="311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2"/>
        <v>1.2138871339052334E-2</v>
      </c>
      <c r="EA216" s="14">
        <f t="shared" si="313"/>
        <v>1.2138871339052334E-2</v>
      </c>
      <c r="EB216" s="14">
        <f t="shared" si="314"/>
        <v>5.0256139000000033E-2</v>
      </c>
      <c r="EC216" s="14">
        <f t="shared" si="315"/>
        <v>-6.2111773407601024E-3</v>
      </c>
      <c r="ED216" s="7">
        <f t="shared" si="316"/>
        <v>1.4478294660556796</v>
      </c>
      <c r="EE216">
        <f t="shared" si="317"/>
        <v>0.9924490974491248</v>
      </c>
      <c r="EI216" s="8">
        <f t="shared" si="300"/>
        <v>0</v>
      </c>
      <c r="EJ216" s="8">
        <f t="shared" si="301"/>
        <v>0</v>
      </c>
      <c r="EK216">
        <v>0</v>
      </c>
      <c r="FM216">
        <v>0.86809353</v>
      </c>
      <c r="FN216">
        <v>4.0916580000000001E-2</v>
      </c>
      <c r="FO216" s="8">
        <f t="shared" si="302"/>
        <v>-5.0145430000000046E-2</v>
      </c>
      <c r="FP216" s="8">
        <f t="shared" si="303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4"/>
        <v>-5.0145430000000046E-2</v>
      </c>
      <c r="GB216" s="8">
        <f t="shared" si="305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6"/>
        <v>-5.0145430000000046E-2</v>
      </c>
      <c r="GN216" s="8">
        <f t="shared" si="307"/>
        <v>2.1030612860909886E-2</v>
      </c>
      <c r="GO216">
        <v>12</v>
      </c>
      <c r="GQ216">
        <v>0.86809353</v>
      </c>
      <c r="GR216">
        <v>0.53721801999999996</v>
      </c>
      <c r="GS216" s="8">
        <f t="shared" si="308"/>
        <v>-5.0145430000000046E-2</v>
      </c>
      <c r="GT216" s="8">
        <f t="shared" si="309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0"/>
        <v>-5.0145430000000046E-2</v>
      </c>
      <c r="GZ216" s="8">
        <f t="shared" si="311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2"/>
        <v>6.2479519489863798E-3</v>
      </c>
      <c r="EA217" s="14">
        <f t="shared" si="313"/>
        <v>6.2479519489863798E-3</v>
      </c>
      <c r="EB217" s="14">
        <f t="shared" si="314"/>
        <v>4.507604799999998E-2</v>
      </c>
      <c r="EC217" s="14">
        <f t="shared" si="315"/>
        <v>-5.890919390065954E-3</v>
      </c>
      <c r="ED217" s="7">
        <f t="shared" si="316"/>
        <v>1.4408443619900533</v>
      </c>
      <c r="EE217">
        <f t="shared" si="317"/>
        <v>0.99156811957217028</v>
      </c>
      <c r="EI217" s="8">
        <f t="shared" si="300"/>
        <v>0</v>
      </c>
      <c r="EJ217" s="8">
        <f t="shared" si="301"/>
        <v>0</v>
      </c>
      <c r="EK217">
        <v>0</v>
      </c>
      <c r="FM217">
        <v>0.91823896000000005</v>
      </c>
      <c r="FN217">
        <v>-0.14460078000000001</v>
      </c>
      <c r="FO217" s="8">
        <f t="shared" si="302"/>
        <v>-4.4942229999999972E-2</v>
      </c>
      <c r="FP217" s="8">
        <f t="shared" si="303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4"/>
        <v>-4.4942229999999972E-2</v>
      </c>
      <c r="GB217" s="8">
        <f t="shared" si="305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6"/>
        <v>-4.4942229999999972E-2</v>
      </c>
      <c r="GN217" s="8">
        <f t="shared" si="307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08"/>
        <v>-4.4942229999999972E-2</v>
      </c>
      <c r="GT217" s="8">
        <f t="shared" si="309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0"/>
        <v>-4.4942229999999972E-2</v>
      </c>
      <c r="GZ217" s="8">
        <f t="shared" si="311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2"/>
        <v>1.2599999999999777E-3</v>
      </c>
      <c r="EA218" s="14">
        <f t="shared" si="313"/>
        <v>1.2599999999999777E-3</v>
      </c>
      <c r="EB218" s="14">
        <f t="shared" si="314"/>
        <v>3.6347290000000032E-2</v>
      </c>
      <c r="EC218" s="14">
        <f t="shared" si="315"/>
        <v>-4.9879519489864025E-3</v>
      </c>
      <c r="ED218" s="7">
        <f t="shared" si="316"/>
        <v>1.4344178036925648</v>
      </c>
      <c r="EE218">
        <f t="shared" si="317"/>
        <v>0.99071485389263281</v>
      </c>
      <c r="EI218" s="8">
        <f>EG218-EG217</f>
        <v>0</v>
      </c>
      <c r="EJ218" s="8">
        <f t="shared" si="301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3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5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7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09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1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7"/>
        <v>0.99071485389263281</v>
      </c>
      <c r="EI219" s="8">
        <f>EG219-EG218</f>
        <v>0</v>
      </c>
      <c r="EJ219" s="8">
        <f t="shared" si="301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3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5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7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09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1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18">5*($EC$5/100)*(0.2969*SQRT(DY221)-0.126*DY221-0.3516*DY221^2+0.2843*DY221^3-0.1015*DY221^4)</f>
        <v>2.6648108451597489E-2</v>
      </c>
      <c r="EA221" s="14">
        <f t="shared" ref="EA221:EA242" si="319">-DZ221</f>
        <v>-2.6648108451597489E-2</v>
      </c>
      <c r="EB221" s="14">
        <f t="shared" ref="EB221:EB242" si="320">DY221-DY220</f>
        <v>2.60625466E-2</v>
      </c>
      <c r="EC221" s="14">
        <f t="shared" ref="EC221:EC242" si="321">EA221-EA220</f>
        <v>-2.6648108451597489E-2</v>
      </c>
      <c r="ED221" s="7">
        <f>-(PI()/2)+ATAN(EC221/EB221)</f>
        <v>-2.367303017772497</v>
      </c>
      <c r="EE221">
        <f t="shared" ref="EE221:EE243" si="322">SIN(ED221)</f>
        <v>-0.69920839973092097</v>
      </c>
      <c r="EI221" s="8">
        <f t="shared" ref="EI221:EI242" si="323">EG221-EG222</f>
        <v>0</v>
      </c>
      <c r="EJ221" s="8">
        <f t="shared" ref="EJ221:EJ243" si="324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5">FM221-FM222</f>
        <v>0</v>
      </c>
      <c r="FP221" s="8">
        <f t="shared" ref="FP221:FP243" si="326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7">FY221-FY222</f>
        <v>0</v>
      </c>
      <c r="GB221" s="8">
        <f t="shared" ref="GB221:GB243" si="328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29">GK221-GK222</f>
        <v>0</v>
      </c>
      <c r="GN221" s="8">
        <f t="shared" ref="GN221:GN243" si="330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1">GQ221-GQ222</f>
        <v>0</v>
      </c>
      <c r="GT221" s="8">
        <f t="shared" ref="GT221:GT243" si="332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3">GW221-GW222</f>
        <v>0</v>
      </c>
      <c r="GZ221" s="8">
        <f t="shared" ref="GZ221:GZ243" si="334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18"/>
        <v>3.9820016425207334E-2</v>
      </c>
      <c r="EA222" s="14">
        <f t="shared" si="319"/>
        <v>-3.9820016425207334E-2</v>
      </c>
      <c r="EB222" s="14">
        <f t="shared" si="320"/>
        <v>3.9594583200000005E-2</v>
      </c>
      <c r="EC222" s="14">
        <f t="shared" si="321"/>
        <v>-1.3171907973609846E-2</v>
      </c>
      <c r="ED222" s="7">
        <f t="shared" ref="ED222:ED242" si="335">-(PI()/2)+ATAN(EC222/EB222)</f>
        <v>-1.8919492617242695</v>
      </c>
      <c r="EE222">
        <f t="shared" si="322"/>
        <v>-0.94887211249767367</v>
      </c>
      <c r="EI222" s="8">
        <f t="shared" si="323"/>
        <v>0</v>
      </c>
      <c r="EJ222" s="8">
        <f t="shared" si="324"/>
        <v>0</v>
      </c>
      <c r="EK222">
        <v>0</v>
      </c>
      <c r="FM222">
        <v>0</v>
      </c>
      <c r="FN222">
        <v>-1.50980855</v>
      </c>
      <c r="FO222" s="8">
        <f t="shared" si="325"/>
        <v>-2.5729459999999999E-2</v>
      </c>
      <c r="FP222" s="8">
        <f t="shared" si="326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7"/>
        <v>-2.5729459999999999E-2</v>
      </c>
      <c r="GB222" s="8">
        <f t="shared" si="328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29"/>
        <v>-2.5729459999999999E-2</v>
      </c>
      <c r="GN222" s="8">
        <f t="shared" si="330"/>
        <v>5.7039910124807525E-2</v>
      </c>
      <c r="GO222">
        <v>12</v>
      </c>
      <c r="GQ222">
        <v>0</v>
      </c>
      <c r="GR222">
        <v>-2.5057497</v>
      </c>
      <c r="GS222" s="8">
        <f t="shared" si="331"/>
        <v>-2.5729459999999999E-2</v>
      </c>
      <c r="GT222" s="8">
        <f t="shared" si="332"/>
        <v>5.9358123067007697E-2</v>
      </c>
      <c r="GU222">
        <v>14</v>
      </c>
      <c r="GW222" s="1">
        <v>0</v>
      </c>
      <c r="GX222" s="1">
        <v>-1.85279292</v>
      </c>
      <c r="GY222" s="8">
        <f t="shared" si="333"/>
        <v>-2.5729459999999999E-2</v>
      </c>
      <c r="GZ222" s="8">
        <f t="shared" si="334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18"/>
        <v>4.9433246699933216E-2</v>
      </c>
      <c r="EA223" s="14">
        <f t="shared" si="319"/>
        <v>-4.9433246699933216E-2</v>
      </c>
      <c r="EB223" s="14">
        <f t="shared" si="320"/>
        <v>5.1140553199999994E-2</v>
      </c>
      <c r="EC223" s="14">
        <f t="shared" si="321"/>
        <v>-9.6132302747258813E-3</v>
      </c>
      <c r="ED223" s="7">
        <f t="shared" si="335"/>
        <v>-1.7566047065434491</v>
      </c>
      <c r="EE223">
        <f t="shared" si="322"/>
        <v>-0.98278723083040553</v>
      </c>
      <c r="EI223" s="8">
        <f t="shared" si="323"/>
        <v>0</v>
      </c>
      <c r="EJ223" s="8">
        <f t="shared" si="324"/>
        <v>0</v>
      </c>
      <c r="EK223">
        <v>0</v>
      </c>
      <c r="FM223">
        <v>2.5729459999999999E-2</v>
      </c>
      <c r="FN223">
        <v>-0.31347399999999997</v>
      </c>
      <c r="FO223" s="8">
        <f t="shared" si="325"/>
        <v>-3.9560220000000007E-2</v>
      </c>
      <c r="FP223" s="8">
        <f t="shared" si="326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7"/>
        <v>-3.9560220000000007E-2</v>
      </c>
      <c r="GB223" s="8">
        <f t="shared" si="328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29"/>
        <v>-3.9560220000000007E-2</v>
      </c>
      <c r="GN223" s="8">
        <f t="shared" si="330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1"/>
        <v>-3.9560220000000007E-2</v>
      </c>
      <c r="GT223" s="8">
        <f t="shared" si="332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3"/>
        <v>-3.9560220000000007E-2</v>
      </c>
      <c r="GZ223" s="8">
        <f t="shared" si="334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18"/>
        <v>5.5976094728309785E-2</v>
      </c>
      <c r="EA224" s="14">
        <f t="shared" si="319"/>
        <v>-5.5976094728309785E-2</v>
      </c>
      <c r="EB224" s="14">
        <f t="shared" si="320"/>
        <v>6.1985957999999994E-2</v>
      </c>
      <c r="EC224" s="14">
        <f t="shared" si="321"/>
        <v>-6.5428480283765689E-3</v>
      </c>
      <c r="ED224" s="7">
        <f t="shared" si="335"/>
        <v>-1.6759606278858505</v>
      </c>
      <c r="EE224">
        <f t="shared" si="322"/>
        <v>-0.99447532939330852</v>
      </c>
      <c r="EI224" s="8">
        <f t="shared" si="323"/>
        <v>0</v>
      </c>
      <c r="EJ224" s="8">
        <f t="shared" si="324"/>
        <v>0</v>
      </c>
      <c r="EK224">
        <v>0</v>
      </c>
      <c r="FM224">
        <v>6.5289680000000003E-2</v>
      </c>
      <c r="FN224">
        <v>0.50169772999999995</v>
      </c>
      <c r="FO224" s="8">
        <f t="shared" si="325"/>
        <v>-5.1124549999999991E-2</v>
      </c>
      <c r="FP224" s="8">
        <f t="shared" si="326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7"/>
        <v>-5.1124549999999991E-2</v>
      </c>
      <c r="GB224" s="8">
        <f t="shared" si="328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29"/>
        <v>-5.1124549999999991E-2</v>
      </c>
      <c r="GN224" s="8">
        <f t="shared" si="330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1"/>
        <v>-5.1124549999999991E-2</v>
      </c>
      <c r="GT224" s="8">
        <f t="shared" si="332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3"/>
        <v>-5.1124549999999991E-2</v>
      </c>
      <c r="GZ224" s="8">
        <f t="shared" si="334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18"/>
        <v>5.8954250447668256E-2</v>
      </c>
      <c r="EA225" s="14">
        <f t="shared" si="319"/>
        <v>-5.8954250447668256E-2</v>
      </c>
      <c r="EB225" s="14">
        <f t="shared" si="320"/>
        <v>5.5804642000000015E-2</v>
      </c>
      <c r="EC225" s="14">
        <f t="shared" si="321"/>
        <v>-2.9781557193584718E-3</v>
      </c>
      <c r="ED225" s="7">
        <f t="shared" si="335"/>
        <v>-1.6241132746282241</v>
      </c>
      <c r="EE225">
        <f t="shared" si="322"/>
        <v>-0.99857898821020796</v>
      </c>
      <c r="EI225" s="8">
        <f t="shared" si="323"/>
        <v>0</v>
      </c>
      <c r="EJ225" s="8">
        <f t="shared" si="324"/>
        <v>0</v>
      </c>
      <c r="EK225">
        <v>0</v>
      </c>
      <c r="FM225">
        <v>0.11641422999999999</v>
      </c>
      <c r="FN225">
        <v>0.93571660000000001</v>
      </c>
      <c r="FO225" s="8">
        <f t="shared" si="325"/>
        <v>-6.1994780000000013E-2</v>
      </c>
      <c r="FP225" s="8">
        <f t="shared" si="326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7"/>
        <v>-6.1994780000000013E-2</v>
      </c>
      <c r="GB225" s="8">
        <f t="shared" si="328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29"/>
        <v>-6.1994780000000013E-2</v>
      </c>
      <c r="GN225" s="8">
        <f t="shared" si="330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1"/>
        <v>-6.1994780000000013E-2</v>
      </c>
      <c r="GT225" s="8">
        <f t="shared" si="332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3"/>
        <v>-6.1994780000000013E-2</v>
      </c>
      <c r="GZ225" s="8">
        <f t="shared" si="334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18"/>
        <v>5.9917388798173321E-2</v>
      </c>
      <c r="EA226" s="14">
        <f t="shared" si="319"/>
        <v>-5.9917388798173321E-2</v>
      </c>
      <c r="EB226" s="14">
        <f t="shared" si="320"/>
        <v>4.4532536999999983E-2</v>
      </c>
      <c r="EC226" s="14">
        <f t="shared" si="321"/>
        <v>-9.6313835050506474E-4</v>
      </c>
      <c r="ED226" s="7">
        <f t="shared" si="335"/>
        <v>-1.5924207004593651</v>
      </c>
      <c r="EE226">
        <f t="shared" si="322"/>
        <v>-0.99976620234260183</v>
      </c>
      <c r="EI226" s="8">
        <f t="shared" si="323"/>
        <v>0</v>
      </c>
      <c r="EJ226" s="8">
        <f t="shared" si="324"/>
        <v>0</v>
      </c>
      <c r="EK226">
        <v>0</v>
      </c>
      <c r="FM226">
        <v>0.17840901000000001</v>
      </c>
      <c r="FN226">
        <v>1.10452262</v>
      </c>
      <c r="FO226" s="8">
        <f t="shared" si="325"/>
        <v>-5.5793939999999986E-2</v>
      </c>
      <c r="FP226" s="8">
        <f t="shared" si="326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7"/>
        <v>-5.5793939999999986E-2</v>
      </c>
      <c r="GB226" s="8">
        <f t="shared" si="328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29"/>
        <v>-5.5793939999999986E-2</v>
      </c>
      <c r="GN226" s="8">
        <f t="shared" si="330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1"/>
        <v>-5.5793939999999986E-2</v>
      </c>
      <c r="GT226" s="8">
        <f t="shared" si="332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3"/>
        <v>-5.5793939999999986E-2</v>
      </c>
      <c r="GZ226" s="8">
        <f t="shared" si="334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18"/>
        <v>5.9892512357095425E-2</v>
      </c>
      <c r="EA227" s="14">
        <f t="shared" si="319"/>
        <v>-5.9892512357095425E-2</v>
      </c>
      <c r="EB227" s="14">
        <f t="shared" si="320"/>
        <v>4.4599007000000024E-2</v>
      </c>
      <c r="EC227" s="14">
        <f t="shared" si="321"/>
        <v>2.4876441077896494E-5</v>
      </c>
      <c r="ED227" s="7">
        <f t="shared" si="335"/>
        <v>-1.5702385466968316</v>
      </c>
      <c r="EE227">
        <f t="shared" si="322"/>
        <v>-0.99999984444068513</v>
      </c>
      <c r="EI227" s="8">
        <f t="shared" si="323"/>
        <v>0</v>
      </c>
      <c r="EJ227" s="8">
        <f t="shared" si="324"/>
        <v>0</v>
      </c>
      <c r="EK227">
        <v>0</v>
      </c>
      <c r="FM227">
        <v>0.23420294999999999</v>
      </c>
      <c r="FN227">
        <v>1.23424011</v>
      </c>
      <c r="FO227" s="8">
        <f t="shared" si="325"/>
        <v>-4.457862999999998E-2</v>
      </c>
      <c r="FP227" s="8">
        <f t="shared" si="326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7"/>
        <v>-4.457862999999998E-2</v>
      </c>
      <c r="GB227" s="8">
        <f t="shared" si="328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29"/>
        <v>-4.457862999999998E-2</v>
      </c>
      <c r="GN227" s="8">
        <f t="shared" si="330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1"/>
        <v>-4.457862999999998E-2</v>
      </c>
      <c r="GT227" s="8">
        <f t="shared" si="332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3"/>
        <v>-4.457862999999998E-2</v>
      </c>
      <c r="GZ227" s="8">
        <f t="shared" si="334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18"/>
        <v>5.9052315314374174E-2</v>
      </c>
      <c r="EA228" s="14">
        <f t="shared" si="319"/>
        <v>-5.9052315314374174E-2</v>
      </c>
      <c r="EB228" s="14">
        <f t="shared" si="320"/>
        <v>4.4542307000000003E-2</v>
      </c>
      <c r="EC228" s="14">
        <f t="shared" si="321"/>
        <v>8.4019704272125101E-4</v>
      </c>
      <c r="ED228" s="7">
        <f t="shared" si="335"/>
        <v>-1.5519356644113727</v>
      </c>
      <c r="EE228">
        <f t="shared" si="322"/>
        <v>-0.9998221429796641</v>
      </c>
      <c r="EI228" s="8">
        <f t="shared" si="323"/>
        <v>0</v>
      </c>
      <c r="EJ228" s="8">
        <f t="shared" si="324"/>
        <v>0</v>
      </c>
      <c r="EK228">
        <v>0</v>
      </c>
      <c r="FM228">
        <v>0.27878157999999997</v>
      </c>
      <c r="FN228">
        <v>1.17695328</v>
      </c>
      <c r="FO228" s="8">
        <f t="shared" si="325"/>
        <v>-4.4588270000000041E-2</v>
      </c>
      <c r="FP228" s="8">
        <f t="shared" si="326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7"/>
        <v>-4.4588270000000041E-2</v>
      </c>
      <c r="GB228" s="8">
        <f t="shared" si="328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29"/>
        <v>-4.4588270000000041E-2</v>
      </c>
      <c r="GN228" s="8">
        <f t="shared" si="330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1"/>
        <v>-4.4588270000000041E-2</v>
      </c>
      <c r="GT228" s="8">
        <f t="shared" si="332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3"/>
        <v>-4.4588270000000041E-2</v>
      </c>
      <c r="GZ228" s="8">
        <f t="shared" si="334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18"/>
        <v>5.7526732273967394E-2</v>
      </c>
      <c r="EA229" s="14">
        <f t="shared" si="319"/>
        <v>-5.7526732273967394E-2</v>
      </c>
      <c r="EB229" s="14">
        <f t="shared" si="320"/>
        <v>4.4585435000000007E-2</v>
      </c>
      <c r="EC229" s="14">
        <f t="shared" si="321"/>
        <v>1.5255830404067791E-3</v>
      </c>
      <c r="ED229" s="7">
        <f t="shared" si="335"/>
        <v>-1.5365925992766278</v>
      </c>
      <c r="EE229">
        <f t="shared" si="322"/>
        <v>-0.99941510953696477</v>
      </c>
      <c r="EI229" s="8">
        <f t="shared" si="323"/>
        <v>0</v>
      </c>
      <c r="EJ229" s="8">
        <f t="shared" si="324"/>
        <v>0</v>
      </c>
      <c r="EK229">
        <v>0</v>
      </c>
      <c r="FM229">
        <v>0.32336985000000001</v>
      </c>
      <c r="FN229">
        <v>1.10746013</v>
      </c>
      <c r="FO229" s="8">
        <f t="shared" si="325"/>
        <v>-4.4599520000000004E-2</v>
      </c>
      <c r="FP229" s="8">
        <f t="shared" si="326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7"/>
        <v>-4.4599520000000004E-2</v>
      </c>
      <c r="GB229" s="8">
        <f t="shared" si="328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29"/>
        <v>-4.4599520000000004E-2</v>
      </c>
      <c r="GN229" s="8">
        <f t="shared" si="330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1"/>
        <v>-4.4599520000000004E-2</v>
      </c>
      <c r="GT229" s="8">
        <f t="shared" si="332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3"/>
        <v>-4.4599520000000004E-2</v>
      </c>
      <c r="GZ229" s="8">
        <f t="shared" si="334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18"/>
        <v>5.5420099779394875E-2</v>
      </c>
      <c r="EA230" s="14">
        <f t="shared" si="319"/>
        <v>-5.5420099779394875E-2</v>
      </c>
      <c r="EB230" s="14">
        <f t="shared" si="320"/>
        <v>4.4571052999999972E-2</v>
      </c>
      <c r="EC230" s="14">
        <f t="shared" si="321"/>
        <v>2.106632494572519E-3</v>
      </c>
      <c r="ED230" s="7">
        <f t="shared" si="335"/>
        <v>-1.5235668862871452</v>
      </c>
      <c r="EE230">
        <f t="shared" si="322"/>
        <v>-0.9988848972786567</v>
      </c>
      <c r="EI230" s="8">
        <f t="shared" si="323"/>
        <v>0</v>
      </c>
      <c r="EJ230" s="8">
        <f t="shared" si="324"/>
        <v>0</v>
      </c>
      <c r="EK230">
        <v>0</v>
      </c>
      <c r="FM230">
        <v>0.36796937000000002</v>
      </c>
      <c r="FN230">
        <v>1.0276786200000001</v>
      </c>
      <c r="FO230" s="8">
        <f t="shared" si="325"/>
        <v>-4.4603559999999987E-2</v>
      </c>
      <c r="FP230" s="8">
        <f t="shared" si="326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7"/>
        <v>-4.4603559999999987E-2</v>
      </c>
      <c r="GB230" s="8">
        <f t="shared" si="328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29"/>
        <v>-4.4603559999999987E-2</v>
      </c>
      <c r="GN230" s="8">
        <f t="shared" si="330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1"/>
        <v>-4.4603559999999987E-2</v>
      </c>
      <c r="GT230" s="8">
        <f t="shared" si="332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3"/>
        <v>-4.4603559999999987E-2</v>
      </c>
      <c r="GZ230" s="8">
        <f t="shared" si="334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18"/>
        <v>5.2813337809880657E-2</v>
      </c>
      <c r="EA231" s="14">
        <f t="shared" si="319"/>
        <v>-5.2813337809880657E-2</v>
      </c>
      <c r="EB231" s="14">
        <f t="shared" si="320"/>
        <v>4.4585397000000027E-2</v>
      </c>
      <c r="EC231" s="14">
        <f t="shared" si="321"/>
        <v>2.606761969514218E-3</v>
      </c>
      <c r="ED231" s="7">
        <f t="shared" si="335"/>
        <v>-1.5123960894851083</v>
      </c>
      <c r="EE231">
        <f t="shared" si="322"/>
        <v>-0.99829519075717399</v>
      </c>
      <c r="EI231" s="8">
        <f t="shared" si="323"/>
        <v>0</v>
      </c>
      <c r="EJ231" s="8">
        <f t="shared" si="324"/>
        <v>0</v>
      </c>
      <c r="EK231">
        <v>0</v>
      </c>
      <c r="FM231">
        <v>0.41257293</v>
      </c>
      <c r="FN231">
        <v>0.94180478000000001</v>
      </c>
      <c r="FO231" s="8">
        <f t="shared" si="325"/>
        <v>-4.4596150000000001E-2</v>
      </c>
      <c r="FP231" s="8">
        <f t="shared" si="326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7"/>
        <v>-4.4596150000000001E-2</v>
      </c>
      <c r="GB231" s="8">
        <f t="shared" si="328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29"/>
        <v>-4.4596150000000001E-2</v>
      </c>
      <c r="GN231" s="8">
        <f t="shared" si="330"/>
        <v>-2.7648444648936756E-2</v>
      </c>
      <c r="GO231">
        <v>12</v>
      </c>
      <c r="GQ231">
        <v>0.41257293</v>
      </c>
      <c r="GR231">
        <v>0.56048454999999997</v>
      </c>
      <c r="GS231" s="8">
        <f t="shared" si="331"/>
        <v>-4.4596150000000001E-2</v>
      </c>
      <c r="GT231" s="8">
        <f t="shared" si="332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3"/>
        <v>-4.4596150000000001E-2</v>
      </c>
      <c r="GZ231" s="8">
        <f t="shared" si="334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18"/>
        <v>4.9774339676722755E-2</v>
      </c>
      <c r="EA232" s="14">
        <f t="shared" si="319"/>
        <v>-4.9774339676722755E-2</v>
      </c>
      <c r="EB232" s="14">
        <f t="shared" si="320"/>
        <v>4.4568407999999948E-2</v>
      </c>
      <c r="EC232" s="14">
        <f t="shared" si="321"/>
        <v>3.0389981331579025E-3</v>
      </c>
      <c r="ED232" s="7">
        <f t="shared" si="335"/>
        <v>-1.5027144405318809</v>
      </c>
      <c r="EE232">
        <f t="shared" si="322"/>
        <v>-0.9976833234328365</v>
      </c>
      <c r="EI232" s="8">
        <f t="shared" si="323"/>
        <v>0</v>
      </c>
      <c r="EJ232" s="8">
        <f t="shared" si="324"/>
        <v>0</v>
      </c>
      <c r="EK232">
        <v>0</v>
      </c>
      <c r="FM232">
        <v>0.45716908000000001</v>
      </c>
      <c r="FN232">
        <v>0.85226000000000002</v>
      </c>
      <c r="FO232" s="8">
        <f t="shared" si="325"/>
        <v>-4.4609780000000043E-2</v>
      </c>
      <c r="FP232" s="8">
        <f t="shared" si="326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7"/>
        <v>-4.4609780000000043E-2</v>
      </c>
      <c r="GB232" s="8">
        <f t="shared" si="328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29"/>
        <v>-4.4609780000000043E-2</v>
      </c>
      <c r="GN232" s="8">
        <f t="shared" si="330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1"/>
        <v>-4.4609780000000043E-2</v>
      </c>
      <c r="GT232" s="8">
        <f t="shared" si="332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3"/>
        <v>-4.4609780000000043E-2</v>
      </c>
      <c r="GZ232" s="8">
        <f t="shared" si="334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18"/>
        <v>4.6352878718469832E-2</v>
      </c>
      <c r="EA233" s="14">
        <f t="shared" si="319"/>
        <v>-4.6352878718469832E-2</v>
      </c>
      <c r="EB233" s="14">
        <f t="shared" si="320"/>
        <v>4.4593721000000031E-2</v>
      </c>
      <c r="EC233" s="14">
        <f t="shared" si="321"/>
        <v>3.4214609582529226E-3</v>
      </c>
      <c r="ED233" s="7">
        <f t="shared" si="335"/>
        <v>-1.4942211782865467</v>
      </c>
      <c r="EE233">
        <f t="shared" si="322"/>
        <v>-0.99706955568561673</v>
      </c>
      <c r="EI233" s="8">
        <f t="shared" si="323"/>
        <v>0</v>
      </c>
      <c r="EJ233" s="8">
        <f t="shared" si="324"/>
        <v>0</v>
      </c>
      <c r="EK233">
        <v>0</v>
      </c>
      <c r="FM233">
        <v>0.50177886000000005</v>
      </c>
      <c r="FN233">
        <v>0.76060256999999998</v>
      </c>
      <c r="FO233" s="8">
        <f t="shared" si="325"/>
        <v>-4.459501999999993E-2</v>
      </c>
      <c r="FP233" s="8">
        <f t="shared" si="326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7"/>
        <v>-4.459501999999993E-2</v>
      </c>
      <c r="GB233" s="8">
        <f t="shared" si="328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29"/>
        <v>-4.459501999999993E-2</v>
      </c>
      <c r="GN233" s="8">
        <f t="shared" si="330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1"/>
        <v>-4.459501999999993E-2</v>
      </c>
      <c r="GT233" s="8">
        <f t="shared" si="332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3"/>
        <v>-4.459501999999993E-2</v>
      </c>
      <c r="GZ233" s="8">
        <f t="shared" si="334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18"/>
        <v>4.2595795220475678E-2</v>
      </c>
      <c r="EA234" s="14">
        <f t="shared" si="319"/>
        <v>-4.2595795220475678E-2</v>
      </c>
      <c r="EB234" s="14">
        <f t="shared" si="320"/>
        <v>4.4550843000000007E-2</v>
      </c>
      <c r="EC234" s="14">
        <f t="shared" si="321"/>
        <v>3.7570834979941542E-3</v>
      </c>
      <c r="ED234" s="7">
        <f t="shared" si="335"/>
        <v>-1.4866629118738566</v>
      </c>
      <c r="EE234">
        <f t="shared" si="322"/>
        <v>-0.99646287142903345</v>
      </c>
      <c r="EI234" s="8">
        <f t="shared" si="323"/>
        <v>0</v>
      </c>
      <c r="EJ234" s="8">
        <f t="shared" si="324"/>
        <v>0</v>
      </c>
      <c r="EK234">
        <v>0</v>
      </c>
      <c r="FM234">
        <v>0.54637387999999998</v>
      </c>
      <c r="FN234">
        <v>0.66769787999999997</v>
      </c>
      <c r="FO234" s="8">
        <f t="shared" si="325"/>
        <v>-4.4607630000000009E-2</v>
      </c>
      <c r="FP234" s="8">
        <f t="shared" si="326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7"/>
        <v>-4.4607630000000009E-2</v>
      </c>
      <c r="GB234" s="8">
        <f t="shared" si="328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29"/>
        <v>-4.4607630000000009E-2</v>
      </c>
      <c r="GN234" s="8">
        <f t="shared" si="330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1"/>
        <v>-4.4607630000000009E-2</v>
      </c>
      <c r="GT234" s="8">
        <f t="shared" si="332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3"/>
        <v>-4.4607630000000009E-2</v>
      </c>
      <c r="GZ234" s="8">
        <f t="shared" si="334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18"/>
        <v>3.8527503531741378E-2</v>
      </c>
      <c r="EA235" s="14">
        <f t="shared" si="319"/>
        <v>-3.8527503531741378E-2</v>
      </c>
      <c r="EB235" s="14">
        <f t="shared" si="320"/>
        <v>4.4591559000000003E-2</v>
      </c>
      <c r="EC235" s="14">
        <f t="shared" si="321"/>
        <v>4.0682916887343004E-3</v>
      </c>
      <c r="ED235" s="7">
        <f t="shared" si="335"/>
        <v>-1.4798136383440332</v>
      </c>
      <c r="EE235">
        <f t="shared" si="322"/>
        <v>-0.9958639295298507</v>
      </c>
      <c r="EI235" s="8">
        <f t="shared" si="323"/>
        <v>0</v>
      </c>
      <c r="EJ235" s="8">
        <f t="shared" si="324"/>
        <v>0</v>
      </c>
      <c r="EK235">
        <v>0</v>
      </c>
      <c r="FM235">
        <v>0.59098150999999999</v>
      </c>
      <c r="FN235">
        <v>0.57388304999999995</v>
      </c>
      <c r="FO235" s="8">
        <f t="shared" si="325"/>
        <v>-4.4585199999999992E-2</v>
      </c>
      <c r="FP235" s="8">
        <f t="shared" si="326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7"/>
        <v>-4.4585199999999992E-2</v>
      </c>
      <c r="GB235" s="8">
        <f t="shared" si="328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29"/>
        <v>-4.4585199999999992E-2</v>
      </c>
      <c r="GN235" s="8">
        <f t="shared" si="330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1"/>
        <v>-4.4585199999999992E-2</v>
      </c>
      <c r="GT235" s="8">
        <f t="shared" si="332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3"/>
        <v>-4.4585199999999992E-2</v>
      </c>
      <c r="GZ235" s="8">
        <f t="shared" si="334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18"/>
        <v>3.4178286734964779E-2</v>
      </c>
      <c r="EA236" s="14">
        <f t="shared" si="319"/>
        <v>-3.4178286734964779E-2</v>
      </c>
      <c r="EB236" s="14">
        <f t="shared" si="320"/>
        <v>4.4546121999999966E-2</v>
      </c>
      <c r="EC236" s="14">
        <f t="shared" si="321"/>
        <v>4.3492167967765991E-3</v>
      </c>
      <c r="ED236" s="7">
        <f t="shared" si="335"/>
        <v>-1.4734707771249071</v>
      </c>
      <c r="EE236">
        <f t="shared" si="322"/>
        <v>-0.99526760600048136</v>
      </c>
      <c r="EI236" s="8">
        <f t="shared" si="323"/>
        <v>0</v>
      </c>
      <c r="EJ236" s="8">
        <f t="shared" si="324"/>
        <v>0</v>
      </c>
      <c r="EK236">
        <v>0</v>
      </c>
      <c r="FM236">
        <v>0.63556670999999998</v>
      </c>
      <c r="FN236">
        <v>0.47904092999999998</v>
      </c>
      <c r="FO236" s="8">
        <f t="shared" si="325"/>
        <v>-4.4596489999999989E-2</v>
      </c>
      <c r="FP236" s="8">
        <f t="shared" si="326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7"/>
        <v>-4.4596489999999989E-2</v>
      </c>
      <c r="GB236" s="8">
        <f t="shared" si="328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29"/>
        <v>-4.4596489999999989E-2</v>
      </c>
      <c r="GN236" s="8">
        <f t="shared" si="330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1"/>
        <v>-4.4596489999999989E-2</v>
      </c>
      <c r="GT236" s="8">
        <f t="shared" si="332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3"/>
        <v>-4.4596489999999989E-2</v>
      </c>
      <c r="GZ236" s="8">
        <f t="shared" si="334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18"/>
        <v>2.9555306027599593E-2</v>
      </c>
      <c r="EA237" s="14">
        <f t="shared" si="319"/>
        <v>-2.9555306027599593E-2</v>
      </c>
      <c r="EB237" s="14">
        <f t="shared" si="320"/>
        <v>4.4573103000000058E-2</v>
      </c>
      <c r="EC237" s="14">
        <f t="shared" si="321"/>
        <v>4.622980707365186E-3</v>
      </c>
      <c r="ED237" s="7">
        <f t="shared" si="335"/>
        <v>-1.4674490202645945</v>
      </c>
      <c r="EE237">
        <f t="shared" si="322"/>
        <v>-0.99466441861709776</v>
      </c>
      <c r="EI237" s="8">
        <f t="shared" si="323"/>
        <v>0</v>
      </c>
      <c r="EJ237" s="8">
        <f t="shared" si="324"/>
        <v>0</v>
      </c>
      <c r="EK237">
        <v>0</v>
      </c>
      <c r="FM237">
        <v>0.68016319999999997</v>
      </c>
      <c r="FN237">
        <v>0.38261263000000001</v>
      </c>
      <c r="FO237" s="8">
        <f t="shared" si="325"/>
        <v>-4.4563490000000039E-2</v>
      </c>
      <c r="FP237" s="8">
        <f t="shared" si="326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7"/>
        <v>-4.4563490000000039E-2</v>
      </c>
      <c r="GB237" s="8">
        <f t="shared" si="328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29"/>
        <v>-4.4563490000000039E-2</v>
      </c>
      <c r="GN237" s="8">
        <f t="shared" si="330"/>
        <v>-9.0622336981583101E-3</v>
      </c>
      <c r="GO237">
        <v>12</v>
      </c>
      <c r="GQ237">
        <v>0.68016319999999997</v>
      </c>
      <c r="GR237">
        <v>0.16487672</v>
      </c>
      <c r="GS237" s="8">
        <f t="shared" si="331"/>
        <v>-4.4563490000000039E-2</v>
      </c>
      <c r="GT237" s="8">
        <f t="shared" si="332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3"/>
        <v>-4.4563490000000039E-2</v>
      </c>
      <c r="GZ237" s="8">
        <f t="shared" si="334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18"/>
        <v>2.4330434096358041E-2</v>
      </c>
      <c r="EA238" s="14">
        <f t="shared" si="319"/>
        <v>-2.4330434096358041E-2</v>
      </c>
      <c r="EB238" s="14">
        <f t="shared" si="320"/>
        <v>4.7559175999999925E-2</v>
      </c>
      <c r="EC238" s="14">
        <f t="shared" si="321"/>
        <v>5.2248719312415516E-3</v>
      </c>
      <c r="ED238" s="7">
        <f t="shared" si="335"/>
        <v>-1.4613746950818907</v>
      </c>
      <c r="EE238">
        <f t="shared" si="322"/>
        <v>-0.9940194239969008</v>
      </c>
      <c r="EI238" s="8">
        <f t="shared" si="323"/>
        <v>0</v>
      </c>
      <c r="EJ238" s="8">
        <f t="shared" si="324"/>
        <v>0</v>
      </c>
      <c r="EK238">
        <v>0</v>
      </c>
      <c r="FM238">
        <v>0.72472669000000001</v>
      </c>
      <c r="FN238">
        <v>0.28356094999999998</v>
      </c>
      <c r="FO238" s="8">
        <f t="shared" si="325"/>
        <v>-4.4580219999999948E-2</v>
      </c>
      <c r="FP238" s="8">
        <f t="shared" si="326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7"/>
        <v>-4.4580219999999948E-2</v>
      </c>
      <c r="GB238" s="8">
        <f t="shared" si="328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29"/>
        <v>-4.4580219999999948E-2</v>
      </c>
      <c r="GN238" s="8">
        <f t="shared" si="330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1"/>
        <v>-4.4580219999999948E-2</v>
      </c>
      <c r="GT238" s="8">
        <f t="shared" si="332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3"/>
        <v>-4.4580219999999948E-2</v>
      </c>
      <c r="GZ238" s="8">
        <f t="shared" si="334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18"/>
        <v>1.8350048679812436E-2</v>
      </c>
      <c r="EA239" s="14">
        <f t="shared" si="319"/>
        <v>-1.8350048679812436E-2</v>
      </c>
      <c r="EB239" s="14">
        <f t="shared" si="320"/>
        <v>5.1333571999999994E-2</v>
      </c>
      <c r="EC239" s="14">
        <f t="shared" si="321"/>
        <v>5.9803854165456048E-3</v>
      </c>
      <c r="ED239" s="7">
        <f t="shared" si="335"/>
        <v>-1.4548186650550252</v>
      </c>
      <c r="EE239">
        <f t="shared" si="322"/>
        <v>-0.99328212613057343</v>
      </c>
      <c r="EI239" s="8">
        <f t="shared" si="323"/>
        <v>0</v>
      </c>
      <c r="EJ239" s="8">
        <f t="shared" si="324"/>
        <v>0</v>
      </c>
      <c r="EK239">
        <v>0</v>
      </c>
      <c r="FM239">
        <v>0.76930690999999995</v>
      </c>
      <c r="FN239">
        <v>0.1800167</v>
      </c>
      <c r="FO239" s="8">
        <f t="shared" si="325"/>
        <v>-4.7501780000000049E-2</v>
      </c>
      <c r="FP239" s="8">
        <f t="shared" si="326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7"/>
        <v>-4.7501780000000049E-2</v>
      </c>
      <c r="GB239" s="8">
        <f t="shared" si="328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29"/>
        <v>-4.7501780000000049E-2</v>
      </c>
      <c r="GN239" s="8">
        <f t="shared" si="330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1"/>
        <v>-4.7501780000000049E-2</v>
      </c>
      <c r="GT239" s="8">
        <f t="shared" si="332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3"/>
        <v>-4.7501780000000049E-2</v>
      </c>
      <c r="GZ239" s="8">
        <f t="shared" si="334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18"/>
        <v>1.2138871339052334E-2</v>
      </c>
      <c r="EA240" s="14">
        <f t="shared" si="319"/>
        <v>-1.2138871339052334E-2</v>
      </c>
      <c r="EB240" s="14">
        <f t="shared" si="320"/>
        <v>5.0256139000000033E-2</v>
      </c>
      <c r="EC240" s="14">
        <f t="shared" si="321"/>
        <v>6.2111773407601024E-3</v>
      </c>
      <c r="ED240" s="7">
        <f t="shared" si="335"/>
        <v>-1.4478294660556796</v>
      </c>
      <c r="EE240">
        <f t="shared" si="322"/>
        <v>-0.9924490974491248</v>
      </c>
      <c r="EI240" s="8">
        <f t="shared" si="323"/>
        <v>0</v>
      </c>
      <c r="EJ240" s="8">
        <f t="shared" si="324"/>
        <v>0</v>
      </c>
      <c r="EK240">
        <v>0</v>
      </c>
      <c r="FM240">
        <v>0.81680869</v>
      </c>
      <c r="FN240">
        <v>3.59219E-2</v>
      </c>
      <c r="FO240" s="8">
        <f t="shared" si="325"/>
        <v>-5.1284839999999998E-2</v>
      </c>
      <c r="FP240" s="8">
        <f t="shared" si="326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7"/>
        <v>-5.1284839999999998E-2</v>
      </c>
      <c r="GB240" s="8">
        <f t="shared" si="328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29"/>
        <v>-5.1284839999999998E-2</v>
      </c>
      <c r="GN240" s="8">
        <f t="shared" si="330"/>
        <v>3.6515170867547114E-3</v>
      </c>
      <c r="GO240">
        <v>12</v>
      </c>
      <c r="GQ240">
        <v>0.81680869</v>
      </c>
      <c r="GR240">
        <v>-0.10131559</v>
      </c>
      <c r="GS240" s="8">
        <f t="shared" si="331"/>
        <v>-5.1284839999999998E-2</v>
      </c>
      <c r="GT240" s="8">
        <f t="shared" si="332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3"/>
        <v>-5.1284839999999998E-2</v>
      </c>
      <c r="GZ240" s="8">
        <f t="shared" si="334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18"/>
        <v>6.2479519489863798E-3</v>
      </c>
      <c r="EA241" s="14">
        <f t="shared" si="319"/>
        <v>-6.2479519489863798E-3</v>
      </c>
      <c r="EB241" s="14">
        <f t="shared" si="320"/>
        <v>4.507604799999998E-2</v>
      </c>
      <c r="EC241" s="14">
        <f t="shared" si="321"/>
        <v>5.890919390065954E-3</v>
      </c>
      <c r="ED241" s="7">
        <f t="shared" si="335"/>
        <v>-1.4408443619900533</v>
      </c>
      <c r="EE241">
        <f t="shared" si="322"/>
        <v>-0.99156811957217028</v>
      </c>
      <c r="EI241" s="8">
        <f t="shared" si="323"/>
        <v>0</v>
      </c>
      <c r="EJ241" s="8">
        <f t="shared" si="324"/>
        <v>0</v>
      </c>
      <c r="EK241">
        <v>0</v>
      </c>
      <c r="FM241">
        <v>0.86809353</v>
      </c>
      <c r="FN241">
        <v>-0.11853735999999999</v>
      </c>
      <c r="FO241" s="8">
        <f t="shared" si="325"/>
        <v>-5.0145430000000046E-2</v>
      </c>
      <c r="FP241" s="8">
        <f t="shared" si="326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7"/>
        <v>-5.0145430000000046E-2</v>
      </c>
      <c r="GB241" s="8">
        <f t="shared" si="328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29"/>
        <v>-5.0145430000000046E-2</v>
      </c>
      <c r="GN241" s="8">
        <f t="shared" si="330"/>
        <v>9.7696982501222582E-3</v>
      </c>
      <c r="GO241">
        <v>12</v>
      </c>
      <c r="GQ241">
        <v>0.86809353</v>
      </c>
      <c r="GR241">
        <v>-0.22154260000000001</v>
      </c>
      <c r="GS241" s="8">
        <f t="shared" si="331"/>
        <v>-5.0145430000000046E-2</v>
      </c>
      <c r="GT241" s="8">
        <f t="shared" si="332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3"/>
        <v>-5.0145430000000046E-2</v>
      </c>
      <c r="GZ241" s="8">
        <f t="shared" si="334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18"/>
        <v>1.2599999999999777E-3</v>
      </c>
      <c r="EA242" s="14">
        <f t="shared" si="319"/>
        <v>-1.2599999999999777E-3</v>
      </c>
      <c r="EB242" s="14">
        <f t="shared" si="320"/>
        <v>3.6347290000000032E-2</v>
      </c>
      <c r="EC242" s="14">
        <f t="shared" si="321"/>
        <v>4.9879519489864025E-3</v>
      </c>
      <c r="ED242" s="7">
        <f t="shared" si="335"/>
        <v>-1.4344178036925648</v>
      </c>
      <c r="EE242">
        <f t="shared" si="322"/>
        <v>-0.99071485389263281</v>
      </c>
      <c r="EI242" s="8">
        <f t="shared" si="323"/>
        <v>0</v>
      </c>
      <c r="EJ242" s="8">
        <f t="shared" si="324"/>
        <v>0</v>
      </c>
      <c r="EK242">
        <v>0</v>
      </c>
      <c r="FM242">
        <v>0.91823896000000005</v>
      </c>
      <c r="FN242">
        <v>-0.30571016000000001</v>
      </c>
      <c r="FO242" s="8">
        <f t="shared" si="325"/>
        <v>-4.4942229999999972E-2</v>
      </c>
      <c r="FP242" s="8">
        <f t="shared" si="326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7"/>
        <v>-4.4942229999999972E-2</v>
      </c>
      <c r="GB242" s="8">
        <f t="shared" si="328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29"/>
        <v>-4.4942229999999972E-2</v>
      </c>
      <c r="GN242" s="8">
        <f t="shared" si="330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1"/>
        <v>-4.4942229999999972E-2</v>
      </c>
      <c r="GT242" s="8">
        <f t="shared" si="332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3"/>
        <v>-4.4942229999999972E-2</v>
      </c>
      <c r="GZ242" s="8">
        <f t="shared" si="334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2"/>
        <v>-0.99071485389263281</v>
      </c>
      <c r="EI243" s="8">
        <f>EG243-EG242</f>
        <v>0</v>
      </c>
      <c r="EJ243" s="8">
        <f t="shared" si="324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6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28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0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2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4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abSelected="1" topLeftCell="A7" workbookViewId="0">
      <selection activeCell="E47" sqref="E47"/>
    </sheetView>
  </sheetViews>
  <sheetFormatPr defaultRowHeight="14.5" x14ac:dyDescent="0.35"/>
  <cols>
    <col min="1" max="1" width="66.26953125" style="10" customWidth="1"/>
  </cols>
  <sheetData>
    <row r="1" spans="2:42" x14ac:dyDescent="0.35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</row>
    <row r="2" spans="2:42" x14ac:dyDescent="0.35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</row>
    <row r="3" spans="2:42" x14ac:dyDescent="0.35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69</v>
      </c>
      <c r="AB3" s="5" t="s">
        <v>61</v>
      </c>
      <c r="AC3" t="s">
        <v>62</v>
      </c>
      <c r="AE3" t="s">
        <v>69</v>
      </c>
      <c r="AG3" s="5" t="s">
        <v>61</v>
      </c>
      <c r="AH3" t="s">
        <v>62</v>
      </c>
      <c r="AJ3" t="s">
        <v>69</v>
      </c>
    </row>
    <row r="4" spans="2:42" x14ac:dyDescent="0.35">
      <c r="B4" s="5" t="s">
        <v>65</v>
      </c>
      <c r="G4" s="5" t="s">
        <v>70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72</v>
      </c>
    </row>
    <row r="6" spans="2:42" ht="16.5" x14ac:dyDescent="0.4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71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</row>
    <row r="7" spans="2:42" x14ac:dyDescent="0.35">
      <c r="M7" s="1"/>
      <c r="N7" s="1"/>
      <c r="O7" s="1"/>
      <c r="T7" s="1"/>
      <c r="W7" s="1"/>
      <c r="X7" s="1"/>
      <c r="Y7" s="1"/>
      <c r="AD7" s="1"/>
      <c r="AG7" s="1"/>
      <c r="AH7" s="1"/>
      <c r="AI7" s="1"/>
    </row>
    <row r="8" spans="2:42" x14ac:dyDescent="0.35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</row>
    <row r="9" spans="2:42" x14ac:dyDescent="0.35">
      <c r="B9" s="1">
        <v>4.9999733900000003E-2</v>
      </c>
      <c r="C9">
        <v>20</v>
      </c>
      <c r="D9">
        <f t="shared" ref="D9:D28" si="4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5">-K9*2*SIN(H9*(PI()/180))^2</f>
        <v>-0.34658844640802822</v>
      </c>
      <c r="J9">
        <v>3</v>
      </c>
      <c r="K9">
        <f t="shared" ref="K9:K28" si="6">(9.333)/((1.4/2)*J9^2)</f>
        <v>1.4814285714285715</v>
      </c>
      <c r="M9" s="1">
        <v>4.9999368299999999E-2</v>
      </c>
      <c r="N9" s="1">
        <v>-0.27336269000000002</v>
      </c>
      <c r="O9" s="1">
        <f>M9-M8</f>
        <v>4.9999368299999999E-2</v>
      </c>
      <c r="P9" s="1">
        <f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7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8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9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0">AI9*AH9</f>
        <v>-2.823271157884992E-3</v>
      </c>
      <c r="AK9" s="1"/>
      <c r="AN9" s="1"/>
      <c r="AO9" s="1"/>
    </row>
    <row r="10" spans="2:42" x14ac:dyDescent="0.35">
      <c r="B10" s="1">
        <v>9.9998980200000004E-2</v>
      </c>
      <c r="C10">
        <v>20</v>
      </c>
      <c r="D10">
        <f t="shared" si="4"/>
        <v>-0.24682682989768698</v>
      </c>
      <c r="E10">
        <v>3</v>
      </c>
      <c r="G10" s="1">
        <v>9.9998980200000004E-2</v>
      </c>
      <c r="H10">
        <v>20</v>
      </c>
      <c r="I10">
        <f t="shared" si="5"/>
        <v>-0.34658844640802822</v>
      </c>
      <c r="J10">
        <v>3</v>
      </c>
      <c r="K10">
        <f t="shared" si="6"/>
        <v>1.4814285714285715</v>
      </c>
      <c r="M10" s="1">
        <v>9.9997475799999999E-2</v>
      </c>
      <c r="N10" s="1">
        <v>-0.40180352600000002</v>
      </c>
      <c r="O10" s="1">
        <f>M10-M9</f>
        <v>4.99981075E-2</v>
      </c>
      <c r="P10" s="1">
        <f>O10*N9</f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7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8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9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0"/>
        <v>-4.553839044596629E-3</v>
      </c>
      <c r="AK10" s="1"/>
      <c r="AL10" s="1"/>
      <c r="AN10" t="s">
        <v>68</v>
      </c>
      <c r="AO10" s="1">
        <v>0</v>
      </c>
      <c r="AP10" s="1">
        <v>-3.9940340099999999E-2</v>
      </c>
    </row>
    <row r="11" spans="2:42" x14ac:dyDescent="0.35">
      <c r="B11" s="1">
        <v>0.149999891</v>
      </c>
      <c r="C11">
        <v>20</v>
      </c>
      <c r="D11">
        <f t="shared" si="4"/>
        <v>-0.24682682989768698</v>
      </c>
      <c r="E11">
        <v>3</v>
      </c>
      <c r="G11" s="1">
        <v>0.149999891</v>
      </c>
      <c r="H11">
        <v>20</v>
      </c>
      <c r="I11">
        <f t="shared" si="5"/>
        <v>-0.34658844640802822</v>
      </c>
      <c r="J11">
        <v>3</v>
      </c>
      <c r="K11">
        <f t="shared" si="6"/>
        <v>1.4814285714285715</v>
      </c>
      <c r="M11" s="1">
        <v>0.14999792300000001</v>
      </c>
      <c r="N11" s="1">
        <v>-0.49418390000000001</v>
      </c>
      <c r="O11" s="1">
        <f>M11-M10</f>
        <v>5.0000447200000006E-2</v>
      </c>
      <c r="P11" s="1">
        <f>O11*N10</f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7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8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9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0"/>
        <v>-6.4042361791227008E-3</v>
      </c>
      <c r="AK11" s="1"/>
      <c r="AL11" s="1"/>
      <c r="AN11" t="s">
        <v>68</v>
      </c>
      <c r="AO11" s="1">
        <v>3.2256753700000002E-2</v>
      </c>
      <c r="AP11" s="1">
        <v>-8.7522795099999995E-2</v>
      </c>
    </row>
    <row r="12" spans="2:42" x14ac:dyDescent="0.35">
      <c r="B12" s="1">
        <v>0.19999971599999999</v>
      </c>
      <c r="C12">
        <v>20</v>
      </c>
      <c r="D12">
        <f t="shared" si="4"/>
        <v>-0.24682682989768698</v>
      </c>
      <c r="E12">
        <v>3</v>
      </c>
      <c r="G12" s="1">
        <v>0.19999971599999999</v>
      </c>
      <c r="H12">
        <v>20</v>
      </c>
      <c r="I12">
        <f t="shared" si="5"/>
        <v>-0.34658844640802822</v>
      </c>
      <c r="J12">
        <v>3</v>
      </c>
      <c r="K12">
        <f t="shared" si="6"/>
        <v>1.4814285714285715</v>
      </c>
      <c r="M12" s="1">
        <v>0.199996177</v>
      </c>
      <c r="N12" s="1">
        <v>-0.53245034899999999</v>
      </c>
      <c r="O12" s="1">
        <f>M12-M11</f>
        <v>4.9998253999999992E-2</v>
      </c>
      <c r="P12" s="1">
        <f>O12*N11</f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7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8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9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0"/>
        <v>-8.2782359263281514E-3</v>
      </c>
      <c r="AK12" s="1"/>
      <c r="AL12" s="1"/>
      <c r="AN12" t="s">
        <v>68</v>
      </c>
      <c r="AO12" s="1">
        <v>6.4514306199999996E-2</v>
      </c>
      <c r="AP12" s="1">
        <v>-0.141177363</v>
      </c>
    </row>
    <row r="13" spans="2:42" x14ac:dyDescent="0.35">
      <c r="B13" s="1">
        <v>0.24999981800000001</v>
      </c>
      <c r="C13">
        <v>20</v>
      </c>
      <c r="D13">
        <f t="shared" si="4"/>
        <v>-0.24682682989768698</v>
      </c>
      <c r="E13">
        <v>3</v>
      </c>
      <c r="G13" s="1">
        <v>0.24999981800000001</v>
      </c>
      <c r="H13">
        <v>20</v>
      </c>
      <c r="I13">
        <f t="shared" si="5"/>
        <v>-0.34658844640802822</v>
      </c>
      <c r="J13">
        <v>3</v>
      </c>
      <c r="K13">
        <f t="shared" si="6"/>
        <v>1.4814285714285715</v>
      </c>
      <c r="M13" s="1">
        <v>0.24999637399999999</v>
      </c>
      <c r="N13" s="1">
        <v>-0.50891238100000002</v>
      </c>
      <c r="O13" s="1">
        <f>M13-M12</f>
        <v>5.0000196999999996E-2</v>
      </c>
      <c r="P13" s="1">
        <f>O13*N12</f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7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8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9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0"/>
        <v>-1.0076279494083202E-2</v>
      </c>
      <c r="AK13" s="1"/>
      <c r="AL13" s="1"/>
      <c r="AN13" t="s">
        <v>68</v>
      </c>
      <c r="AO13" s="1">
        <v>9.6770462200000004E-2</v>
      </c>
      <c r="AP13" s="1">
        <v>-0.19853308</v>
      </c>
    </row>
    <row r="14" spans="2:42" x14ac:dyDescent="0.35">
      <c r="B14" s="1">
        <v>0.30000020300000002</v>
      </c>
      <c r="C14">
        <v>20</v>
      </c>
      <c r="D14">
        <f t="shared" si="4"/>
        <v>-0.24682682989768698</v>
      </c>
      <c r="E14">
        <v>3</v>
      </c>
      <c r="G14" s="1">
        <v>0.30000020300000002</v>
      </c>
      <c r="H14">
        <v>20</v>
      </c>
      <c r="I14">
        <f t="shared" si="5"/>
        <v>-0.34658844640802822</v>
      </c>
      <c r="J14">
        <v>3</v>
      </c>
      <c r="K14">
        <f t="shared" si="6"/>
        <v>1.4814285714285715</v>
      </c>
      <c r="M14" s="1">
        <v>0.29999580599999998</v>
      </c>
      <c r="N14" s="1">
        <v>-0.47317283300000001</v>
      </c>
      <c r="O14" s="1">
        <f>M14-M13</f>
        <v>4.9999431999999983E-2</v>
      </c>
      <c r="P14" s="1">
        <f>O14*N13</f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7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8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9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0"/>
        <v>-1.1702947102257321E-2</v>
      </c>
      <c r="AK14" s="1"/>
      <c r="AL14" s="1"/>
      <c r="AN14" t="s">
        <v>68</v>
      </c>
      <c r="AO14" s="1">
        <v>0.12902824099999999</v>
      </c>
      <c r="AP14" s="1">
        <v>-0.25663407700000002</v>
      </c>
    </row>
    <row r="15" spans="2:42" x14ac:dyDescent="0.35">
      <c r="B15" s="1">
        <v>0.349997901</v>
      </c>
      <c r="C15">
        <v>20</v>
      </c>
      <c r="D15">
        <f t="shared" si="4"/>
        <v>-0.24682682989768698</v>
      </c>
      <c r="E15">
        <v>3</v>
      </c>
      <c r="G15" s="1">
        <v>0.349997901</v>
      </c>
      <c r="H15">
        <v>20</v>
      </c>
      <c r="I15">
        <f t="shared" si="5"/>
        <v>-0.34658844640802822</v>
      </c>
      <c r="J15">
        <v>3</v>
      </c>
      <c r="K15">
        <f t="shared" si="6"/>
        <v>1.4814285714285715</v>
      </c>
      <c r="M15" s="1">
        <v>0.34999457299999998</v>
      </c>
      <c r="N15" s="1">
        <v>-0.44688895299999998</v>
      </c>
      <c r="O15" s="1">
        <f>M15-M14</f>
        <v>4.9998767E-2</v>
      </c>
      <c r="P15" s="1">
        <f>O15*N14</f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7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8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9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0"/>
        <v>-1.3067203352194873E-2</v>
      </c>
      <c r="AK15" s="1"/>
      <c r="AL15" s="1"/>
      <c r="AN15" t="s">
        <v>68</v>
      </c>
      <c r="AO15" s="1">
        <v>0.16128520399999999</v>
      </c>
      <c r="AP15" s="1">
        <v>-0.31237904</v>
      </c>
    </row>
    <row r="16" spans="2:42" x14ac:dyDescent="0.35">
      <c r="B16" s="1">
        <v>0.40000013499999998</v>
      </c>
      <c r="C16">
        <v>20</v>
      </c>
      <c r="D16">
        <f t="shared" si="4"/>
        <v>-0.24682682989768698</v>
      </c>
      <c r="E16">
        <v>3</v>
      </c>
      <c r="G16" s="1">
        <v>0.40000013499999998</v>
      </c>
      <c r="H16">
        <v>20</v>
      </c>
      <c r="I16">
        <f t="shared" si="5"/>
        <v>-0.34658844640802822</v>
      </c>
      <c r="J16">
        <v>3</v>
      </c>
      <c r="K16">
        <f t="shared" si="6"/>
        <v>1.4814285714285715</v>
      </c>
      <c r="M16" s="1">
        <v>0.39999222299999998</v>
      </c>
      <c r="N16" s="1">
        <v>-0.43265582899999999</v>
      </c>
      <c r="O16" s="1">
        <f>M16-M15</f>
        <v>4.9997650000000005E-2</v>
      </c>
      <c r="P16" s="1">
        <f>O16*N15</f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7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8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9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0"/>
        <v>-1.4090498917588401E-2</v>
      </c>
      <c r="AK16" s="1"/>
      <c r="AL16" s="1"/>
      <c r="AN16" t="s">
        <v>68</v>
      </c>
      <c r="AO16" s="1">
        <v>0.19354178399999999</v>
      </c>
      <c r="AP16" s="1">
        <v>-0.36278662</v>
      </c>
    </row>
    <row r="17" spans="2:42" x14ac:dyDescent="0.35">
      <c r="B17" s="1">
        <v>0.44999986800000003</v>
      </c>
      <c r="C17">
        <v>20</v>
      </c>
      <c r="D17">
        <f t="shared" si="4"/>
        <v>-0.24682682989768698</v>
      </c>
      <c r="E17">
        <v>3</v>
      </c>
      <c r="G17" s="1">
        <v>0.44999986800000003</v>
      </c>
      <c r="H17">
        <v>20</v>
      </c>
      <c r="I17">
        <f t="shared" si="5"/>
        <v>-0.34658844640802822</v>
      </c>
      <c r="J17">
        <v>3</v>
      </c>
      <c r="K17">
        <f t="shared" si="6"/>
        <v>1.4814285714285715</v>
      </c>
      <c r="M17" s="1">
        <v>0.44999328399999999</v>
      </c>
      <c r="N17" s="1">
        <v>-0.42716264199999998</v>
      </c>
      <c r="O17" s="1">
        <f>M17-M16</f>
        <v>5.0001061000000013E-2</v>
      </c>
      <c r="P17" s="1">
        <f>O17*N16</f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7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8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9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0"/>
        <v>-1.4699723293525707E-2</v>
      </c>
      <c r="AK17" s="1"/>
      <c r="AL17" s="1"/>
      <c r="AN17" t="s">
        <v>68</v>
      </c>
      <c r="AO17" s="1">
        <v>0.22580027</v>
      </c>
      <c r="AP17" s="1">
        <v>-0.40510393099999997</v>
      </c>
    </row>
    <row r="18" spans="2:42" x14ac:dyDescent="0.35">
      <c r="B18" s="1">
        <v>0.49999878399999997</v>
      </c>
      <c r="C18">
        <v>20</v>
      </c>
      <c r="D18">
        <f t="shared" si="4"/>
        <v>-0.24682682989768698</v>
      </c>
      <c r="E18">
        <v>3</v>
      </c>
      <c r="G18" s="1">
        <v>0.49999878399999997</v>
      </c>
      <c r="H18">
        <v>20</v>
      </c>
      <c r="I18">
        <f t="shared" si="5"/>
        <v>-0.34658844640802822</v>
      </c>
      <c r="J18">
        <v>3</v>
      </c>
      <c r="K18">
        <f t="shared" si="6"/>
        <v>1.4814285714285715</v>
      </c>
      <c r="M18" s="1">
        <v>0.49999020799999999</v>
      </c>
      <c r="N18" s="1">
        <v>-0.426642945</v>
      </c>
      <c r="O18" s="1">
        <f>M18-M17</f>
        <v>4.9996923999999998E-2</v>
      </c>
      <c r="P18" s="1">
        <f>O18*N17</f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7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8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9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0"/>
        <v>-1.4639129050324346E-2</v>
      </c>
      <c r="AK18" s="1"/>
      <c r="AL18" s="1"/>
      <c r="AN18" t="s">
        <v>68</v>
      </c>
      <c r="AO18" s="1">
        <v>0.25805669199999998</v>
      </c>
      <c r="AP18" s="1">
        <v>-0.436824716</v>
      </c>
    </row>
    <row r="19" spans="2:42" x14ac:dyDescent="0.35">
      <c r="B19" s="1">
        <v>0.55000070400000001</v>
      </c>
      <c r="C19">
        <v>20</v>
      </c>
      <c r="D19">
        <f t="shared" si="4"/>
        <v>-0.24682682989768698</v>
      </c>
      <c r="E19">
        <v>3</v>
      </c>
      <c r="G19" s="1">
        <v>0.55000070400000001</v>
      </c>
      <c r="H19">
        <v>20</v>
      </c>
      <c r="I19">
        <f t="shared" si="5"/>
        <v>-0.34658844640802822</v>
      </c>
      <c r="J19">
        <v>3</v>
      </c>
      <c r="K19">
        <f t="shared" si="6"/>
        <v>1.4814285714285715</v>
      </c>
      <c r="M19" s="1">
        <v>0.54999359199999998</v>
      </c>
      <c r="N19" s="1">
        <v>-0.42827960999999998</v>
      </c>
      <c r="O19" s="1">
        <f>M19-M18</f>
        <v>5.0003383999999984E-2</v>
      </c>
      <c r="P19" s="1">
        <f>O19*N18</f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7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8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9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0"/>
        <v>-1.4030553045039341E-2</v>
      </c>
      <c r="AK19" s="1"/>
      <c r="AL19" s="1"/>
      <c r="AN19" t="s">
        <v>68</v>
      </c>
      <c r="AO19" s="1">
        <v>0.29031333500000001</v>
      </c>
      <c r="AP19" s="1">
        <v>-0.45575736700000002</v>
      </c>
    </row>
    <row r="20" spans="2:42" x14ac:dyDescent="0.35">
      <c r="B20" s="1">
        <v>0.59999660399999999</v>
      </c>
      <c r="C20">
        <v>20</v>
      </c>
      <c r="D20">
        <f t="shared" si="4"/>
        <v>-0.24682682989768698</v>
      </c>
      <c r="E20">
        <v>3</v>
      </c>
      <c r="G20" s="1">
        <v>0.59999660399999999</v>
      </c>
      <c r="H20">
        <v>20</v>
      </c>
      <c r="I20">
        <f t="shared" si="5"/>
        <v>-0.34658844640802822</v>
      </c>
      <c r="J20">
        <v>3</v>
      </c>
      <c r="K20">
        <f t="shared" si="6"/>
        <v>1.4814285714285715</v>
      </c>
      <c r="M20" s="1">
        <v>0.59999172499999998</v>
      </c>
      <c r="N20" s="1">
        <v>-0.43037150099999999</v>
      </c>
      <c r="O20" s="1">
        <f>M20-M19</f>
        <v>4.9998133E-2</v>
      </c>
      <c r="P20" s="1">
        <f>O20*N19</f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7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8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9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0"/>
        <v>-1.3189703449913645E-2</v>
      </c>
      <c r="AK20" s="1"/>
      <c r="AL20" s="1"/>
      <c r="AN20" t="s">
        <v>68</v>
      </c>
      <c r="AO20" s="1">
        <v>0.32256673200000002</v>
      </c>
      <c r="AP20" s="1">
        <v>-0.45375522299999999</v>
      </c>
    </row>
    <row r="21" spans="2:42" x14ac:dyDescent="0.35">
      <c r="B21" s="1">
        <v>0.65000172700000003</v>
      </c>
      <c r="C21">
        <v>20</v>
      </c>
      <c r="D21">
        <f t="shared" si="4"/>
        <v>-0.24682682989768698</v>
      </c>
      <c r="E21">
        <v>3</v>
      </c>
      <c r="G21" s="1">
        <v>0.65000172700000003</v>
      </c>
      <c r="H21">
        <v>20</v>
      </c>
      <c r="I21">
        <f t="shared" si="5"/>
        <v>-0.34658844640802822</v>
      </c>
      <c r="J21">
        <v>3</v>
      </c>
      <c r="K21">
        <f t="shared" si="6"/>
        <v>1.4814285714285715</v>
      </c>
      <c r="M21" s="1">
        <v>0.64998754999999997</v>
      </c>
      <c r="N21" s="1">
        <v>-0.43211134600000001</v>
      </c>
      <c r="O21" s="1">
        <f>M21-M20</f>
        <v>4.9995824999999994E-2</v>
      </c>
      <c r="P21" s="1">
        <f>O21*N20</f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7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8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9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0"/>
        <v>-1.2322821807266595E-2</v>
      </c>
      <c r="AK21" s="1"/>
      <c r="AL21" s="1"/>
      <c r="AN21" t="s">
        <v>68</v>
      </c>
      <c r="AO21" s="1">
        <v>0.354828904</v>
      </c>
      <c r="AP21" s="1">
        <v>-0.434937093</v>
      </c>
    </row>
    <row r="22" spans="2:42" x14ac:dyDescent="0.35">
      <c r="B22" s="1">
        <v>0.70000064900000003</v>
      </c>
      <c r="C22">
        <v>20</v>
      </c>
      <c r="D22">
        <f t="shared" si="4"/>
        <v>-0.24682682989768698</v>
      </c>
      <c r="E22">
        <v>3</v>
      </c>
      <c r="G22" s="1">
        <v>0.70000064900000003</v>
      </c>
      <c r="H22">
        <v>20</v>
      </c>
      <c r="I22">
        <f t="shared" si="5"/>
        <v>-0.34658844640802822</v>
      </c>
      <c r="J22">
        <v>3</v>
      </c>
      <c r="K22">
        <f t="shared" si="6"/>
        <v>1.4814285714285715</v>
      </c>
      <c r="M22" s="1">
        <v>0.69998546299999997</v>
      </c>
      <c r="N22" s="1">
        <v>-0.43326232599999998</v>
      </c>
      <c r="O22" s="1">
        <f>M22-M21</f>
        <v>4.9997913000000005E-2</v>
      </c>
      <c r="P22" s="1">
        <f>O22*N21</f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7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8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9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0"/>
        <v>-1.1586540825598596E-2</v>
      </c>
      <c r="AK22" s="1"/>
      <c r="AL22" s="1"/>
      <c r="AN22" t="s">
        <v>68</v>
      </c>
      <c r="AO22" s="1">
        <v>0.38708771400000003</v>
      </c>
      <c r="AP22" s="1">
        <v>-0.40886166200000001</v>
      </c>
    </row>
    <row r="23" spans="2:42" x14ac:dyDescent="0.35">
      <c r="B23" s="1">
        <v>0.74999718500000001</v>
      </c>
      <c r="C23">
        <v>20</v>
      </c>
      <c r="D23">
        <f t="shared" si="4"/>
        <v>-0.24682682989768698</v>
      </c>
      <c r="E23">
        <v>3</v>
      </c>
      <c r="G23" s="1">
        <v>0.74999718500000001</v>
      </c>
      <c r="H23">
        <v>20</v>
      </c>
      <c r="I23">
        <f t="shared" si="5"/>
        <v>-0.34658844640802822</v>
      </c>
      <c r="J23">
        <v>3</v>
      </c>
      <c r="K23">
        <f t="shared" si="6"/>
        <v>1.4814285714285715</v>
      </c>
      <c r="M23" s="1">
        <v>0.74998874800000004</v>
      </c>
      <c r="N23" s="1">
        <v>-0.43387673500000001</v>
      </c>
      <c r="O23" s="1">
        <f>M23-M22</f>
        <v>5.0003285000000064E-2</v>
      </c>
      <c r="P23" s="1">
        <f>O23*N22</f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7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8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9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0"/>
        <v>-1.101703807967293E-2</v>
      </c>
      <c r="AK23" s="1"/>
      <c r="AL23" s="1"/>
      <c r="AN23" t="s">
        <v>68</v>
      </c>
      <c r="AO23" s="1">
        <v>0.41934728900000001</v>
      </c>
      <c r="AP23" s="1">
        <v>-0.38212422299999999</v>
      </c>
    </row>
    <row r="24" spans="2:42" x14ac:dyDescent="0.35">
      <c r="B24" s="1">
        <v>0.80000190599999998</v>
      </c>
      <c r="C24">
        <v>20</v>
      </c>
      <c r="D24">
        <f t="shared" si="4"/>
        <v>-0.24682682989768698</v>
      </c>
      <c r="E24">
        <v>3</v>
      </c>
      <c r="G24" s="1">
        <v>0.80000190599999998</v>
      </c>
      <c r="H24">
        <v>20</v>
      </c>
      <c r="I24">
        <f t="shared" si="5"/>
        <v>-0.34658844640802822</v>
      </c>
      <c r="J24">
        <v>3</v>
      </c>
      <c r="K24">
        <f t="shared" si="6"/>
        <v>1.4814285714285715</v>
      </c>
      <c r="M24" s="1">
        <v>0.79997864500000004</v>
      </c>
      <c r="N24" s="1">
        <v>-0.434109843</v>
      </c>
      <c r="O24" s="1">
        <f>M24-M23</f>
        <v>4.9989897000000005E-2</v>
      </c>
      <c r="P24" s="1">
        <f>O24*N23</f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7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8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9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0"/>
        <v>-1.0638760712970728E-2</v>
      </c>
      <c r="AK24" s="1"/>
      <c r="AL24" s="1"/>
      <c r="AN24" t="s">
        <v>68</v>
      </c>
      <c r="AO24" s="1">
        <v>0.45159549799999998</v>
      </c>
      <c r="AP24" s="1">
        <v>-0.35913103600000001</v>
      </c>
    </row>
    <row r="25" spans="2:42" x14ac:dyDescent="0.35">
      <c r="B25" s="1">
        <v>0.84999802300000005</v>
      </c>
      <c r="C25">
        <v>20</v>
      </c>
      <c r="D25">
        <f t="shared" si="4"/>
        <v>-0.24682682989768698</v>
      </c>
      <c r="E25">
        <v>3</v>
      </c>
      <c r="G25" s="1">
        <v>0.84999802300000005</v>
      </c>
      <c r="H25">
        <v>20</v>
      </c>
      <c r="I25">
        <f t="shared" si="5"/>
        <v>-0.34658844640802822</v>
      </c>
      <c r="J25">
        <v>3</v>
      </c>
      <c r="K25">
        <f t="shared" si="6"/>
        <v>1.4814285714285715</v>
      </c>
      <c r="M25" s="1">
        <v>0.84998861800000003</v>
      </c>
      <c r="N25" s="1">
        <v>-0.43412180900000003</v>
      </c>
      <c r="O25" s="1">
        <f>M25-M24</f>
        <v>5.0009972999999985E-2</v>
      </c>
      <c r="P25" s="1">
        <f>O25*N24</f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7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8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9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0"/>
        <v>-1.0441768178158511E-2</v>
      </c>
      <c r="AK25" s="1"/>
      <c r="AL25" s="1"/>
      <c r="AN25" t="s">
        <v>68</v>
      </c>
      <c r="AO25" s="1">
        <v>0.48385820899999998</v>
      </c>
      <c r="AP25" s="1">
        <v>-0.34158159700000001</v>
      </c>
    </row>
    <row r="26" spans="2:42" x14ac:dyDescent="0.35">
      <c r="B26" s="1">
        <v>0.89999669500000001</v>
      </c>
      <c r="C26">
        <v>20</v>
      </c>
      <c r="D26">
        <f t="shared" si="4"/>
        <v>-0.24682682989768698</v>
      </c>
      <c r="E26">
        <v>3</v>
      </c>
      <c r="G26" s="1">
        <v>0.89999669500000001</v>
      </c>
      <c r="H26">
        <v>20</v>
      </c>
      <c r="I26">
        <f t="shared" si="5"/>
        <v>-0.34658844640802822</v>
      </c>
      <c r="J26">
        <v>3</v>
      </c>
      <c r="K26">
        <f t="shared" si="6"/>
        <v>1.4814285714285715</v>
      </c>
      <c r="M26" s="1">
        <v>0.899976738</v>
      </c>
      <c r="N26" s="1">
        <v>-0.43403821199999998</v>
      </c>
      <c r="O26" s="1">
        <f>M26-M25</f>
        <v>4.9988119999999969E-2</v>
      </c>
      <c r="P26" s="1">
        <f>O26*N25</f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7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8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9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0"/>
        <v>-1.038010227876008E-2</v>
      </c>
      <c r="AK26" s="1"/>
      <c r="AL26" s="1"/>
      <c r="AN26" t="s">
        <v>68</v>
      </c>
      <c r="AO26" s="1">
        <v>0.51611122899999995</v>
      </c>
      <c r="AP26" s="1">
        <v>-0.32985665199999997</v>
      </c>
    </row>
    <row r="27" spans="2:42" x14ac:dyDescent="0.35">
      <c r="B27" s="1">
        <v>0.94999397600000002</v>
      </c>
      <c r="C27">
        <v>20</v>
      </c>
      <c r="D27">
        <f t="shared" si="4"/>
        <v>-0.24682682989768698</v>
      </c>
      <c r="E27">
        <v>3</v>
      </c>
      <c r="G27" s="1">
        <v>0.94999397600000002</v>
      </c>
      <c r="H27">
        <v>20</v>
      </c>
      <c r="I27">
        <f t="shared" si="5"/>
        <v>-0.34658844640802822</v>
      </c>
      <c r="J27">
        <v>3</v>
      </c>
      <c r="K27">
        <f t="shared" si="6"/>
        <v>1.4814285714285715</v>
      </c>
      <c r="M27" s="1">
        <v>0.94997146200000004</v>
      </c>
      <c r="N27" s="1">
        <v>-0.44556027500000001</v>
      </c>
      <c r="O27" s="1">
        <f>M27-M26</f>
        <v>4.9994724000000046E-2</v>
      </c>
      <c r="P27" s="1">
        <f>O27*N26</f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7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8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9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0"/>
        <v>-1.0436623008540423E-2</v>
      </c>
      <c r="AK27" s="1"/>
      <c r="AL27" s="1"/>
      <c r="AN27" t="s">
        <v>68</v>
      </c>
      <c r="AO27" s="1">
        <v>0.54836390800000001</v>
      </c>
      <c r="AP27" s="1">
        <v>-0.32358577999999999</v>
      </c>
    </row>
    <row r="28" spans="2:42" x14ac:dyDescent="0.35">
      <c r="B28" s="1">
        <v>1</v>
      </c>
      <c r="C28">
        <v>20</v>
      </c>
      <c r="D28">
        <f t="shared" si="4"/>
        <v>-0.24682682989768698</v>
      </c>
      <c r="E28">
        <v>3</v>
      </c>
      <c r="G28" s="1">
        <v>1</v>
      </c>
      <c r="H28">
        <v>20</v>
      </c>
      <c r="I28">
        <f t="shared" si="5"/>
        <v>-0.34658844640802822</v>
      </c>
      <c r="J28">
        <v>3</v>
      </c>
      <c r="K28">
        <f t="shared" si="6"/>
        <v>1.4814285714285715</v>
      </c>
      <c r="M28" s="1">
        <v>1</v>
      </c>
      <c r="N28" s="1">
        <v>-0.44556027500000001</v>
      </c>
      <c r="O28" s="1">
        <v>0.05</v>
      </c>
      <c r="P28" s="1">
        <f>O28*N27</f>
        <v>-2.2278013750000002E-2</v>
      </c>
      <c r="R28" s="1">
        <v>1</v>
      </c>
      <c r="S28" s="1">
        <v>-0.44754055500000001</v>
      </c>
      <c r="T28" s="1">
        <v>0.05</v>
      </c>
      <c r="U28" s="1">
        <f t="shared" si="7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8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9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0"/>
        <v>-1.0547041501425542E-2</v>
      </c>
      <c r="AK28" s="1"/>
      <c r="AL28" s="1"/>
      <c r="AN28" t="s">
        <v>68</v>
      </c>
      <c r="AO28" s="1">
        <v>0.58063284199999998</v>
      </c>
      <c r="AP28" s="1">
        <v>-0.321835335</v>
      </c>
    </row>
    <row r="29" spans="2:42" x14ac:dyDescent="0.35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8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9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0"/>
        <v>-1.0691653546475246E-2</v>
      </c>
      <c r="AK29" s="1"/>
      <c r="AL29" s="1"/>
      <c r="AN29" t="s">
        <v>68</v>
      </c>
      <c r="AO29" s="1">
        <v>0.61288567800000004</v>
      </c>
      <c r="AP29" s="1">
        <v>-0.32340720099999998</v>
      </c>
    </row>
    <row r="30" spans="2:42" x14ac:dyDescent="0.35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8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9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0"/>
        <v>-1.0830900744628277E-2</v>
      </c>
      <c r="AK30" s="1"/>
      <c r="AL30" s="1"/>
      <c r="AN30" t="s">
        <v>68</v>
      </c>
      <c r="AO30" s="1">
        <v>0.64515652099999998</v>
      </c>
      <c r="AP30" s="1">
        <v>-0.32702374099999998</v>
      </c>
    </row>
    <row r="31" spans="2:42" x14ac:dyDescent="0.35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8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9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0"/>
        <v>-1.0952533231772695E-2</v>
      </c>
      <c r="AK31" s="1"/>
      <c r="AN31" t="s">
        <v>68</v>
      </c>
      <c r="AO31" s="1">
        <v>0.67740812900000003</v>
      </c>
      <c r="AP31" s="1">
        <v>-0.33149325299999999</v>
      </c>
    </row>
    <row r="32" spans="2:42" x14ac:dyDescent="0.35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8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9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0"/>
        <v>-1.1021631542238456E-2</v>
      </c>
      <c r="AK32" s="1"/>
      <c r="AN32" t="s">
        <v>68</v>
      </c>
      <c r="AO32" s="1">
        <v>0.70966113399999997</v>
      </c>
      <c r="AP32" s="1">
        <v>-0.33584448700000002</v>
      </c>
    </row>
    <row r="33" spans="1:42" x14ac:dyDescent="0.35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8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9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0"/>
        <v>-1.1078472887959758E-2</v>
      </c>
      <c r="AK33" s="1"/>
      <c r="AN33" t="s">
        <v>68</v>
      </c>
      <c r="AO33" s="1">
        <v>0.74191088400000005</v>
      </c>
      <c r="AP33" s="1">
        <v>-0.339426428</v>
      </c>
    </row>
    <row r="34" spans="1:42" x14ac:dyDescent="0.35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8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9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0"/>
        <v>-1.1089414184161824E-2</v>
      </c>
      <c r="AK34" s="1"/>
      <c r="AN34" t="s">
        <v>68</v>
      </c>
      <c r="AO34" s="1">
        <v>0.77417865200000002</v>
      </c>
      <c r="AP34" s="1">
        <v>-0.341932507</v>
      </c>
    </row>
    <row r="35" spans="1:42" x14ac:dyDescent="0.35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8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9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0"/>
        <v>-1.1090718626113794E-2</v>
      </c>
      <c r="AK35" s="1"/>
      <c r="AN35" t="s">
        <v>68</v>
      </c>
      <c r="AO35" s="1">
        <v>0.80641200599999996</v>
      </c>
      <c r="AP35" s="1">
        <v>-0.34334828099999998</v>
      </c>
    </row>
    <row r="36" spans="1:42" x14ac:dyDescent="0.35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8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9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0"/>
        <v>-1.1074519127928402E-2</v>
      </c>
      <c r="AK36" s="1"/>
      <c r="AN36" t="s">
        <v>68</v>
      </c>
      <c r="AO36" s="1">
        <v>0.83867799799999998</v>
      </c>
      <c r="AP36" s="1">
        <v>-0.34385348599999999</v>
      </c>
    </row>
    <row r="37" spans="1:42" x14ac:dyDescent="0.35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8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9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0"/>
        <v>-1.1041341083273067E-2</v>
      </c>
      <c r="AK37" s="1"/>
      <c r="AN37" t="s">
        <v>68</v>
      </c>
      <c r="AO37" s="1">
        <v>0.87092840299999996</v>
      </c>
      <c r="AP37" s="1">
        <v>-0.343717153</v>
      </c>
    </row>
    <row r="38" spans="1:42" x14ac:dyDescent="0.35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8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9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0"/>
        <v>-1.122425515839064E-2</v>
      </c>
      <c r="AK38" s="1"/>
      <c r="AN38" t="s">
        <v>68</v>
      </c>
      <c r="AO38" s="1">
        <v>0.90319539500000001</v>
      </c>
      <c r="AP38" s="1">
        <v>-0.34321362900000002</v>
      </c>
    </row>
    <row r="39" spans="1:42" x14ac:dyDescent="0.35">
      <c r="W39" s="1">
        <v>1</v>
      </c>
      <c r="X39" s="1">
        <v>-0.44279264600000001</v>
      </c>
      <c r="Y39" s="1">
        <v>3.2306657000000016E-2</v>
      </c>
      <c r="Z39" s="1">
        <f t="shared" si="8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9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0"/>
        <v>-1.122425515839064E-2</v>
      </c>
      <c r="AK39" s="1"/>
      <c r="AN39" t="s">
        <v>68</v>
      </c>
      <c r="AO39" s="1">
        <v>0.93546252600000002</v>
      </c>
      <c r="AP39" s="1">
        <v>-0.34257093399999999</v>
      </c>
    </row>
    <row r="40" spans="1:42" s="17" customFormat="1" ht="15" thickBot="1" x14ac:dyDescent="0.4">
      <c r="A40" s="27"/>
      <c r="Y40" s="28"/>
      <c r="Z40" s="28"/>
      <c r="AI40" s="28"/>
      <c r="AJ40" s="28"/>
      <c r="AK40" s="28"/>
      <c r="AN40" s="17" t="s">
        <v>68</v>
      </c>
      <c r="AO40" s="28">
        <v>0.96769334299999998</v>
      </c>
      <c r="AP40" s="28">
        <v>-0.34742855499999997</v>
      </c>
    </row>
    <row r="41" spans="1:42" x14ac:dyDescent="0.35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N41" t="s">
        <v>68</v>
      </c>
      <c r="AO41" s="1">
        <v>1</v>
      </c>
      <c r="AP41" s="1">
        <v>-0.34742855499999997</v>
      </c>
    </row>
    <row r="42" spans="1:42" x14ac:dyDescent="0.35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5">
      <c r="M43" s="5" t="s">
        <v>61</v>
      </c>
      <c r="N43" t="s">
        <v>62</v>
      </c>
      <c r="P43" t="s">
        <v>69</v>
      </c>
      <c r="R43" s="5" t="s">
        <v>61</v>
      </c>
      <c r="S43" t="s">
        <v>62</v>
      </c>
      <c r="U43" t="s">
        <v>69</v>
      </c>
    </row>
    <row r="44" spans="1:42" x14ac:dyDescent="0.35">
      <c r="B44" s="5" t="s">
        <v>65</v>
      </c>
      <c r="G44" s="5" t="s">
        <v>70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6.5" x14ac:dyDescent="0.4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71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5">
      <c r="M47" s="1"/>
      <c r="N47" s="1"/>
      <c r="O47" s="1"/>
      <c r="T47" s="1"/>
      <c r="Y47" s="1"/>
      <c r="Z47" s="1"/>
    </row>
    <row r="48" spans="1:42" x14ac:dyDescent="0.35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78" si="11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78" si="12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5">
      <c r="B49" s="1">
        <v>4.9999733900000003E-2</v>
      </c>
      <c r="C49">
        <v>30</v>
      </c>
      <c r="D49">
        <f t="shared" ref="D49:D68" si="13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4">-K49*2*SIN(H49*(PI()/180))^2</f>
        <v>-0.74071428571428566</v>
      </c>
      <c r="J49">
        <v>3</v>
      </c>
      <c r="K49">
        <f t="shared" ref="K49:K68" si="15">(9.333)/((1.4/2)*J49^2)</f>
        <v>1.4814285714285715</v>
      </c>
      <c r="M49" s="1">
        <v>3.2259024300000001E-2</v>
      </c>
      <c r="N49" s="1">
        <v>-0.21531428899999999</v>
      </c>
      <c r="O49" s="1">
        <f t="shared" si="11"/>
        <v>3.2256671100000002E-2</v>
      </c>
      <c r="P49" s="1">
        <f t="shared" ref="P49:P79" si="16">O49*N49</f>
        <v>-6.9453222034033483E-3</v>
      </c>
      <c r="R49" s="1">
        <v>3.2259024300000001E-2</v>
      </c>
      <c r="S49" s="1">
        <v>-0.208979944</v>
      </c>
      <c r="T49" s="1">
        <f t="shared" si="12"/>
        <v>3.2256671100000002E-2</v>
      </c>
      <c r="U49" s="1">
        <f t="shared" ref="U49:U79" si="17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5">
      <c r="B50" s="1">
        <v>9.9998980200000004E-2</v>
      </c>
      <c r="C50">
        <v>30</v>
      </c>
      <c r="D50">
        <f t="shared" si="13"/>
        <v>-0.60459978807807258</v>
      </c>
      <c r="E50">
        <v>2</v>
      </c>
      <c r="G50" s="1">
        <v>9.9998980200000004E-2</v>
      </c>
      <c r="H50">
        <v>30</v>
      </c>
      <c r="I50">
        <f t="shared" si="14"/>
        <v>-0.74071428571428566</v>
      </c>
      <c r="J50">
        <v>3</v>
      </c>
      <c r="K50">
        <f t="shared" si="15"/>
        <v>1.4814285714285715</v>
      </c>
      <c r="M50" s="1">
        <v>6.4515695400000003E-2</v>
      </c>
      <c r="N50" s="1">
        <v>-0.36414266000000001</v>
      </c>
      <c r="O50" s="1">
        <f t="shared" si="11"/>
        <v>3.2260422900000002E-2</v>
      </c>
      <c r="P50" s="1">
        <f t="shared" si="16"/>
        <v>-1.1747396207530915E-2</v>
      </c>
      <c r="R50" s="1">
        <v>6.4515695400000003E-2</v>
      </c>
      <c r="S50" s="1">
        <v>-0.33493927600000001</v>
      </c>
      <c r="T50" s="1">
        <f t="shared" si="12"/>
        <v>3.2260422900000002E-2</v>
      </c>
      <c r="U50" s="1">
        <f t="shared" si="17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5">
      <c r="B51" s="1">
        <v>0.149999891</v>
      </c>
      <c r="C51">
        <v>30</v>
      </c>
      <c r="D51">
        <f t="shared" si="13"/>
        <v>-0.60459978807807258</v>
      </c>
      <c r="E51">
        <v>2</v>
      </c>
      <c r="G51" s="1">
        <v>0.149999891</v>
      </c>
      <c r="H51">
        <v>30</v>
      </c>
      <c r="I51">
        <f t="shared" si="14"/>
        <v>-0.74071428571428566</v>
      </c>
      <c r="J51">
        <v>3</v>
      </c>
      <c r="K51">
        <f t="shared" si="15"/>
        <v>1.4814285714285715</v>
      </c>
      <c r="M51" s="1">
        <v>9.6776118300000005E-2</v>
      </c>
      <c r="N51" s="1">
        <v>-0.526847234</v>
      </c>
      <c r="O51" s="1">
        <f t="shared" si="11"/>
        <v>3.2257887700000001E-2</v>
      </c>
      <c r="P51" s="1">
        <f t="shared" si="16"/>
        <v>-1.6994978909427621E-2</v>
      </c>
      <c r="R51" s="1">
        <v>9.6776118300000005E-2</v>
      </c>
      <c r="S51" s="1">
        <v>-0.449096783</v>
      </c>
      <c r="T51" s="1">
        <f t="shared" si="12"/>
        <v>3.2257887700000001E-2</v>
      </c>
      <c r="U51" s="1">
        <f t="shared" si="17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5">
      <c r="B52" s="1">
        <v>0.19999971599999999</v>
      </c>
      <c r="C52">
        <v>30</v>
      </c>
      <c r="D52">
        <f t="shared" si="13"/>
        <v>-0.60459978807807258</v>
      </c>
      <c r="E52">
        <v>2</v>
      </c>
      <c r="G52" s="1">
        <v>0.19999971599999999</v>
      </c>
      <c r="H52">
        <v>30</v>
      </c>
      <c r="I52">
        <f t="shared" si="14"/>
        <v>-0.74071428571428566</v>
      </c>
      <c r="J52">
        <v>3</v>
      </c>
      <c r="K52">
        <f t="shared" si="15"/>
        <v>1.4814285714285715</v>
      </c>
      <c r="M52" s="1">
        <v>0.12903400600000001</v>
      </c>
      <c r="N52" s="1">
        <v>-0.68655869300000005</v>
      </c>
      <c r="O52" s="1">
        <f t="shared" si="11"/>
        <v>3.2258043999999986E-2</v>
      </c>
      <c r="P52" s="1">
        <f t="shared" si="16"/>
        <v>-2.2147040527376483E-2</v>
      </c>
      <c r="R52" s="1">
        <v>0.12903400600000001</v>
      </c>
      <c r="S52" s="1">
        <v>-0.53802750300000002</v>
      </c>
      <c r="T52" s="1">
        <f t="shared" si="12"/>
        <v>3.2258043999999986E-2</v>
      </c>
      <c r="U52" s="1">
        <f t="shared" si="17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5">
      <c r="B53" s="1">
        <v>0.24999981800000001</v>
      </c>
      <c r="C53">
        <v>30</v>
      </c>
      <c r="D53">
        <f t="shared" si="13"/>
        <v>-0.60459978807807258</v>
      </c>
      <c r="E53">
        <v>2</v>
      </c>
      <c r="G53" s="1">
        <v>0.24999981800000001</v>
      </c>
      <c r="H53">
        <v>30</v>
      </c>
      <c r="I53">
        <f t="shared" si="14"/>
        <v>-0.74071428571428566</v>
      </c>
      <c r="J53">
        <v>3</v>
      </c>
      <c r="K53">
        <f t="shared" si="15"/>
        <v>1.4814285714285715</v>
      </c>
      <c r="M53" s="1">
        <v>0.16129204999999999</v>
      </c>
      <c r="N53" s="1">
        <v>-0.82177429700000004</v>
      </c>
      <c r="O53" s="1">
        <f t="shared" si="11"/>
        <v>3.2259954000000007E-2</v>
      </c>
      <c r="P53" s="1">
        <f t="shared" si="16"/>
        <v>-2.6510401019602347E-2</v>
      </c>
      <c r="R53" s="1">
        <v>0.16129204999999999</v>
      </c>
      <c r="S53" s="1">
        <v>-0.59924944599999996</v>
      </c>
      <c r="T53" s="1">
        <f t="shared" si="12"/>
        <v>3.2259954000000007E-2</v>
      </c>
      <c r="U53" s="1">
        <f t="shared" si="17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5">
      <c r="B54" s="1">
        <v>0.30000020300000002</v>
      </c>
      <c r="C54">
        <v>30</v>
      </c>
      <c r="D54">
        <f t="shared" si="13"/>
        <v>-0.60459978807807258</v>
      </c>
      <c r="E54">
        <v>2</v>
      </c>
      <c r="G54" s="1">
        <v>0.30000020300000002</v>
      </c>
      <c r="H54">
        <v>30</v>
      </c>
      <c r="I54">
        <f t="shared" si="14"/>
        <v>-0.74071428571428566</v>
      </c>
      <c r="J54">
        <v>3</v>
      </c>
      <c r="K54">
        <f t="shared" si="15"/>
        <v>1.4814285714285715</v>
      </c>
      <c r="M54" s="1">
        <v>0.193552004</v>
      </c>
      <c r="N54" s="1">
        <v>-0.90551273899999996</v>
      </c>
      <c r="O54" s="1">
        <f t="shared" si="11"/>
        <v>3.2256961000000001E-2</v>
      </c>
      <c r="P54" s="1">
        <f t="shared" si="16"/>
        <v>-2.9209089106926177E-2</v>
      </c>
      <c r="R54" s="1">
        <v>0.193552004</v>
      </c>
      <c r="S54" s="1">
        <v>-0.63581687200000003</v>
      </c>
      <c r="T54" s="1">
        <f t="shared" si="12"/>
        <v>3.2256961000000001E-2</v>
      </c>
      <c r="U54" s="1">
        <f t="shared" si="17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5">
      <c r="B55" s="1">
        <v>0.349997901</v>
      </c>
      <c r="C55">
        <v>30</v>
      </c>
      <c r="D55">
        <f t="shared" si="13"/>
        <v>-0.60459978807807258</v>
      </c>
      <c r="E55">
        <v>2</v>
      </c>
      <c r="G55" s="1">
        <v>0.349997901</v>
      </c>
      <c r="H55">
        <v>30</v>
      </c>
      <c r="I55">
        <f t="shared" si="14"/>
        <v>-0.74071428571428566</v>
      </c>
      <c r="J55">
        <v>3</v>
      </c>
      <c r="K55">
        <f t="shared" si="15"/>
        <v>1.4814285714285715</v>
      </c>
      <c r="M55" s="1">
        <v>0.225808965</v>
      </c>
      <c r="N55" s="1">
        <v>-0.87710339000000004</v>
      </c>
      <c r="O55" s="1">
        <f t="shared" si="11"/>
        <v>3.2255952000000004E-2</v>
      </c>
      <c r="P55" s="1">
        <f t="shared" si="16"/>
        <v>-2.8291804846877284E-2</v>
      </c>
      <c r="R55" s="1">
        <v>0.225808965</v>
      </c>
      <c r="S55" s="1">
        <v>-0.65376699900000002</v>
      </c>
      <c r="T55" s="1">
        <f t="shared" si="12"/>
        <v>3.2255952000000004E-2</v>
      </c>
      <c r="U55" s="1">
        <f t="shared" si="17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5">
      <c r="B56" s="1">
        <v>0.40000013499999998</v>
      </c>
      <c r="C56">
        <v>30</v>
      </c>
      <c r="D56">
        <f t="shared" si="13"/>
        <v>-0.60459978807807258</v>
      </c>
      <c r="E56">
        <v>2</v>
      </c>
      <c r="G56" s="1">
        <v>0.40000013499999998</v>
      </c>
      <c r="H56">
        <v>30</v>
      </c>
      <c r="I56">
        <f t="shared" si="14"/>
        <v>-0.74071428571428566</v>
      </c>
      <c r="J56">
        <v>3</v>
      </c>
      <c r="K56">
        <f t="shared" si="15"/>
        <v>1.4814285714285715</v>
      </c>
      <c r="M56" s="1">
        <v>0.258064917</v>
      </c>
      <c r="N56" s="1">
        <v>-0.79968795000000004</v>
      </c>
      <c r="O56" s="1">
        <f t="shared" si="11"/>
        <v>3.2263203000000018E-2</v>
      </c>
      <c r="P56" s="1">
        <f t="shared" si="16"/>
        <v>-2.5800494667503865E-2</v>
      </c>
      <c r="R56" s="1">
        <v>0.258064917</v>
      </c>
      <c r="S56" s="1">
        <v>-0.66103086600000005</v>
      </c>
      <c r="T56" s="1">
        <f t="shared" si="12"/>
        <v>3.2263203000000018E-2</v>
      </c>
      <c r="U56" s="1">
        <f t="shared" si="17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5">
      <c r="B57" s="1">
        <v>0.44999986800000003</v>
      </c>
      <c r="C57">
        <v>30</v>
      </c>
      <c r="D57">
        <f t="shared" si="13"/>
        <v>-0.60459978807807258</v>
      </c>
      <c r="E57">
        <v>2</v>
      </c>
      <c r="G57" s="1">
        <v>0.44999986800000003</v>
      </c>
      <c r="H57">
        <v>30</v>
      </c>
      <c r="I57">
        <f t="shared" si="14"/>
        <v>-0.74071428571428566</v>
      </c>
      <c r="J57">
        <v>3</v>
      </c>
      <c r="K57">
        <f t="shared" si="15"/>
        <v>1.4814285714285715</v>
      </c>
      <c r="M57" s="1">
        <v>0.29032812000000002</v>
      </c>
      <c r="N57" s="1">
        <v>-0.72858654499999997</v>
      </c>
      <c r="O57" s="1">
        <f t="shared" si="11"/>
        <v>3.2263043999999963E-2</v>
      </c>
      <c r="P57" s="1">
        <f t="shared" si="16"/>
        <v>-2.3506419759142951E-2</v>
      </c>
      <c r="R57" s="1">
        <v>0.29032812000000002</v>
      </c>
      <c r="S57" s="1">
        <v>-0.66324881499999999</v>
      </c>
      <c r="T57" s="1">
        <f t="shared" si="12"/>
        <v>3.2263043999999963E-2</v>
      </c>
      <c r="U57" s="1">
        <f t="shared" si="17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5">
      <c r="B58" s="1">
        <v>0.49999878399999997</v>
      </c>
      <c r="C58">
        <v>30</v>
      </c>
      <c r="D58">
        <f t="shared" si="13"/>
        <v>-0.60459978807807258</v>
      </c>
      <c r="E58">
        <v>2</v>
      </c>
      <c r="G58" s="1">
        <v>0.49999878399999997</v>
      </c>
      <c r="H58">
        <v>30</v>
      </c>
      <c r="I58">
        <f t="shared" si="14"/>
        <v>-0.74071428571428566</v>
      </c>
      <c r="J58">
        <v>3</v>
      </c>
      <c r="K58">
        <f t="shared" si="15"/>
        <v>1.4814285714285715</v>
      </c>
      <c r="M58" s="1">
        <v>0.32259116399999999</v>
      </c>
      <c r="N58" s="1">
        <v>-0.68186347199999997</v>
      </c>
      <c r="O58" s="1">
        <f t="shared" si="11"/>
        <v>3.2249474E-2</v>
      </c>
      <c r="P58" s="1">
        <f t="shared" si="16"/>
        <v>-2.1989738311813726E-2</v>
      </c>
      <c r="R58" s="1">
        <v>0.32259116399999999</v>
      </c>
      <c r="S58" s="1">
        <v>-0.66368833699999996</v>
      </c>
      <c r="T58" s="1">
        <f t="shared" si="12"/>
        <v>3.2249474E-2</v>
      </c>
      <c r="U58" s="1">
        <f t="shared" si="17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5">
      <c r="B59" s="1">
        <v>0.55000070400000001</v>
      </c>
      <c r="C59">
        <v>30</v>
      </c>
      <c r="D59">
        <f t="shared" si="13"/>
        <v>-0.60459978807807258</v>
      </c>
      <c r="E59">
        <v>2</v>
      </c>
      <c r="G59" s="1">
        <v>0.55000070400000001</v>
      </c>
      <c r="H59">
        <v>30</v>
      </c>
      <c r="I59">
        <f t="shared" si="14"/>
        <v>-0.74071428571428566</v>
      </c>
      <c r="J59">
        <v>3</v>
      </c>
      <c r="K59">
        <f t="shared" si="15"/>
        <v>1.4814285714285715</v>
      </c>
      <c r="M59" s="1">
        <v>0.35484063799999999</v>
      </c>
      <c r="N59" s="1">
        <v>-0.65874802700000001</v>
      </c>
      <c r="O59" s="1">
        <f t="shared" si="11"/>
        <v>3.2258625000000041E-2</v>
      </c>
      <c r="P59" s="1">
        <f t="shared" si="16"/>
        <v>-2.1250305572482902E-2</v>
      </c>
      <c r="R59" s="1">
        <v>0.35484063799999999</v>
      </c>
      <c r="S59" s="1">
        <v>-0.66355021000000003</v>
      </c>
      <c r="T59" s="1">
        <f t="shared" si="12"/>
        <v>3.2258625000000041E-2</v>
      </c>
      <c r="U59" s="1">
        <f t="shared" si="17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5">
      <c r="B60" s="1">
        <v>0.59999660399999999</v>
      </c>
      <c r="C60">
        <v>30</v>
      </c>
      <c r="D60">
        <f t="shared" si="13"/>
        <v>-0.60459978807807258</v>
      </c>
      <c r="E60">
        <v>2</v>
      </c>
      <c r="G60" s="1">
        <v>0.59999660399999999</v>
      </c>
      <c r="H60">
        <v>30</v>
      </c>
      <c r="I60">
        <f t="shared" si="14"/>
        <v>-0.74071428571428566</v>
      </c>
      <c r="J60">
        <v>3</v>
      </c>
      <c r="K60">
        <f t="shared" si="15"/>
        <v>1.4814285714285715</v>
      </c>
      <c r="M60" s="1">
        <v>0.38709926300000003</v>
      </c>
      <c r="N60" s="1">
        <v>-0.65154126000000001</v>
      </c>
      <c r="O60" s="1">
        <f t="shared" si="11"/>
        <v>3.2252962999999968E-2</v>
      </c>
      <c r="P60" s="1">
        <f t="shared" si="16"/>
        <v>-2.1014136151753359E-2</v>
      </c>
      <c r="R60" s="1">
        <v>0.38709926300000003</v>
      </c>
      <c r="S60" s="1">
        <v>-0.663420699</v>
      </c>
      <c r="T60" s="1">
        <f t="shared" si="12"/>
        <v>3.2252962999999968E-2</v>
      </c>
      <c r="U60" s="1">
        <f t="shared" si="17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5">
      <c r="B61" s="1">
        <v>0.65000172700000003</v>
      </c>
      <c r="C61">
        <v>30</v>
      </c>
      <c r="D61">
        <f t="shared" si="13"/>
        <v>-0.60459978807807258</v>
      </c>
      <c r="E61">
        <v>2</v>
      </c>
      <c r="G61" s="1">
        <v>0.65000172700000003</v>
      </c>
      <c r="H61">
        <v>30</v>
      </c>
      <c r="I61">
        <f t="shared" si="14"/>
        <v>-0.74071428571428566</v>
      </c>
      <c r="J61">
        <v>3</v>
      </c>
      <c r="K61">
        <f t="shared" si="15"/>
        <v>1.4814285714285715</v>
      </c>
      <c r="M61" s="1">
        <v>0.41935222599999999</v>
      </c>
      <c r="N61" s="1">
        <v>-0.65205392399999995</v>
      </c>
      <c r="O61" s="1">
        <f t="shared" si="11"/>
        <v>3.2263645000000007E-2</v>
      </c>
      <c r="P61" s="1">
        <f t="shared" si="16"/>
        <v>-2.1037636324792983E-2</v>
      </c>
      <c r="R61" s="1">
        <v>0.41935222599999999</v>
      </c>
      <c r="S61" s="1">
        <v>-0.66349698400000001</v>
      </c>
      <c r="T61" s="1">
        <f t="shared" si="12"/>
        <v>3.2263645000000007E-2</v>
      </c>
      <c r="U61" s="1">
        <f t="shared" si="17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5">
      <c r="B62" s="1">
        <v>0.70000064900000003</v>
      </c>
      <c r="C62">
        <v>30</v>
      </c>
      <c r="D62">
        <f t="shared" si="13"/>
        <v>-0.60459978807807258</v>
      </c>
      <c r="E62">
        <v>2</v>
      </c>
      <c r="G62" s="1">
        <v>0.70000064900000003</v>
      </c>
      <c r="H62">
        <v>30</v>
      </c>
      <c r="I62">
        <f t="shared" si="14"/>
        <v>-0.74071428571428566</v>
      </c>
      <c r="J62">
        <v>3</v>
      </c>
      <c r="K62">
        <f t="shared" si="15"/>
        <v>1.4814285714285715</v>
      </c>
      <c r="M62" s="1">
        <v>0.451615871</v>
      </c>
      <c r="N62" s="1">
        <v>-0.65448419400000002</v>
      </c>
      <c r="O62" s="1">
        <f t="shared" si="11"/>
        <v>3.2252804999999996E-2</v>
      </c>
      <c r="P62" s="1">
        <f t="shared" si="16"/>
        <v>-2.1108951084664169E-2</v>
      </c>
      <c r="R62" s="1">
        <v>0.451615871</v>
      </c>
      <c r="S62" s="1">
        <v>-0.66376763100000002</v>
      </c>
      <c r="T62" s="1">
        <f t="shared" si="12"/>
        <v>3.2252804999999996E-2</v>
      </c>
      <c r="U62" s="1">
        <f t="shared" si="17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5">
      <c r="B63" s="1">
        <v>0.74999718500000001</v>
      </c>
      <c r="C63">
        <v>30</v>
      </c>
      <c r="D63">
        <f t="shared" si="13"/>
        <v>-0.60459978807807258</v>
      </c>
      <c r="E63">
        <v>2</v>
      </c>
      <c r="G63" s="1">
        <v>0.74999718500000001</v>
      </c>
      <c r="H63">
        <v>30</v>
      </c>
      <c r="I63">
        <f t="shared" si="14"/>
        <v>-0.74071428571428566</v>
      </c>
      <c r="J63">
        <v>3</v>
      </c>
      <c r="K63">
        <f t="shared" si="15"/>
        <v>1.4814285714285715</v>
      </c>
      <c r="M63" s="1">
        <v>0.483868676</v>
      </c>
      <c r="N63" s="1">
        <v>-0.65615511900000001</v>
      </c>
      <c r="O63" s="1">
        <f t="shared" si="11"/>
        <v>3.2270249000000029E-2</v>
      </c>
      <c r="P63" s="1">
        <f t="shared" si="16"/>
        <v>-2.1174289072754648E-2</v>
      </c>
      <c r="R63" s="1">
        <v>0.483868676</v>
      </c>
      <c r="S63" s="1">
        <v>-0.66419988200000002</v>
      </c>
      <c r="T63" s="1">
        <f t="shared" si="12"/>
        <v>3.2270249000000029E-2</v>
      </c>
      <c r="U63" s="1">
        <f t="shared" si="17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5">
      <c r="B64" s="1">
        <v>0.80000190599999998</v>
      </c>
      <c r="C64">
        <v>30</v>
      </c>
      <c r="D64">
        <f t="shared" si="13"/>
        <v>-0.60459978807807258</v>
      </c>
      <c r="E64">
        <v>2</v>
      </c>
      <c r="G64" s="1">
        <v>0.80000190599999998</v>
      </c>
      <c r="H64">
        <v>30</v>
      </c>
      <c r="I64">
        <f t="shared" si="14"/>
        <v>-0.74071428571428566</v>
      </c>
      <c r="J64">
        <v>3</v>
      </c>
      <c r="K64">
        <f t="shared" si="15"/>
        <v>1.4814285714285715</v>
      </c>
      <c r="M64" s="1">
        <v>0.51613892500000003</v>
      </c>
      <c r="N64" s="1">
        <v>-0.65673480399999995</v>
      </c>
      <c r="O64" s="1">
        <f t="shared" si="11"/>
        <v>3.2245112999999992E-2</v>
      </c>
      <c r="P64" s="1">
        <f t="shared" si="16"/>
        <v>-2.1176487966012843E-2</v>
      </c>
      <c r="R64" s="1">
        <v>0.51613892500000003</v>
      </c>
      <c r="S64" s="1">
        <v>-0.66473405900000004</v>
      </c>
      <c r="T64" s="1">
        <f t="shared" si="12"/>
        <v>3.2245112999999992E-2</v>
      </c>
      <c r="U64" s="1">
        <f t="shared" si="17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5">
      <c r="B65" s="1">
        <v>0.84999802300000005</v>
      </c>
      <c r="C65">
        <v>30</v>
      </c>
      <c r="D65">
        <f t="shared" si="13"/>
        <v>-0.60459978807807258</v>
      </c>
      <c r="E65">
        <v>2</v>
      </c>
      <c r="G65" s="1">
        <v>0.84999802300000005</v>
      </c>
      <c r="H65">
        <v>30</v>
      </c>
      <c r="I65">
        <f t="shared" si="14"/>
        <v>-0.74071428571428566</v>
      </c>
      <c r="J65">
        <v>3</v>
      </c>
      <c r="K65">
        <f t="shared" si="15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16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17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5">
      <c r="B66" s="1">
        <v>0.89999669500000001</v>
      </c>
      <c r="C66">
        <v>30</v>
      </c>
      <c r="D66">
        <f t="shared" si="13"/>
        <v>-0.60459978807807258</v>
      </c>
      <c r="E66">
        <v>2</v>
      </c>
      <c r="G66" s="1">
        <v>0.89999669500000001</v>
      </c>
      <c r="H66">
        <v>30</v>
      </c>
      <c r="I66">
        <f t="shared" si="14"/>
        <v>-0.74071428571428566</v>
      </c>
      <c r="J66">
        <v>3</v>
      </c>
      <c r="K66">
        <f t="shared" si="15"/>
        <v>1.4814285714285715</v>
      </c>
      <c r="M66" s="1">
        <v>0.58064346200000005</v>
      </c>
      <c r="N66" s="1">
        <v>-0.65696473</v>
      </c>
      <c r="O66" s="1">
        <f t="shared" ref="O66:O79" si="18">M67-M66</f>
        <v>3.2244005999999992E-2</v>
      </c>
      <c r="P66" s="1">
        <f t="shared" si="16"/>
        <v>-2.1183174695908375E-2</v>
      </c>
      <c r="R66" s="1">
        <v>0.58064346200000005</v>
      </c>
      <c r="S66" s="1">
        <v>-0.665929047</v>
      </c>
      <c r="T66" s="1">
        <f t="shared" ref="T66:T79" si="19">R67-R66</f>
        <v>3.2244005999999992E-2</v>
      </c>
      <c r="U66" s="1">
        <f t="shared" si="17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5">
      <c r="B67" s="1">
        <v>0.94999397600000002</v>
      </c>
      <c r="C67">
        <v>30</v>
      </c>
      <c r="D67">
        <f t="shared" si="13"/>
        <v>-0.60459978807807258</v>
      </c>
      <c r="E67">
        <v>2</v>
      </c>
      <c r="G67" s="1">
        <v>0.94999397600000002</v>
      </c>
      <c r="H67">
        <v>30</v>
      </c>
      <c r="I67">
        <f t="shared" si="14"/>
        <v>-0.74071428571428566</v>
      </c>
      <c r="J67">
        <v>3</v>
      </c>
      <c r="K67">
        <f t="shared" si="15"/>
        <v>1.4814285714285715</v>
      </c>
      <c r="M67" s="1">
        <v>0.61288746800000005</v>
      </c>
      <c r="N67" s="1">
        <v>-0.65737111500000001</v>
      </c>
      <c r="O67" s="1">
        <f t="shared" si="18"/>
        <v>3.2270172999999902E-2</v>
      </c>
      <c r="P67" s="1">
        <f t="shared" si="16"/>
        <v>-2.121347960625283E-2</v>
      </c>
      <c r="R67" s="1">
        <v>0.61288746800000005</v>
      </c>
      <c r="S67" s="1">
        <v>-0.66652560100000002</v>
      </c>
      <c r="T67" s="1">
        <f t="shared" si="19"/>
        <v>3.2270172999999902E-2</v>
      </c>
      <c r="U67" s="1">
        <f t="shared" si="17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5">
      <c r="B68" s="1">
        <v>1</v>
      </c>
      <c r="C68">
        <v>30</v>
      </c>
      <c r="D68">
        <f t="shared" si="13"/>
        <v>-0.60459978807807258</v>
      </c>
      <c r="E68">
        <v>2</v>
      </c>
      <c r="G68" s="1">
        <v>1</v>
      </c>
      <c r="H68">
        <v>30</v>
      </c>
      <c r="I68">
        <f t="shared" si="14"/>
        <v>-0.74071428571428566</v>
      </c>
      <c r="J68">
        <v>3</v>
      </c>
      <c r="K68">
        <f t="shared" si="15"/>
        <v>1.4814285714285715</v>
      </c>
      <c r="M68" s="1">
        <v>0.64515764099999995</v>
      </c>
      <c r="N68" s="1">
        <v>-0.65796761299999995</v>
      </c>
      <c r="O68" s="1">
        <f t="shared" si="18"/>
        <v>3.2259935000000017E-2</v>
      </c>
      <c r="P68" s="1">
        <f t="shared" si="16"/>
        <v>-2.1225992427485164E-2</v>
      </c>
      <c r="R68" s="1">
        <v>0.64515764099999995</v>
      </c>
      <c r="S68" s="1">
        <v>-0.66709537100000005</v>
      </c>
      <c r="T68" s="1">
        <f t="shared" si="19"/>
        <v>3.2259935000000017E-2</v>
      </c>
      <c r="U68" s="1">
        <f t="shared" si="17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5">
      <c r="M69" s="1">
        <v>0.67741757599999997</v>
      </c>
      <c r="N69" s="1">
        <v>-0.65858918700000002</v>
      </c>
      <c r="O69" s="1">
        <f t="shared" si="18"/>
        <v>3.2241479000000073E-2</v>
      </c>
      <c r="P69" s="1">
        <f t="shared" si="16"/>
        <v>-2.1233889442287622E-2</v>
      </c>
      <c r="R69" s="1">
        <v>0.67741757599999997</v>
      </c>
      <c r="S69" s="1">
        <v>-0.66762749300000002</v>
      </c>
      <c r="T69" s="1">
        <f t="shared" si="19"/>
        <v>3.2241479000000073E-2</v>
      </c>
      <c r="U69" s="1">
        <f t="shared" si="17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5">
      <c r="M70" s="1">
        <v>0.70965905500000004</v>
      </c>
      <c r="N70" s="1">
        <v>-0.65910456799999995</v>
      </c>
      <c r="O70" s="1">
        <f t="shared" si="18"/>
        <v>3.2309637000000002E-2</v>
      </c>
      <c r="P70" s="1">
        <f t="shared" si="16"/>
        <v>-2.1295429337121814E-2</v>
      </c>
      <c r="R70" s="1">
        <v>0.70965905500000004</v>
      </c>
      <c r="S70" s="1">
        <v>-0.66811580999999998</v>
      </c>
      <c r="T70" s="1">
        <f t="shared" si="19"/>
        <v>3.2309637000000002E-2</v>
      </c>
      <c r="U70" s="1">
        <f t="shared" si="17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5">
      <c r="M71" s="1">
        <v>0.74196869200000004</v>
      </c>
      <c r="N71" s="1">
        <v>-0.65946097400000003</v>
      </c>
      <c r="O71" s="1">
        <f t="shared" si="18"/>
        <v>3.2205494999999917E-2</v>
      </c>
      <c r="P71" s="1">
        <f t="shared" si="16"/>
        <v>-2.1238267100852075E-2</v>
      </c>
      <c r="R71" s="1">
        <v>0.74196869200000004</v>
      </c>
      <c r="S71" s="1">
        <v>-0.66855762600000002</v>
      </c>
      <c r="T71" s="1">
        <f t="shared" si="19"/>
        <v>3.2205494999999917E-2</v>
      </c>
      <c r="U71" s="1">
        <f t="shared" si="17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5">
      <c r="M72" s="1">
        <v>0.77417418699999996</v>
      </c>
      <c r="N72" s="1">
        <v>-0.65967178699999995</v>
      </c>
      <c r="O72" s="1">
        <f t="shared" si="18"/>
        <v>3.2276414000000031E-2</v>
      </c>
      <c r="P72" s="1">
        <f t="shared" si="16"/>
        <v>-2.1291839701331836E-2</v>
      </c>
      <c r="R72" s="1">
        <v>0.77417418699999996</v>
      </c>
      <c r="S72" s="1">
        <v>-0.668953095</v>
      </c>
      <c r="T72" s="1">
        <f t="shared" si="19"/>
        <v>3.2276414000000031E-2</v>
      </c>
      <c r="U72" s="1">
        <f t="shared" si="17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5">
      <c r="M73" s="1">
        <v>0.80645060099999999</v>
      </c>
      <c r="N73" s="1">
        <v>-0.65978351400000002</v>
      </c>
      <c r="O73" s="1">
        <f t="shared" si="18"/>
        <v>3.2238211000000017E-2</v>
      </c>
      <c r="P73" s="1">
        <f t="shared" si="16"/>
        <v>-2.1270240138653466E-2</v>
      </c>
      <c r="R73" s="1">
        <v>0.80645060099999999</v>
      </c>
      <c r="S73" s="1">
        <v>-0.66930482499999999</v>
      </c>
      <c r="T73" s="1">
        <f t="shared" si="19"/>
        <v>3.2238211000000017E-2</v>
      </c>
      <c r="U73" s="1">
        <f t="shared" si="17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5">
      <c r="M74" s="1">
        <v>0.83868881200000001</v>
      </c>
      <c r="N74" s="1">
        <v>-0.65984671900000003</v>
      </c>
      <c r="O74" s="1">
        <f t="shared" si="18"/>
        <v>3.227818299999996E-2</v>
      </c>
      <c r="P74" s="1">
        <f t="shared" si="16"/>
        <v>-2.1298653147831553E-2</v>
      </c>
      <c r="R74" s="1">
        <v>0.83868881200000001</v>
      </c>
      <c r="S74" s="1">
        <v>-0.66961727699999996</v>
      </c>
      <c r="T74" s="1">
        <f t="shared" si="19"/>
        <v>3.227818299999996E-2</v>
      </c>
      <c r="U74" s="1">
        <f t="shared" si="17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5">
      <c r="M75" s="1">
        <v>0.87096699499999997</v>
      </c>
      <c r="N75" s="1">
        <v>-0.65990000199999999</v>
      </c>
      <c r="O75" s="1">
        <f t="shared" si="18"/>
        <v>3.2236343000000001E-2</v>
      </c>
      <c r="P75" s="1">
        <f t="shared" si="16"/>
        <v>-2.1272762810172686E-2</v>
      </c>
      <c r="R75" s="1">
        <v>0.87096699499999997</v>
      </c>
      <c r="S75" s="1">
        <v>-0.66989590099999996</v>
      </c>
      <c r="T75" s="1">
        <f t="shared" si="19"/>
        <v>3.2236343000000001E-2</v>
      </c>
      <c r="U75" s="1">
        <f t="shared" si="17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5">
      <c r="M76" s="1">
        <v>0.90320333799999997</v>
      </c>
      <c r="N76" s="1">
        <v>-0.65996573000000003</v>
      </c>
      <c r="O76" s="1">
        <f t="shared" si="18"/>
        <v>3.2325915000000038E-2</v>
      </c>
      <c r="P76" s="1">
        <f t="shared" si="16"/>
        <v>-2.1333996090892975E-2</v>
      </c>
      <c r="R76" s="1">
        <v>0.90320333799999997</v>
      </c>
      <c r="S76" s="1">
        <v>-0.67014614800000005</v>
      </c>
      <c r="T76" s="1">
        <f t="shared" si="19"/>
        <v>3.2325915000000038E-2</v>
      </c>
      <c r="U76" s="1">
        <f t="shared" si="17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5">
      <c r="M77" s="1">
        <v>0.93552925300000001</v>
      </c>
      <c r="N77" s="1">
        <v>-0.66005239500000001</v>
      </c>
      <c r="O77" s="1">
        <f t="shared" si="18"/>
        <v>3.218849800000001E-2</v>
      </c>
      <c r="P77" s="1">
        <f t="shared" si="16"/>
        <v>-2.1246095196352718E-2</v>
      </c>
      <c r="R77" s="1">
        <v>0.93552925300000001</v>
      </c>
      <c r="S77" s="1">
        <v>-0.670372564</v>
      </c>
      <c r="T77" s="1">
        <f t="shared" si="19"/>
        <v>3.218849800000001E-2</v>
      </c>
      <c r="U77" s="1">
        <f t="shared" si="17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5">
      <c r="M78" s="1">
        <v>0.96771775100000001</v>
      </c>
      <c r="N78" s="1">
        <v>-0.67795947899999998</v>
      </c>
      <c r="O78" s="1">
        <f t="shared" si="18"/>
        <v>3.2282248999999985E-2</v>
      </c>
      <c r="P78" s="1">
        <f t="shared" si="16"/>
        <v>-2.188605671298826E-2</v>
      </c>
      <c r="R78" s="1">
        <v>0.96771775100000001</v>
      </c>
      <c r="S78" s="1">
        <v>-0.68853593300000004</v>
      </c>
      <c r="T78" s="1">
        <f t="shared" si="19"/>
        <v>3.2282248999999985E-2</v>
      </c>
      <c r="U78" s="1">
        <f t="shared" si="17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5">
      <c r="M79" s="1">
        <v>1</v>
      </c>
      <c r="N79" s="1">
        <v>-0.67795947899999998</v>
      </c>
      <c r="O79" s="1">
        <v>3.2306657000000016E-2</v>
      </c>
      <c r="P79" s="1">
        <f t="shared" si="16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17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5">
      <c r="W80" s="1"/>
      <c r="X8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NACA 0012</vt:lpstr>
      <vt:lpstr>Supersonic Wedge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2020-07-20T01:59:44Z</dcterms:modified>
</cp:coreProperties>
</file>