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39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Aut" sheetId="1" state="visible" r:id="rId2"/>
    <sheet name="VerkaufszahlenG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<sst xmlns="http://schemas.openxmlformats.org/spreadsheetml/2006/main" count="80" uniqueCount="38">
  <si>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</si>
  <si>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</si>
  <si>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</si>
  <si>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</si>
  <si>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</si>
  <si>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</si>
  <si>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</si>
  <si>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</si>
  <si>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</si>
  <si>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Wien</t>
  </si>
  <si>
    <t xml:space="preserve">Max Bauer</t>
  </si>
  <si>
    <t xml:space="preserve">Niederösterreich</t>
  </si>
  <si>
    <t xml:space="preserve">Theresa Mayr</t>
  </si>
  <si>
    <t xml:space="preserve">Thomas Gruber</t>
  </si>
  <si>
    <t xml:space="preserve">Steiermark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</si>
  <si>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</si>
  <si>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</si>
  <si>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</si>
  <si>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</si>
  <si>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</si>
  <si>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</si>
  <si>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</si>
  <si>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</si>
  <si>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</si>
  <si>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</si>
  <si>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Berlin</t>
  </si>
  <si>
    <t xml:space="preserve">Hamburg</t>
  </si>
  <si>
    <t xml:space="preserve">Lena Fürst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</si>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</sst>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General"/>
    <numFmt numFmtId="168" formatCode="&quot;kleiner 10.00&quot;#,##0"/>
    <numFmt numFmtId="169" formatCode="&quot;ab &quot;#,##0"/>
    <numFmt numFmtId="170" formatCode="0.00\ %"/>
    <numFmt numFmtId="171" formatCode="[$€-C07]\ #,##0;\-[$€-C07]\ 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58543268133"/>
          <c:y val="0.37111171219908"/>
          <c:w val="0.713829058528046"/>
          <c:h val="0.483364890451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VerkaufszahlenAut!$D$2:$D$2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VerkaufszahlenAut!$G$2:$G$2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6675814"/>
        <c:axId val="14201662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VerkaufszahlenAut!$C$2:$C$2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64764567"/>
        <c:axId val="15920079"/>
      </c:barChart>
      <c:catAx>
        <c:axId val="66758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01662"/>
        <c:crosses val="autoZero"/>
        <c:auto val="1"/>
        <c:lblAlgn val="ctr"/>
        <c:lblOffset val="100"/>
        <c:noMultiLvlLbl val="0"/>
      </c:catAx>
      <c:valAx>
        <c:axId val="142016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5814"/>
        <c:crosses val="autoZero"/>
        <c:crossBetween val="between"/>
      </c:valAx>
      <c:catAx>
        <c:axId val="647645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20079"/>
        <c:auto val="1"/>
        <c:lblAlgn val="ctr"/>
        <c:lblOffset val="100"/>
        <c:noMultiLvlLbl val="0"/>
      </c:catAx>
      <c:valAx>
        <c:axId val="15920079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222467463277"/>
              <c:y val="0.5261022450635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6456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4285714286"/>
          <c:y val="0.222862909038489"/>
          <c:w val="0.749714285714286"/>
          <c:h val="0.747152947960213"/>
        </c:manualLayout>
      </c:layout>
      <c:doughnutChart>
        <c:varyColors val="1"/>
        <c:ser>
          <c:idx val="0"/>
          <c:order val="0"/>
          <c:tx>
            <c:strRef>
              <c:f>VerkaufszahlenAut!$F$14:$F$14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VerkaufszahlenAut!$B$15:$B$17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VerkaufszahlenAut!$F$15:$F$17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1440000</c:v>
                </c:pt>
              </c:numCache>
            </c:numRef>
          </c:val>
        </c:ser>
        <c:ser>
          <c:idx val="1"/>
          <c:order val="1"/>
          <c:tx>
            <c:strRef>
              <c:f>VerkaufszahlenAut!$D$14:$D$14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VerkaufszahlenAut!$B$15:$B$17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VerkaufszahlenAut!$D$15:$D$17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58543268133"/>
          <c:y val="0.37111171219908"/>
          <c:w val="0.713829058528046"/>
          <c:h val="0.483364890451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VerkaufszahlenGer!$D$2:$D$2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VerkaufszahlenGer!$G$2:$G$2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27515733"/>
        <c:axId val="49410509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VerkaufszahlenGer!$C$2:$C$2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30489504"/>
        <c:axId val="86651011"/>
      </c:barChart>
      <c:catAx>
        <c:axId val="275157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10509"/>
        <c:crosses val="autoZero"/>
        <c:auto val="1"/>
        <c:lblAlgn val="ctr"/>
        <c:lblOffset val="100"/>
        <c:noMultiLvlLbl val="0"/>
      </c:catAx>
      <c:valAx>
        <c:axId val="49410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15733"/>
        <c:crosses val="autoZero"/>
        <c:crossBetween val="between"/>
      </c:valAx>
      <c:catAx>
        <c:axId val="30489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51011"/>
        <c:auto val="1"/>
        <c:lblAlgn val="ctr"/>
        <c:lblOffset val="100"/>
        <c:noMultiLvlLbl val="0"/>
      </c:catAx>
      <c:valAx>
        <c:axId val="86651011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146358170332"/>
              <c:y val="0.5261022450635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89504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4285714286"/>
          <c:y val="0.222862909038489"/>
          <c:w val="0.749714285714286"/>
          <c:h val="0.747152947960213"/>
        </c:manualLayout>
      </c:layout>
      <c:doughnutChart>
        <c:varyColors val="1"/>
        <c:ser>
          <c:idx val="0"/>
          <c:order val="0"/>
          <c:tx>
            <c:strRef>
              <c:f>VerkaufszahlenGer!$F$14:$F$14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VerkaufszahlenGer!$B$15:$B$17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VerkaufszahlenGer!$D$14:$D$14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VerkaufszahlenGer!$B$15:$B$17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517680</xdr:colOff>
      <xdr:row>33</xdr:row>
      <xdr:rowOff>104400</xdr:rowOff>
    </xdr:to>
    <xdr:graphicFrame>
      <xdr:nvGraphicFramePr>
        <xdr:cNvPr id="0" name=""/>
        <xdr:cNvGraphicFramePr/>
      </xdr:nvGraphicFramePr>
      <xdr:xfrm>
        <a:off x="111240" y="3202920"/>
        <a:ext cx="4729680" cy="26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1192680</xdr:colOff>
      <xdr:row>32</xdr:row>
      <xdr:rowOff>154080</xdr:rowOff>
    </xdr:to>
    <xdr:graphicFrame>
      <xdr:nvGraphicFramePr>
        <xdr:cNvPr id="1" name=""/>
        <xdr:cNvGraphicFramePr/>
      </xdr:nvGraphicFramePr>
      <xdr:xfrm>
        <a:off x="7058880" y="3254760"/>
        <a:ext cx="2519640" cy="24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517680</xdr:colOff>
      <xdr:row>33</xdr:row>
      <xdr:rowOff>104400</xdr:rowOff>
    </xdr:to>
    <xdr:graphicFrame>
      <xdr:nvGraphicFramePr>
        <xdr:cNvPr id="2" name=""/>
        <xdr:cNvGraphicFramePr/>
      </xdr:nvGraphicFramePr>
      <xdr:xfrm>
        <a:off x="111240" y="3202920"/>
        <a:ext cx="4729680" cy="26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1192680</xdr:colOff>
      <xdr:row>32</xdr:row>
      <xdr:rowOff>154080</xdr:rowOff>
    </xdr:to>
    <xdr:graphicFrame>
      <xdr:nvGraphicFramePr>
        <xdr:cNvPr id="3" name=""/>
        <xdr:cNvGraphicFramePr/>
      </xdr:nvGraphicFramePr>
      <xdr:xfrm>
        <a:off x="7058880" y="3254760"/>
        <a:ext cx="2519640" cy="24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1" activeCellId="0" sqref="D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11550</v>
      </c>
      <c r="G3" s="10" t="n">
        <f aca="false">D3*IF(C3&lt;20,1.0175,IF(AND(C3&lt;=38,B3=$A$17),1.0275,1.035))</f>
        <v>724500</v>
      </c>
      <c r="H3" s="11" t="s">
        <v>9</v>
      </c>
    </row>
    <row r="4" customFormat="false" ht="15" hidden="false" customHeight="false" outlineLevel="0" collapsed="false">
      <c r="A4" s="12" t="s">
        <v>10</v>
      </c>
      <c r="B4" s="12" t="s">
        <v>11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15" t="n">
        <f aca="false">VLOOKUP(H3,A15:B17,2)</f>
        <v>0.012</v>
      </c>
    </row>
    <row r="5" customFormat="false" ht="15" hidden="false" customHeight="false" outlineLevel="0" collapsed="false">
      <c r="A5" s="12" t="s">
        <v>12</v>
      </c>
      <c r="B5" s="12" t="s">
        <v>9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5197.5</v>
      </c>
      <c r="G5" s="10" t="n">
        <f aca="false">D5*IF(C5&lt;20,1.0175,IF(AND(C5&lt;=38,B5=$A$17),1.0275,1.035))</f>
        <v>323662.5</v>
      </c>
    </row>
    <row r="6" customFormat="false" ht="15" hidden="false" customHeight="false" outlineLevel="0" collapsed="false">
      <c r="A6" s="12" t="s">
        <v>13</v>
      </c>
      <c r="B6" s="12" t="s">
        <v>14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15</v>
      </c>
      <c r="B7" s="12" t="s">
        <v>14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1702.35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16</v>
      </c>
      <c r="B8" s="12" t="s">
        <v>11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17</v>
      </c>
      <c r="B9" s="12" t="s">
        <v>9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7012.5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2" t="s">
        <v>18</v>
      </c>
      <c r="B10" s="12" t="s">
        <v>14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19</v>
      </c>
      <c r="B11" s="12" t="s">
        <v>11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965.25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20</v>
      </c>
      <c r="B12" s="12" t="s">
        <v>14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21</v>
      </c>
      <c r="B13" s="12" t="s">
        <v>11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11</v>
      </c>
      <c r="B15" s="20" t="n">
        <v>0.0135</v>
      </c>
      <c r="C15" s="20" t="n">
        <v>0.018</v>
      </c>
      <c r="D15" s="21" t="n">
        <f aca="false">COUNTIF($B$3:$B$13,A15)</f>
        <v>4</v>
      </c>
      <c r="E15" s="22" t="n">
        <f aca="false">SUMIF($B$3:$B$13,A15,$F$3:$F$13)</f>
        <v>17030.25</v>
      </c>
      <c r="F15" s="23" t="n">
        <f aca="false">SUMIF($B$3:$B$13,A15,$D$3:$D$13)</f>
        <v>865000</v>
      </c>
      <c r="AMJ15" s="0"/>
    </row>
    <row r="16" customFormat="false" ht="13.2" hidden="false" customHeight="false" outlineLevel="0" collapsed="false">
      <c r="A16" s="19" t="s">
        <v>14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13690.35</v>
      </c>
      <c r="F16" s="23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9" t="s">
        <v>9</v>
      </c>
      <c r="B17" s="20" t="n">
        <v>0.012</v>
      </c>
      <c r="C17" s="20" t="n">
        <v>0.0165</v>
      </c>
      <c r="D17" s="21" t="n">
        <f aca="false">COUNTIF($B$3:$B$13,A17)</f>
        <v>3</v>
      </c>
      <c r="E17" s="22" t="n">
        <f aca="false">SUMIF($B$3:$B$13,A17,$F$3:$F$13)</f>
        <v>23760</v>
      </c>
      <c r="F17" s="23" t="n">
        <f aca="false">SUMIF($B$3:$B$13,A17,$D$3:$D$13)</f>
        <v>1440000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VerkaufszahlenAut!$A$15:$A$17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5" activeCellId="0" sqref="A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12600</v>
      </c>
      <c r="G3" s="10" t="n">
        <f aca="false">D3*IF(C3&lt;20,1.0175,IF(AND(C3&lt;=38,B3=$A$17),1.0275,1.035))</f>
        <v>724500</v>
      </c>
      <c r="H3" s="11" t="s">
        <v>26</v>
      </c>
    </row>
    <row r="4" customFormat="false" ht="15" hidden="false" customHeight="false" outlineLevel="0" collapsed="false">
      <c r="A4" s="12" t="s">
        <v>27</v>
      </c>
      <c r="B4" s="12" t="s">
        <v>26</v>
      </c>
      <c r="C4" s="12" t="n">
        <v>27</v>
      </c>
      <c r="D4" s="13" t="n">
        <v>275000</v>
      </c>
      <c r="E4" s="14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24" t="n">
        <f aca="false">VLOOKUP(H3,A15:B17,2)</f>
        <v>0.0135</v>
      </c>
    </row>
    <row r="5" customFormat="false" ht="15" hidden="false" customHeight="false" outlineLevel="0" collapsed="false">
      <c r="A5" s="12" t="s">
        <v>28</v>
      </c>
      <c r="B5" s="12" t="s">
        <v>26</v>
      </c>
      <c r="C5" s="12" t="n">
        <v>36</v>
      </c>
      <c r="D5" s="13" t="n">
        <v>315000</v>
      </c>
      <c r="E5" s="14" t="n">
        <v>0</v>
      </c>
      <c r="F5" s="9" t="n">
        <f aca="false">D5*VLOOKUP(B5,$A$15:$C$17,IF(D5&lt;100000,2,3),0)*IF(E5&gt;=5,1.3,1)</f>
        <v>5670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2" t="s">
        <v>29</v>
      </c>
      <c r="B6" s="12" t="s">
        <v>25</v>
      </c>
      <c r="C6" s="12" t="n">
        <v>10</v>
      </c>
      <c r="D6" s="13" t="n">
        <v>84000</v>
      </c>
      <c r="E6" s="14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30</v>
      </c>
      <c r="B7" s="12" t="s">
        <v>31</v>
      </c>
      <c r="C7" s="12" t="n">
        <v>14</v>
      </c>
      <c r="D7" s="13" t="n">
        <v>97000</v>
      </c>
      <c r="E7" s="14" t="n">
        <v>8</v>
      </c>
      <c r="F7" s="9" t="n">
        <f aca="false">D7*VLOOKUP(B7,$A$15:$C$17,IF(D7&lt;100000,2,3),0)*IF(E7&gt;=5,1.3,1)</f>
        <v>1513.2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32</v>
      </c>
      <c r="B8" s="12" t="s">
        <v>25</v>
      </c>
      <c r="C8" s="12" t="n">
        <v>22</v>
      </c>
      <c r="D8" s="13" t="n">
        <v>250000</v>
      </c>
      <c r="E8" s="14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33</v>
      </c>
      <c r="B9" s="12" t="s">
        <v>26</v>
      </c>
      <c r="C9" s="12" t="n">
        <v>38</v>
      </c>
      <c r="D9" s="13" t="n">
        <v>425000</v>
      </c>
      <c r="E9" s="14" t="n">
        <v>4</v>
      </c>
      <c r="F9" s="9" t="n">
        <f aca="false">D9*VLOOKUP(B9,$A$15:$C$17,IF(D9&lt;100000,2,3),0)*IF(E9&gt;=5,1.3,1)</f>
        <v>7650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2" t="s">
        <v>34</v>
      </c>
      <c r="B10" s="12" t="s">
        <v>25</v>
      </c>
      <c r="C10" s="12" t="n">
        <v>17</v>
      </c>
      <c r="D10" s="13" t="n">
        <v>110000</v>
      </c>
      <c r="E10" s="14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35</v>
      </c>
      <c r="B11" s="12" t="s">
        <v>31</v>
      </c>
      <c r="C11" s="12" t="n">
        <v>7</v>
      </c>
      <c r="D11" s="13" t="n">
        <v>55000</v>
      </c>
      <c r="E11" s="14" t="n">
        <v>6</v>
      </c>
      <c r="F11" s="9" t="n">
        <f aca="false">D11*VLOOKUP(B11,$A$15:$C$17,IF(D11&lt;100000,2,3),0)*IF(E11&gt;=5,1.3,1)</f>
        <v>858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36</v>
      </c>
      <c r="B12" s="12" t="s">
        <v>25</v>
      </c>
      <c r="C12" s="12" t="n">
        <v>42</v>
      </c>
      <c r="D12" s="13" t="n">
        <v>460000</v>
      </c>
      <c r="E12" s="14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37</v>
      </c>
      <c r="B13" s="12" t="s">
        <v>26</v>
      </c>
      <c r="C13" s="12" t="n">
        <v>25</v>
      </c>
      <c r="D13" s="13" t="n">
        <v>285000</v>
      </c>
      <c r="E13" s="14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25</v>
      </c>
      <c r="B15" s="20" t="n">
        <v>0.0135</v>
      </c>
      <c r="C15" s="20" t="n">
        <v>0.018</v>
      </c>
      <c r="D15" s="21" t="n">
        <f aca="false">COUNTIF($B$3:$B$13,A15)</f>
        <v>5</v>
      </c>
      <c r="E15" s="22" t="n">
        <f aca="false">SUMIF($B$3:$B$13,A15,$F$3:$F$13)</f>
        <v>29088</v>
      </c>
      <c r="F15" s="23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9" t="s">
        <v>26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24885</v>
      </c>
      <c r="F16" s="23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9" t="s">
        <v>31</v>
      </c>
      <c r="B17" s="20" t="n">
        <v>0.012</v>
      </c>
      <c r="C17" s="20" t="n">
        <v>0.0165</v>
      </c>
      <c r="D17" s="21" t="n">
        <f aca="false">COUNTIF($B$3:$B$13,A17)</f>
        <v>2</v>
      </c>
      <c r="E17" s="22" t="n">
        <f aca="false">SUMIF($B$3:$B$13,A17,$F$3:$F$13)</f>
        <v>2371.2</v>
      </c>
      <c r="F17" s="23" t="n">
        <f aca="false">SUMIF($B$3:$B$13,A17,$D$3:$D$13)</f>
        <v>152000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VerkaufszahlenGer!$A$15:$A$17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2022-07-15T08:40:20Z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