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rkaufszahlenG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<sst xmlns="http://schemas.openxmlformats.org/spreadsheetml/2006/main" count="31" uniqueCount="20">
  <si>
    <t xml:space="preserve">Verkaufszahlen</t>
  </si>
  <si>
    <t xml:space="preserve">Name</t>
  </si>
  <si>
    <t xml:space="preserve">Gebiet</t>
  </si>
  <si>
    <t xml:space="preserve">Kunden</t>
  </si>
  <si>
    <t xml:space="preserve">Umsatz</t>
  </si>
  <si>
    <t xml:space="preserve">Neukundengewinnung</t>
  </si>
  <si>
    <t xml:space="preserve">Laurenz Huber</t>
  </si>
  <si>
    <t xml:space="preserve">Berlin</t>
  </si>
  <si>
    <t xml:space="preserve">Lena Fürst</t>
  </si>
  <si>
    <t xml:space="preserve">Hamburg</t>
  </si>
  <si>
    <t xml:space="preserve">Silvia Payer</t>
  </si>
  <si>
    <t xml:space="preserve">Thomas Aigner</t>
  </si>
  <si>
    <t xml:space="preserve">Anna Schneider</t>
  </si>
  <si>
    <t xml:space="preserve">Bremen</t>
  </si>
  <si>
    <t xml:space="preserve">Mario Holzer</t>
  </si>
  <si>
    <t xml:space="preserve">Lena Schneider</t>
  </si>
  <si>
    <t xml:space="preserve">Clara Hirschinger</t>
  </si>
  <si>
    <t xml:space="preserve">Lukas Plöchl</t>
  </si>
  <si>
    <t xml:space="preserve">Stefan Holzer</t>
  </si>
  <si>
    <t xml:space="preserve">Simon Heimel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</si>
</sst>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C07][$€]\ #,##0.00;[RED]\-[$€]\ #,##0.00"/>
    <numFmt numFmtId="166" formatCode="[$€-C07]\ #,##0.00;[RED]\-[$€-C07]\ #,##0.00"/>
    <numFmt numFmtId="167" formatCode="[$$-C09]#,##0.00;[RED]\-[$$-C09]#,##0.00"/>
    <numFmt numFmtId="168" formatCode="0.00\ 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Linux Biolinum G"/>
      <family val="0"/>
      <charset val="1"/>
    </font>
    <font>
      <sz val="10"/>
      <name val="Trebuchet MS"/>
      <family val="2"/>
      <charset val="1"/>
    </font>
    <font>
      <sz val="12"/>
      <color rgb="FF000000"/>
      <name val="Arial"/>
      <family val="2"/>
      <charset val="1"/>
    </font>
    <font>
      <sz val="10.5"/>
      <name val="Trebuchet M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7" activeCellId="0" sqref="F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9.23"/>
    <col collapsed="false" customWidth="true" hidden="false" outlineLevel="0" max="2" min="2" style="1" width="25.65"/>
    <col collapsed="false" customWidth="true" hidden="false" outlineLevel="0" max="3" min="3" style="1" width="24.44"/>
    <col collapsed="false" customWidth="true" hidden="false" outlineLevel="0" max="4" min="4" style="1" width="24.22"/>
    <col collapsed="false" customWidth="true" hidden="false" outlineLevel="0" max="5" min="5" style="1" width="19.52"/>
    <col collapsed="false" customWidth="true" hidden="false" outlineLevel="0" max="6" min="6" style="1" width="13.84"/>
    <col collapsed="false" customWidth="true" hidden="false" outlineLevel="0" max="7" min="7" style="1" width="26.93"/>
    <col collapsed="false" customWidth="false" hidden="false" outlineLevel="0" max="1024" min="8" style="1" width="11.54"/>
  </cols>
  <sheetData>
    <row r="1" customFormat="false" ht="18.5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0"/>
      <c r="G2" s="0"/>
      <c r="H2" s="0"/>
      <c r="I2" s="0"/>
    </row>
    <row r="3" customFormat="false" ht="15" hidden="false" customHeight="false" outlineLevel="0" collapsed="false">
      <c r="A3" s="6" t="s">
        <v>6</v>
      </c>
      <c r="B3" s="6" t="s">
        <v>7</v>
      </c>
      <c r="C3" s="6" t="n">
        <v>34</v>
      </c>
      <c r="D3" s="7" t="n">
        <v>672000</v>
      </c>
      <c r="E3" s="8" t="n">
        <v>2</v>
      </c>
      <c r="F3" s="9" t="n">
        <f aca="false">D3*VLOOKUP(B3,$A$15:$C$17,IF(D3&lt;100000,2,3),0)*IF(E3&gt;=5,1.3,1)</f>
        <v>12096</v>
      </c>
      <c r="G3" s="10" t="n">
        <f aca="false">D3*IF(C3&lt;20,1.0175,IF(AND(C3&lt;=38,B3=$A$17),1.0275,1.035))</f>
        <v>695520</v>
      </c>
      <c r="H3" s="0"/>
      <c r="I3" s="0"/>
    </row>
    <row r="4" customFormat="false" ht="15" hidden="false" customHeight="false" outlineLevel="0" collapsed="false">
      <c r="A4" s="11" t="s">
        <v>8</v>
      </c>
      <c r="B4" s="11" t="s">
        <v>9</v>
      </c>
      <c r="C4" s="11" t="n">
        <v>23</v>
      </c>
      <c r="D4" s="12" t="n">
        <v>381500</v>
      </c>
      <c r="E4" s="13" t="n">
        <v>4</v>
      </c>
      <c r="F4" s="9" t="n">
        <f aca="false">D4*VLOOKUP(B4,$A$15:$C$17,IF(D4&lt;100000,2,3),0)*IF(E4&gt;=5,1.3,1)</f>
        <v>6867</v>
      </c>
      <c r="G4" s="10" t="n">
        <f aca="false">D4*IF(C4&lt;20,1.0175,IF(AND(C4&lt;=38,B4=$A$17),1.0275,1.035))</f>
        <v>394852.5</v>
      </c>
      <c r="H4" s="0"/>
      <c r="I4" s="0"/>
    </row>
    <row r="5" customFormat="false" ht="15" hidden="false" customHeight="false" outlineLevel="0" collapsed="false">
      <c r="A5" s="11" t="s">
        <v>10</v>
      </c>
      <c r="B5" s="11" t="s">
        <v>9</v>
      </c>
      <c r="C5" s="11" t="n">
        <v>12</v>
      </c>
      <c r="D5" s="12" t="n">
        <v>253000</v>
      </c>
      <c r="E5" s="13" t="n">
        <v>2</v>
      </c>
      <c r="F5" s="9" t="n">
        <f aca="false">D5*VLOOKUP(B5,$A$15:$C$17,IF(D5&lt;100000,2,3),0)*IF(E5&gt;=5,1.3,1)</f>
        <v>4554</v>
      </c>
      <c r="G5" s="10" t="n">
        <f aca="false">D5*IF(C5&lt;20,1.0175,IF(AND(C5&lt;=38,B5=$A$17),1.0275,1.035))</f>
        <v>257427.5</v>
      </c>
      <c r="H5" s="0"/>
      <c r="I5" s="0"/>
    </row>
    <row r="6" customFormat="false" ht="15" hidden="false" customHeight="false" outlineLevel="0" collapsed="false">
      <c r="A6" s="11" t="s">
        <v>11</v>
      </c>
      <c r="B6" s="11" t="s">
        <v>7</v>
      </c>
      <c r="C6" s="11" t="n">
        <v>35</v>
      </c>
      <c r="D6" s="12" t="n">
        <v>51300</v>
      </c>
      <c r="E6" s="13" t="n">
        <v>6</v>
      </c>
      <c r="F6" s="9" t="n">
        <f aca="false">D6*VLOOKUP(B6,$A$15:$C$17,IF(D6&lt;100000,2,3),0)*IF(E6&gt;=5,1.3,1)</f>
        <v>933.66</v>
      </c>
      <c r="G6" s="10" t="n">
        <f aca="false">D6*IF(C6&lt;20,1.0175,IF(AND(C6&lt;=38,B6=$A$17),1.0275,1.035))</f>
        <v>53095.5</v>
      </c>
      <c r="H6" s="0"/>
      <c r="I6" s="0"/>
    </row>
    <row r="7" customFormat="false" ht="15" hidden="false" customHeight="false" outlineLevel="0" collapsed="false">
      <c r="A7" s="11" t="s">
        <v>12</v>
      </c>
      <c r="B7" s="11" t="s">
        <v>13</v>
      </c>
      <c r="C7" s="11" t="n">
        <v>12</v>
      </c>
      <c r="D7" s="12" t="n">
        <v>91200</v>
      </c>
      <c r="E7" s="13" t="n">
        <v>0</v>
      </c>
      <c r="F7" s="14" t="n">
        <f aca="false">D7*VLOOKUP(B7,$A$15:$C$17,IF(D7&lt;100000,2,3),0)*IF(E7&gt;=5,1.3,1)</f>
        <v>1094.4</v>
      </c>
      <c r="G7" s="10" t="n">
        <f aca="false">D7*IF(C7&lt;20,1.0175,IF(AND(C7&lt;=38,B7=$A$17),1.0275,1.035))</f>
        <v>92796</v>
      </c>
    </row>
    <row r="8" customFormat="false" ht="15" hidden="false" customHeight="false" outlineLevel="0" collapsed="false">
      <c r="A8" s="11" t="s">
        <v>14</v>
      </c>
      <c r="B8" s="11" t="s">
        <v>7</v>
      </c>
      <c r="C8" s="11" t="n">
        <v>54</v>
      </c>
      <c r="D8" s="12" t="n">
        <v>141600</v>
      </c>
      <c r="E8" s="13" t="n">
        <v>3</v>
      </c>
      <c r="F8" s="9" t="n">
        <f aca="false">D8*VLOOKUP(B8,$A$15:$C$17,IF(D8&lt;100000,2,3),0)*IF(E8&gt;=5,1.3,1)</f>
        <v>2548.8</v>
      </c>
      <c r="G8" s="10" t="n">
        <f aca="false">D8*IF(C8&lt;20,1.0175,IF(AND(C8&lt;=38,B8=$A$17),1.0275,1.035))</f>
        <v>146556</v>
      </c>
    </row>
    <row r="9" customFormat="false" ht="15" hidden="false" customHeight="false" outlineLevel="0" collapsed="false">
      <c r="A9" s="11" t="s">
        <v>15</v>
      </c>
      <c r="B9" s="11" t="s">
        <v>9</v>
      </c>
      <c r="C9" s="11" t="n">
        <v>12</v>
      </c>
      <c r="D9" s="12" t="n">
        <v>624705.3</v>
      </c>
      <c r="E9" s="13" t="n">
        <v>6</v>
      </c>
      <c r="F9" s="9" t="n">
        <f aca="false">D9*VLOOKUP(B9,$A$15:$C$17,IF(D9&lt;100000,2,3),0)*IF(E9&gt;=5,1.3,1)</f>
        <v>14618.10402</v>
      </c>
      <c r="G9" s="10" t="n">
        <f aca="false">D9*IF(C9&lt;20,1.0175,IF(AND(C9&lt;=38,B9=$A$17),1.0275,1.035))</f>
        <v>635637.64275</v>
      </c>
    </row>
    <row r="10" customFormat="false" ht="15" hidden="false" customHeight="false" outlineLevel="0" collapsed="false">
      <c r="A10" s="11" t="s">
        <v>16</v>
      </c>
      <c r="B10" s="11" t="s">
        <v>7</v>
      </c>
      <c r="C10" s="11" t="n">
        <v>64</v>
      </c>
      <c r="D10" s="12" t="n">
        <v>147679.74</v>
      </c>
      <c r="E10" s="13" t="n">
        <v>0</v>
      </c>
      <c r="F10" s="9" t="n">
        <f aca="false">D10*VLOOKUP(B10,$A$15:$C$17,IF(D10&lt;100000,2,3),0)*IF(E10&gt;=5,1.3,1)</f>
        <v>2658.23532</v>
      </c>
      <c r="G10" s="10" t="n">
        <f aca="false">D10*IF(C10&lt;20,1.0175,IF(AND(C10&lt;=38,B10=$A$17),1.0275,1.035))</f>
        <v>152848.5309</v>
      </c>
    </row>
    <row r="11" customFormat="false" ht="15" hidden="false" customHeight="false" outlineLevel="0" collapsed="false">
      <c r="A11" s="11" t="s">
        <v>17</v>
      </c>
      <c r="B11" s="11" t="s">
        <v>13</v>
      </c>
      <c r="C11" s="11" t="n">
        <v>12</v>
      </c>
      <c r="D11" s="12" t="n">
        <v>127765</v>
      </c>
      <c r="E11" s="13" t="n">
        <v>1</v>
      </c>
      <c r="F11" s="9" t="n">
        <f aca="false">D11*VLOOKUP(B11,$A$15:$C$17,IF(D11&lt;100000,2,3),0)*IF(E11&gt;=5,1.3,1)</f>
        <v>2108.1225</v>
      </c>
      <c r="G11" s="10" t="n">
        <f aca="false">D11*IF(C11&lt;20,1.0175,IF(AND(C11&lt;=38,B11=$A$17),1.0275,1.035))</f>
        <v>130000.8875</v>
      </c>
    </row>
    <row r="12" customFormat="false" ht="15" hidden="false" customHeight="false" outlineLevel="0" collapsed="false">
      <c r="A12" s="11" t="s">
        <v>18</v>
      </c>
      <c r="B12" s="11" t="s">
        <v>7</v>
      </c>
      <c r="C12" s="11" t="n">
        <v>42</v>
      </c>
      <c r="D12" s="12" t="n">
        <v>13080</v>
      </c>
      <c r="E12" s="13" t="n">
        <v>2</v>
      </c>
      <c r="F12" s="9" t="n">
        <f aca="false">D12*VLOOKUP(B12,$A$15:$C$17,IF(D12&lt;100000,2,3),0)*IF(E12&gt;=5,1.3,1)</f>
        <v>183.12</v>
      </c>
      <c r="G12" s="10" t="n">
        <f aca="false">D12*IF(C12&lt;20,1.0175,IF(AND(C12&lt;=38,B12=$A$17),1.0275,1.035))</f>
        <v>13537.8</v>
      </c>
    </row>
    <row r="13" customFormat="false" ht="15" hidden="false" customHeight="false" outlineLevel="0" collapsed="false">
      <c r="A13" s="11" t="s">
        <v>19</v>
      </c>
      <c r="B13" s="11" t="s">
        <v>9</v>
      </c>
      <c r="C13" s="11" t="n">
        <v>12</v>
      </c>
      <c r="D13" s="12" t="n">
        <v>142680</v>
      </c>
      <c r="E13" s="13" t="n">
        <v>3</v>
      </c>
      <c r="F13" s="9" t="n">
        <f aca="false">D13*VLOOKUP(B13,$A$15:$C$17,IF(D13&lt;100000,2,3),0)*IF(E13&gt;=5,1.3,1)</f>
        <v>2568.24</v>
      </c>
      <c r="G13" s="10" t="n">
        <f aca="false">D13*IF(C13&lt;20,1.0175,IF(AND(C13&lt;=38,B13=$A$17),1.0275,1.035))</f>
        <v>145176.9</v>
      </c>
    </row>
    <row r="14" customFormat="false" ht="12.8" hidden="false" customHeight="false" outlineLevel="0" collapsed="false">
      <c r="A14" s="0"/>
      <c r="B14" s="0"/>
      <c r="C14" s="0"/>
      <c r="D14" s="0"/>
      <c r="E14" s="0"/>
      <c r="F14" s="0"/>
      <c r="G14" s="0"/>
      <c r="AMJ14" s="0"/>
    </row>
    <row r="15" customFormat="false" ht="13.2" hidden="false" customHeight="false" outlineLevel="0" collapsed="false">
      <c r="A15" s="1" t="s">
        <v>7</v>
      </c>
      <c r="B15" s="15" t="n">
        <v>0.014</v>
      </c>
      <c r="C15" s="15" t="n">
        <v>0.018</v>
      </c>
      <c r="D15" s="16" t="n">
        <f aca="false">COUNTIF($B$3:$B$13,A15)</f>
        <v>5</v>
      </c>
      <c r="E15" s="17" t="n">
        <f aca="false">SUMIF($B$3:$B$13,A15,$F$3:$F$13)</f>
        <v>18419.81532</v>
      </c>
      <c r="F15" s="17" t="n">
        <f aca="false">SUMIF($B$3:$B$13,A15,$D$3:$D$13)</f>
        <v>1025659.74</v>
      </c>
      <c r="AMJ15" s="0"/>
    </row>
    <row r="16" customFormat="false" ht="13.2" hidden="false" customHeight="false" outlineLevel="0" collapsed="false">
      <c r="A16" s="1" t="s">
        <v>9</v>
      </c>
      <c r="B16" s="15" t="n">
        <v>0.0135</v>
      </c>
      <c r="C16" s="15" t="n">
        <v>0.018</v>
      </c>
      <c r="D16" s="16" t="n">
        <f aca="false">COUNTIF($B$3:$B$13,A16)</f>
        <v>4</v>
      </c>
      <c r="E16" s="17" t="n">
        <f aca="false">SUMIF($B$3:$B$13,A16,$F$3:$F$13)</f>
        <v>28607.34402</v>
      </c>
      <c r="F16" s="17" t="n">
        <f aca="false">SUMIF($B$3:$B$13,A16,$D$3:$D$13)</f>
        <v>1401885.3</v>
      </c>
      <c r="AMJ16" s="0"/>
    </row>
    <row r="17" customFormat="false" ht="13.2" hidden="false" customHeight="false" outlineLevel="0" collapsed="false">
      <c r="A17" s="1" t="s">
        <v>13</v>
      </c>
      <c r="B17" s="15" t="n">
        <v>0.012</v>
      </c>
      <c r="C17" s="15" t="n">
        <v>0.0165</v>
      </c>
      <c r="D17" s="16" t="n">
        <f aca="false">COUNTIF($B$3:$B$13,A17)</f>
        <v>2</v>
      </c>
      <c r="E17" s="17" t="n">
        <f aca="false">SUMIF($B$3:$B$13,A17,$F$3:$F$13)</f>
        <v>3202.5225</v>
      </c>
      <c r="F17" s="17" t="n">
        <f aca="false">SUMIF($B$3:$B$13,A17,$D$3:$D$13)</f>
        <v>218965</v>
      </c>
      <c r="AMJ17" s="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</row>
    <row r="20" customFormat="false" ht="12.8" hidden="false" customHeight="false" outlineLevel="0" collapsed="false">
      <c r="A20" s="0"/>
      <c r="B20" s="0"/>
      <c r="C20" s="0"/>
      <c r="D20" s="0"/>
      <c r="E20" s="0"/>
      <c r="F20" s="0"/>
    </row>
    <row r="21" customFormat="false" ht="12.8" hidden="false" customHeight="false" outlineLevel="0" collapsed="false">
      <c r="A21" s="0"/>
      <c r="B21" s="0"/>
      <c r="C21" s="0"/>
      <c r="D21" s="0"/>
      <c r="E21" s="0"/>
      <c r="F21" s="0"/>
    </row>
    <row r="22" customFormat="false" ht="12.8" hidden="false" customHeight="false" outlineLevel="0" collapsed="false">
      <c r="A22" s="0"/>
      <c r="B22" s="0"/>
      <c r="C22" s="0"/>
      <c r="D22" s="0"/>
      <c r="E22" s="0"/>
      <c r="F22" s="0"/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</row>
    <row r="29" customFormat="false" ht="12.8" hidden="false" customHeight="false" outlineLevel="0" collapsed="false">
      <c r="A29" s="0"/>
      <c r="B29" s="0"/>
      <c r="C29" s="0"/>
      <c r="D29" s="0"/>
      <c r="E29" s="0"/>
      <c r="F29" s="0"/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</row>
    <row r="35" customFormat="false" ht="15.65" hidden="false" customHeight="true" outlineLevel="0" collapsed="false">
      <c r="A35" s="0"/>
      <c r="B35" s="0"/>
      <c r="C35" s="0"/>
      <c r="D35" s="0"/>
      <c r="E35" s="0"/>
      <c r="F35" s="0"/>
      <c r="G35" s="0"/>
      <c r="H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2021-02-05T20:16:44Z</dcterms:created>
  <dc:creator>Alexandra Holzer</dc:creator>
  <dc:description/>
  <cp:keywords>#C100!K11827238!22-07-17</cp:keywords>
  <dc:language>de-AT</dc:language>
  <cp:lastModifiedBy/>
  <dcterms:modified xsi:type="dcterms:W3CDTF">2022-07-17T10:28:18Z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