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<sst xmlns="http://schemas.openxmlformats.org/spreadsheetml/2006/main" count="43" uniqueCount="28">
  <si>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</si>
  <si>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</si>
  <si>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</si>
  <si>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</si>
  <si>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</si>
  <si>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</si>
  <si>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</si>
  <si>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</si>
  <si>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Julia Huber</t>
  </si>
  <si>
    <t xml:space="preserve">W</t>
  </si>
  <si>
    <t xml:space="preserve">Max Bauer</t>
  </si>
  <si>
    <t xml:space="preserve">NÖ</t>
  </si>
  <si>
    <t xml:space="preserve">Theresa Mayr</t>
  </si>
  <si>
    <t xml:space="preserve">Thomas Gruber</t>
  </si>
  <si>
    <t xml:space="preserve">St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</si>
  <si>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</si>
  <si>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</si>
  <si>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</si>
  <si>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</si>
  <si>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</si>
  <si>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</si>
  <si>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</si>
  <si>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</si>
  <si>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</si>
  <si>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</si>
  <si>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Niederösterreich</t>
  </si>
  <si>
    <t xml:space="preserve">Steiermark</t>
  </si>
  <si>
    <t xml:space="preserve">Wien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</si>
</sst>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1"/>
      <name val="Arial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7D7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D7D7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18079439963"/>
          <c:y val="0.371536694147858"/>
          <c:w val="0.713970476335413"/>
          <c:h val="0.483714015407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Verkaufszahlen!$D$3:$D$13</c:f>
              <c:numCache>
                <c:formatCode>General</c:formatCode>
                <c:ptCount val="11"/>
                <c:pt idx="0">
                  <c:v>500000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Verkaufszahlen!$G$3:$G$13</c:f>
              <c:numCache>
                <c:formatCode>General</c:formatCode>
                <c:ptCount val="11"/>
                <c:pt idx="0">
                  <c:v>517500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5066456"/>
        <c:axId val="14961452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90655023"/>
        <c:axId val="51842932"/>
      </c:barChart>
      <c:catAx>
        <c:axId val="506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61452"/>
        <c:crosses val="autoZero"/>
        <c:auto val="1"/>
        <c:lblAlgn val="ctr"/>
        <c:lblOffset val="100"/>
        <c:noMultiLvlLbl val="0"/>
      </c:catAx>
      <c:valAx>
        <c:axId val="149614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6456"/>
        <c:crosses val="autoZero"/>
        <c:crossBetween val="between"/>
      </c:valAx>
      <c:catAx>
        <c:axId val="906550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42932"/>
        <c:auto val="1"/>
        <c:lblAlgn val="ctr"/>
        <c:lblOffset val="100"/>
        <c:noMultiLvlLbl val="0"/>
      </c:catAx>
      <c:valAx>
        <c:axId val="51842932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84416374981"/>
              <c:y val="0.5257467225300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5502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670235546"/>
          <c:y val="0.222702391241717"/>
          <c:w val="0.749892933618844"/>
          <c:h val="0.747335061941804"/>
        </c:manualLayout>
      </c:layout>
      <c:doughnutChart>
        <c:varyColors val="1"/>
        <c:ser>
          <c:idx val="0"/>
          <c:order val="0"/>
          <c:tx>
            <c:strRef>
              <c:f>Verkaufszahlen!$G$14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Verkaufszahlen!$G$15:$G$17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1240000</c:v>
                </c:pt>
              </c:numCache>
            </c:numRef>
          </c:val>
        </c:ser>
        <c:ser>
          <c:idx val="1"/>
          <c:order val="1"/>
          <c:tx>
            <c:strRef>
              <c:f>Verkaufszahlen!$E$14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93125"/>
          <c:y val="0.0400311353274769"/>
          <c:w val="0.539875"/>
          <c:h val="0.959746469476259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710649"/>
        <c:axId val="60722675"/>
      </c:lineChart>
      <c:catAx>
        <c:axId val="937106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22675"/>
        <c:crosses val="autoZero"/>
        <c:auto val="1"/>
        <c:lblAlgn val="ctr"/>
        <c:lblOffset val="100"/>
        <c:noMultiLvlLbl val="0"/>
      </c:catAx>
      <c:valAx>
        <c:axId val="607226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106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ubbleChart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bubbleSize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bubbleSize>
          <c:bubble3D val="0"/>
        </c:ser>
        <c:axId val="84269358"/>
        <c:axId val="76973897"/>
      </c:bubbleChart>
      <c:valAx>
        <c:axId val="842693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73897"/>
        <c:crosses val="autoZero"/>
        <c:crossBetween val="midCat"/>
      </c:valAx>
      <c:valAx>
        <c:axId val="76973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693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1059840</xdr:colOff>
      <xdr:row>33</xdr:row>
      <xdr:rowOff>106200</xdr:rowOff>
    </xdr:to>
    <xdr:graphicFrame>
      <xdr:nvGraphicFramePr>
        <xdr:cNvPr id="0" name=""/>
        <xdr:cNvGraphicFramePr/>
      </xdr:nvGraphicFramePr>
      <xdr:xfrm>
        <a:off x="111240" y="3746520"/>
        <a:ext cx="473076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1194480</xdr:colOff>
      <xdr:row>32</xdr:row>
      <xdr:rowOff>155880</xdr:rowOff>
    </xdr:to>
    <xdr:graphicFrame>
      <xdr:nvGraphicFramePr>
        <xdr:cNvPr id="1" name=""/>
        <xdr:cNvGraphicFramePr/>
      </xdr:nvGraphicFramePr>
      <xdr:xfrm>
        <a:off x="6517800" y="3798360"/>
        <a:ext cx="2521440" cy="24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43</xdr:row>
      <xdr:rowOff>12960</xdr:rowOff>
    </xdr:from>
    <xdr:to>
      <xdr:col>4</xdr:col>
      <xdr:colOff>268920</xdr:colOff>
      <xdr:row>62</xdr:row>
      <xdr:rowOff>161640</xdr:rowOff>
    </xdr:to>
    <xdr:graphicFrame>
      <xdr:nvGraphicFramePr>
        <xdr:cNvPr id="2" name=""/>
        <xdr:cNvGraphicFramePr/>
      </xdr:nvGraphicFramePr>
      <xdr:xfrm>
        <a:off x="0" y="814608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1399320</xdr:colOff>
      <xdr:row>42</xdr:row>
      <xdr:rowOff>83880</xdr:rowOff>
    </xdr:from>
    <xdr:to>
      <xdr:col>8</xdr:col>
      <xdr:colOff>382320</xdr:colOff>
      <xdr:row>62</xdr:row>
      <xdr:rowOff>69840</xdr:rowOff>
    </xdr:to>
    <xdr:graphicFrame>
      <xdr:nvGraphicFramePr>
        <xdr:cNvPr id="3" name=""/>
        <xdr:cNvGraphicFramePr/>
      </xdr:nvGraphicFramePr>
      <xdr:xfrm>
        <a:off x="5181480" y="8054280"/>
        <a:ext cx="5760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36360</xdr:colOff>
      <xdr:row>2</xdr:row>
      <xdr:rowOff>36000</xdr:rowOff>
    </xdr:from>
    <xdr:to>
      <xdr:col>6</xdr:col>
      <xdr:colOff>1733040</xdr:colOff>
      <xdr:row>17</xdr:row>
      <xdr:rowOff>63000</xdr:rowOff>
    </xdr:to>
    <xdr:graphicFrame>
      <xdr:nvGraphicFramePr>
        <xdr:cNvPr id="4" name=""/>
        <xdr:cNvGraphicFramePr/>
      </xdr:nvGraphicFramePr>
      <xdr:xfrm>
        <a:off x="3818520" y="526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8" activeCellId="0" sqref="H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9.93"/>
    <col collapsed="false" customWidth="true" hidden="false" outlineLevel="0" max="3" min="3" style="0" width="24.44"/>
    <col collapsed="false" customWidth="true" hidden="false" outlineLevel="0" max="4" min="4" style="0" width="24.22"/>
    <col collapsed="false" customWidth="true" hidden="false" outlineLevel="0" max="5" min="5" style="0" width="19.52"/>
    <col collapsed="false" customWidth="true" hidden="false" outlineLevel="0" max="6" min="6" style="0" width="13.84"/>
    <col collapsed="false" customWidth="true" hidden="false" outlineLevel="0" max="7" min="7" style="0" width="26.93"/>
  </cols>
  <sheetData>
    <row r="1" customFormat="false" ht="22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6.3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</row>
    <row r="3" customFormat="false" ht="16.9" hidden="false" customHeight="false" outlineLevel="0" collapsed="false">
      <c r="A3" s="5" t="s">
        <v>8</v>
      </c>
      <c r="B3" s="5" t="s">
        <v>9</v>
      </c>
      <c r="C3" s="5" t="n">
        <v>45</v>
      </c>
      <c r="D3" s="6" t="n">
        <v>500000</v>
      </c>
      <c r="E3" s="7" t="n">
        <v>1</v>
      </c>
      <c r="F3" s="8" t="n">
        <f aca="false">D3*VLOOKUP(B3,$B$15:$D$17,IF(D3&lt;100000,2,3),0)*IF(E3&gt;=5,1.3,1)</f>
        <v>8250</v>
      </c>
      <c r="G3" s="9" t="n">
        <f aca="false">D3*IF(C3&lt;20,1.0175,IF(AND(C3&lt;=38,B3="W"),1.0275,1.035))</f>
        <v>517500</v>
      </c>
    </row>
    <row r="4" customFormat="false" ht="16.9" hidden="false" customHeight="false" outlineLevel="0" collapsed="false">
      <c r="A4" s="10" t="s">
        <v>10</v>
      </c>
      <c r="B4" s="10" t="s">
        <v>11</v>
      </c>
      <c r="C4" s="10" t="n">
        <v>27</v>
      </c>
      <c r="D4" s="11" t="n">
        <v>275000</v>
      </c>
      <c r="E4" s="12" t="n">
        <v>5</v>
      </c>
      <c r="F4" s="8" t="n">
        <f aca="false">D4*VLOOKUP(B4,$B$15:$D$17,IF(D4&lt;100000,2,3),0)*IF(E4&gt;=5,1.3,1)</f>
        <v>6435</v>
      </c>
      <c r="G4" s="9" t="n">
        <f aca="false">D4*IF(C4&lt;20,1.0175,IF(AND(C4&lt;=38,B4="W"),1.0275,1.035))</f>
        <v>284625</v>
      </c>
    </row>
    <row r="5" customFormat="false" ht="16.9" hidden="false" customHeight="false" outlineLevel="0" collapsed="false">
      <c r="A5" s="10" t="s">
        <v>12</v>
      </c>
      <c r="B5" s="10" t="s">
        <v>9</v>
      </c>
      <c r="C5" s="10" t="n">
        <v>36</v>
      </c>
      <c r="D5" s="11" t="n">
        <v>315000</v>
      </c>
      <c r="E5" s="12" t="n">
        <v>0</v>
      </c>
      <c r="F5" s="8" t="n">
        <f aca="false">D5*VLOOKUP(B5,$B$15:$D$17,IF(D5&lt;100000,2,3),0)*IF(E5&gt;=5,1.3,1)</f>
        <v>5197.5</v>
      </c>
      <c r="G5" s="9" t="n">
        <f aca="false">D5*IF(C5&lt;20,1.0175,IF(AND(C5&lt;=38,B5="W"),1.0275,1.035))</f>
        <v>323662.5</v>
      </c>
    </row>
    <row r="6" customFormat="false" ht="16.9" hidden="false" customHeight="false" outlineLevel="0" collapsed="false">
      <c r="A6" s="10" t="s">
        <v>13</v>
      </c>
      <c r="B6" s="10" t="s">
        <v>14</v>
      </c>
      <c r="C6" s="10" t="n">
        <v>10</v>
      </c>
      <c r="D6" s="11" t="n">
        <v>84000</v>
      </c>
      <c r="E6" s="12" t="n">
        <v>3</v>
      </c>
      <c r="F6" s="8" t="n">
        <f aca="false">D6*VLOOKUP(B6,$B$15:$D$17,IF(D6&lt;100000,2,3),0)*IF(E6&gt;=5,1.3,1)</f>
        <v>1134</v>
      </c>
      <c r="G6" s="9" t="n">
        <f aca="false">D6*IF(C6&lt;20,1.0175,IF(AND(C6&lt;=38,B6="W"),1.0275,1.035))</f>
        <v>85470</v>
      </c>
    </row>
    <row r="7" customFormat="false" ht="16.9" hidden="false" customHeight="false" outlineLevel="0" collapsed="false">
      <c r="A7" s="10" t="s">
        <v>15</v>
      </c>
      <c r="B7" s="10" t="s">
        <v>14</v>
      </c>
      <c r="C7" s="10" t="n">
        <v>14</v>
      </c>
      <c r="D7" s="11" t="n">
        <v>97000</v>
      </c>
      <c r="E7" s="12" t="n">
        <v>8</v>
      </c>
      <c r="F7" s="8" t="n">
        <f aca="false">D7*VLOOKUP(B7,$B$15:$D$17,IF(D7&lt;100000,2,3),0)*IF(E7&gt;=5,1.3,1)</f>
        <v>1702.35</v>
      </c>
      <c r="G7" s="9" t="n">
        <f aca="false">D7*IF(C7&lt;20,1.0175,IF(AND(C7&lt;=38,B7="W"),1.0275,1.035))</f>
        <v>98697.5</v>
      </c>
    </row>
    <row r="8" customFormat="false" ht="16.9" hidden="false" customHeight="false" outlineLevel="0" collapsed="false">
      <c r="A8" s="10" t="s">
        <v>16</v>
      </c>
      <c r="B8" s="10" t="s">
        <v>11</v>
      </c>
      <c r="C8" s="10" t="n">
        <v>22</v>
      </c>
      <c r="D8" s="11" t="n">
        <v>250000</v>
      </c>
      <c r="E8" s="12" t="n">
        <v>0</v>
      </c>
      <c r="F8" s="8" t="n">
        <f aca="false">D8*VLOOKUP(B8,$B$15:$D$17,IF(D8&lt;100000,2,3),0)*IF(E8&gt;=5,1.3,1)</f>
        <v>4500</v>
      </c>
      <c r="G8" s="9" t="n">
        <f aca="false">D8*IF(C8&lt;20,1.0175,IF(AND(C8&lt;=38,B8="W"),1.0275,1.035))</f>
        <v>258750</v>
      </c>
    </row>
    <row r="9" customFormat="false" ht="16.9" hidden="false" customHeight="false" outlineLevel="0" collapsed="false">
      <c r="A9" s="10" t="s">
        <v>17</v>
      </c>
      <c r="B9" s="10" t="s">
        <v>9</v>
      </c>
      <c r="C9" s="10" t="n">
        <v>38</v>
      </c>
      <c r="D9" s="11" t="n">
        <v>425000</v>
      </c>
      <c r="E9" s="12" t="n">
        <v>4</v>
      </c>
      <c r="F9" s="8" t="n">
        <f aca="false">D9*VLOOKUP(B9,$B$15:$D$17,IF(D9&lt;100000,2,3),0)*IF(E9&gt;=5,1.3,1)</f>
        <v>7012.5</v>
      </c>
      <c r="G9" s="9" t="n">
        <f aca="false">D9*IF(C9&lt;20,1.0175,IF(AND(C9&lt;=38,B9="W"),1.0275,1.035))</f>
        <v>436687.5</v>
      </c>
    </row>
    <row r="10" customFormat="false" ht="16.9" hidden="false" customHeight="false" outlineLevel="0" collapsed="false">
      <c r="A10" s="10" t="s">
        <v>18</v>
      </c>
      <c r="B10" s="10" t="s">
        <v>14</v>
      </c>
      <c r="C10" s="10" t="n">
        <v>17</v>
      </c>
      <c r="D10" s="11" t="n">
        <v>110000</v>
      </c>
      <c r="E10" s="12" t="n">
        <v>5</v>
      </c>
      <c r="F10" s="8" t="n">
        <f aca="false">D10*VLOOKUP(B10,$B$15:$D$17,IF(D10&lt;100000,2,3),0)*IF(E10&gt;=5,1.3,1)</f>
        <v>2574</v>
      </c>
      <c r="G10" s="9" t="n">
        <f aca="false">D10*IF(C10&lt;20,1.0175,IF(AND(C10&lt;=38,B10="W"),1.0275,1.035))</f>
        <v>111925</v>
      </c>
    </row>
    <row r="11" customFormat="false" ht="16.9" hidden="false" customHeight="false" outlineLevel="0" collapsed="false">
      <c r="A11" s="10" t="s">
        <v>19</v>
      </c>
      <c r="B11" s="10" t="s">
        <v>11</v>
      </c>
      <c r="C11" s="10" t="n">
        <v>7</v>
      </c>
      <c r="D11" s="11" t="n">
        <v>55000</v>
      </c>
      <c r="E11" s="12" t="n">
        <v>6</v>
      </c>
      <c r="F11" s="8" t="n">
        <f aca="false">D11*VLOOKUP(B11,$B$15:$D$17,IF(D11&lt;100000,2,3),0)*IF(E11&gt;=5,1.3,1)</f>
        <v>965.25</v>
      </c>
      <c r="G11" s="9" t="n">
        <f aca="false">D11*IF(C11&lt;20,1.0175,IF(AND(C11&lt;=38,B11="W"),1.0275,1.035))</f>
        <v>55962.5</v>
      </c>
    </row>
    <row r="12" customFormat="false" ht="16.9" hidden="false" customHeight="false" outlineLevel="0" collapsed="false">
      <c r="A12" s="10" t="s">
        <v>20</v>
      </c>
      <c r="B12" s="10" t="s">
        <v>14</v>
      </c>
      <c r="C12" s="10" t="n">
        <v>42</v>
      </c>
      <c r="D12" s="11" t="n">
        <v>460000</v>
      </c>
      <c r="E12" s="12" t="n">
        <v>2</v>
      </c>
      <c r="F12" s="8" t="n">
        <f aca="false">D12*VLOOKUP(B12,$B$15:$D$17,IF(D12&lt;100000,2,3),0)*IF(E12&gt;=5,1.3,1)</f>
        <v>8280</v>
      </c>
      <c r="G12" s="9" t="n">
        <f aca="false">D12*IF(C12&lt;20,1.0175,IF(AND(C12&lt;=38,B12="W"),1.0275,1.035))</f>
        <v>476100</v>
      </c>
    </row>
    <row r="13" customFormat="false" ht="16.9" hidden="false" customHeight="false" outlineLevel="0" collapsed="false">
      <c r="A13" s="10" t="s">
        <v>21</v>
      </c>
      <c r="B13" s="13" t="s">
        <v>11</v>
      </c>
      <c r="C13" s="10" t="n">
        <v>25</v>
      </c>
      <c r="D13" s="11" t="n">
        <v>285000</v>
      </c>
      <c r="E13" s="12" t="n">
        <v>0</v>
      </c>
      <c r="F13" s="8" t="n">
        <f aca="false">D13*VLOOKUP(B13,$B$15:$D$17,IF(D13&lt;100000,2,3),0)*IF(E13&gt;=5,1.3,1)</f>
        <v>5130</v>
      </c>
      <c r="G13" s="9" t="n">
        <f aca="false">D13*IF(C13&lt;20,1.0175,IF(AND(C13&lt;=38,B13="W"),1.0275,1.035))</f>
        <v>294975</v>
      </c>
    </row>
    <row r="14" customFormat="false" ht="16.35" hidden="false" customHeight="false" outlineLevel="0" collapsed="false">
      <c r="A14" s="14" t="s">
        <v>2</v>
      </c>
      <c r="B14" s="14"/>
      <c r="C14" s="15" t="s">
        <v>22</v>
      </c>
      <c r="D14" s="16" t="s">
        <v>23</v>
      </c>
      <c r="E14" s="3" t="s">
        <v>24</v>
      </c>
      <c r="F14" s="3" t="s">
        <v>6</v>
      </c>
      <c r="G14" s="4" t="s">
        <v>4</v>
      </c>
    </row>
    <row r="15" customFormat="false" ht="16.9" hidden="false" customHeight="false" outlineLevel="0" collapsed="false">
      <c r="A15" s="17" t="s">
        <v>25</v>
      </c>
      <c r="B15" s="17" t="s">
        <v>11</v>
      </c>
      <c r="C15" s="18" t="n">
        <v>0.0135</v>
      </c>
      <c r="D15" s="18" t="n">
        <v>0.018</v>
      </c>
      <c r="E15" s="19" t="n">
        <f aca="false">COUNTIF($B$3:$B$13,B15)</f>
        <v>4</v>
      </c>
      <c r="F15" s="20" t="n">
        <f aca="false">SUMIF($B$3:$B$13,B15,$F$3:$F$13)</f>
        <v>17030.25</v>
      </c>
      <c r="G15" s="20" t="n">
        <f aca="false">SUMIF($B$3:$B$13,B15,$D$3:$D$13)</f>
        <v>865000</v>
      </c>
    </row>
    <row r="16" customFormat="false" ht="16.9" hidden="false" customHeight="false" outlineLevel="0" collapsed="false">
      <c r="A16" s="17" t="s">
        <v>26</v>
      </c>
      <c r="B16" s="17" t="s">
        <v>14</v>
      </c>
      <c r="C16" s="18" t="n">
        <v>0.0135</v>
      </c>
      <c r="D16" s="18" t="n">
        <v>0.018</v>
      </c>
      <c r="E16" s="19" t="n">
        <f aca="false">COUNTIF($B$3:$B$13,B16)</f>
        <v>4</v>
      </c>
      <c r="F16" s="20" t="n">
        <f aca="false">SUMIF($B$3:$B$13,B16,$F$3:$F$13)</f>
        <v>13690.35</v>
      </c>
      <c r="G16" s="20" t="n">
        <f aca="false">SUMIF($B$3:$B$13,B16,$D$3:$D$13)</f>
        <v>751000</v>
      </c>
    </row>
    <row r="17" customFormat="false" ht="16.9" hidden="false" customHeight="false" outlineLevel="0" collapsed="false">
      <c r="A17" s="17" t="s">
        <v>27</v>
      </c>
      <c r="B17" s="17" t="s">
        <v>9</v>
      </c>
      <c r="C17" s="18" t="n">
        <v>0.012</v>
      </c>
      <c r="D17" s="18" t="n">
        <v>0.0165</v>
      </c>
      <c r="E17" s="19" t="n">
        <f aca="false">COUNTIF($B$3:$B$13,B17)</f>
        <v>3</v>
      </c>
      <c r="F17" s="20" t="n">
        <f aca="false">SUMIF($B$3:$B$13,B17,$F$3:$F$13)</f>
        <v>20460</v>
      </c>
      <c r="G17" s="20" t="n">
        <f aca="false">SUMIF($B$3:$B$13,B17,$D$3:$D$13)</f>
        <v>1240000</v>
      </c>
    </row>
    <row r="35" customFormat="false" ht="15.65" hidden="false" customHeight="true" outlineLevel="0" collapsed="false"/>
    <row r="36" customFormat="false" ht="24" hidden="false" customHeight="false" outlineLevel="0" collapsed="false">
      <c r="A36" s="21" t="str">
        <f aca="tru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"&amp;LOOKUP(VLOOKUP(G37,$A$3:$G$13,2,0),$B$15:$B$17,$A$15:$A$17)&amp;" erhalten.","Für das abgelaufene Geschäftsjahr [JAHR] habe ich, [NAME], eine Provision in Höhe von [PROVISION] auf Basis des Umsatzes von [UMSATZ] für meine Tätigkeit in [REGION] erhalten.")</f>
        <v>Für das abgelaufene Geschäftsjahr 2022 habe ich, Jürgen Römer, eine Provision in Höhe von € 4.500,00 auf Basis des Umsatzes von € 250.000,00 für meine Tätigkeit in Niederösterreich erhalten.</v>
      </c>
      <c r="B36" s="21"/>
      <c r="C36" s="21"/>
      <c r="D36" s="21"/>
      <c r="E36" s="21"/>
      <c r="F36" s="21"/>
      <c r="G36" s="21"/>
    </row>
    <row r="37" customFormat="false" ht="13.8" hidden="false" customHeight="false" outlineLevel="0" collapsed="false">
      <c r="G37" s="22" t="s">
        <v>16</v>
      </c>
    </row>
    <row r="38" customFormat="false" ht="13.8" hidden="false" customHeight="false" outlineLevel="0" collapsed="false">
      <c r="A38" s="23"/>
    </row>
  </sheetData>
  <mergeCells count="3">
    <mergeCell ref="A1:G1"/>
    <mergeCell ref="A14:B14"/>
    <mergeCell ref="A36:G36"/>
  </mergeCells>
  <conditionalFormatting sqref="G15:G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G37" type="list">
      <formula1>Verkaufszahlen!$A$3:$A$13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2022-07-05T09:31:27Z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