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G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<sst xmlns="http://schemas.openxmlformats.org/spreadsheetml/2006/main" count="41" uniqueCount="26">
  <si>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</si>
  <si>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</si>
  <si>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</si>
  <si>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</si>
  <si>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</si>
  <si>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</si>
  <si>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</si>
  <si>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</si>
  <si>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Laurenz Huber</t>
  </si>
  <si>
    <t xml:space="preserve">Berlin</t>
  </si>
  <si>
    <t xml:space="preserve">Lena Fürst</t>
  </si>
  <si>
    <t xml:space="preserve">Hamburg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</si>
  <si>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</si>
  <si>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</si>
  <si>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</si>
  <si>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</si>
  <si>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</si>
  <si>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</si>
  <si>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</si>
  <si>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</si>
  <si>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</si>
  <si>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</si>
  <si>
    <t xml:space="preserve">Umsatz kleiner als 100.000 €</t>
  </si>
  <si>
    <t xml:space="preserve">Umsatz größer als 100.000 €</t>
  </si>
  <si>
    <t xml:space="preserve">Kundenberater</t>
  </si>
  <si>
    <t xml:space="preserve">1,7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</si>
</sst>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1"/>
      <name val="Arial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80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18079439963"/>
          <c:y val="0.371366770312289"/>
          <c:w val="0.713894384416375"/>
          <c:h val="0.483574422062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VerkaufszahlenGer!$D$2:$D$2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VerkaufszahlenGer!$D$3:$D$13</c:f>
              <c:numCache>
                <c:formatCode>General</c:formatCode>
                <c:ptCount val="11"/>
                <c:pt idx="0">
                  <c:v>490000</c:v>
                </c:pt>
                <c:pt idx="1">
                  <c:v>222750</c:v>
                </c:pt>
                <c:pt idx="2">
                  <c:v>368550</c:v>
                </c:pt>
                <c:pt idx="3">
                  <c:v>79800</c:v>
                </c:pt>
                <c:pt idx="4">
                  <c:v>80510</c:v>
                </c:pt>
                <c:pt idx="5">
                  <c:v>255000</c:v>
                </c:pt>
                <c:pt idx="6">
                  <c:v>471750</c:v>
                </c:pt>
                <c:pt idx="7">
                  <c:v>89100</c:v>
                </c:pt>
                <c:pt idx="8">
                  <c:v>53900</c:v>
                </c:pt>
                <c:pt idx="9">
                  <c:v>519800</c:v>
                </c:pt>
                <c:pt idx="10">
                  <c:v>256500</c:v>
                </c:pt>
              </c:numCache>
            </c:numRef>
          </c:val>
        </c:ser>
        <c:ser>
          <c:idx val="1"/>
          <c:order val="1"/>
          <c:tx>
            <c:strRef>
              <c:f>VerkaufszahlenGer!$G$2:$G$2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VerkaufszahlenGer!$G$3:$G$13</c:f>
              <c:numCache>
                <c:formatCode>General</c:formatCode>
                <c:ptCount val="11"/>
                <c:pt idx="0">
                  <c:v>724500</c:v>
                </c:pt>
                <c:pt idx="1">
                  <c:v>284625</c:v>
                </c:pt>
                <c:pt idx="2">
                  <c:v>326025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439875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85591958"/>
        <c:axId val="37833543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VerkaufszahlenGer!$C$2:$C$2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VerkaufszahlenGer!$A$3:$A$13</c:f>
              <c:strCache>
                <c:ptCount val="11"/>
                <c:pt idx="0">
                  <c:v>Laurenz Huber</c:v>
                </c:pt>
                <c:pt idx="1">
                  <c:v>Lena Fürst</c:v>
                </c:pt>
                <c:pt idx="2">
                  <c:v>Silvia Payer</c:v>
                </c:pt>
                <c:pt idx="3">
                  <c:v>Thomas Aigner</c:v>
                </c:pt>
                <c:pt idx="4">
                  <c:v>Anna Schneider</c:v>
                </c:pt>
                <c:pt idx="5">
                  <c:v>Mario Holzer</c:v>
                </c:pt>
                <c:pt idx="6">
                  <c:v>Lena Schneider</c:v>
                </c:pt>
                <c:pt idx="7">
                  <c:v>Clara Hirschinger</c:v>
                </c:pt>
                <c:pt idx="8">
                  <c:v>Lukas Plöchl</c:v>
                </c:pt>
                <c:pt idx="9">
                  <c:v>Stefan Holzer</c:v>
                </c:pt>
                <c:pt idx="10">
                  <c:v>Simon Heimel</c:v>
                </c:pt>
              </c:strCache>
            </c:strRef>
          </c:cat>
          <c:val>
            <c:numRef>
              <c:f>VerkaufszahlenGer!$C$3:$C$13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16634041"/>
        <c:axId val="39876924"/>
      </c:barChart>
      <c:catAx>
        <c:axId val="8559195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33543"/>
        <c:crosses val="autoZero"/>
        <c:auto val="1"/>
        <c:lblAlgn val="ctr"/>
        <c:lblOffset val="100"/>
        <c:noMultiLvlLbl val="0"/>
      </c:catAx>
      <c:valAx>
        <c:axId val="378335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91958"/>
        <c:crosses val="autoZero"/>
        <c:crossBetween val="between"/>
      </c:valAx>
      <c:catAx>
        <c:axId val="166340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76924"/>
        <c:auto val="1"/>
        <c:lblAlgn val="ctr"/>
        <c:lblOffset val="100"/>
        <c:noMultiLvlLbl val="0"/>
      </c:catAx>
      <c:valAx>
        <c:axId val="39876924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387612235581"/>
              <c:y val="0.52588887386778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34041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55718977581"/>
          <c:y val="0.222766570605187"/>
          <c:w val="0.749821505069256"/>
          <c:h val="0.747262247838617"/>
        </c:manualLayout>
      </c:layout>
      <c:doughnutChart>
        <c:varyColors val="1"/>
        <c:ser>
          <c:idx val="0"/>
          <c:order val="0"/>
          <c:tx>
            <c:strRef>
              <c:f>VerkaufszahlenGer!$F$14:$F$14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VerkaufszahlenGer!$B$15:$B$17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VerkaufszahlenGer!$F$15:$F$17</c:f>
              <c:numCache>
                <c:formatCode>General</c:formatCode>
                <c:ptCount val="3"/>
                <c:pt idx="0">
                  <c:v>1604000</c:v>
                </c:pt>
                <c:pt idx="1">
                  <c:v>1300000</c:v>
                </c:pt>
                <c:pt idx="2">
                  <c:v>152000</c:v>
                </c:pt>
              </c:numCache>
            </c:numRef>
          </c:val>
        </c:ser>
        <c:ser>
          <c:idx val="1"/>
          <c:order val="1"/>
          <c:tx>
            <c:strRef>
              <c:f>VerkaufszahlenGer!$D$14:$D$14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VerkaufszahlenGer!$B$15:$B$17</c:f>
              <c:strCache>
                <c:ptCount val="3"/>
                <c:pt idx="0">
                  <c:v>1,35 %</c:v>
                </c:pt>
                <c:pt idx="1">
                  <c:v>1,35 %</c:v>
                </c:pt>
                <c:pt idx="2">
                  <c:v>1,20 %</c:v>
                </c:pt>
              </c:strCache>
            </c:strRef>
          </c:cat>
          <c:val>
            <c:numRef>
              <c:f>VerkaufszahlenGer!$D$15:$D$17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518760</xdr:colOff>
      <xdr:row>33</xdr:row>
      <xdr:rowOff>105480</xdr:rowOff>
    </xdr:to>
    <xdr:graphicFrame>
      <xdr:nvGraphicFramePr>
        <xdr:cNvPr id="0" name=""/>
        <xdr:cNvGraphicFramePr/>
      </xdr:nvGraphicFramePr>
      <xdr:xfrm>
        <a:off x="111240" y="3202920"/>
        <a:ext cx="4730760" cy="266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1193760</xdr:colOff>
      <xdr:row>32</xdr:row>
      <xdr:rowOff>155160</xdr:rowOff>
    </xdr:to>
    <xdr:graphicFrame>
      <xdr:nvGraphicFramePr>
        <xdr:cNvPr id="1" name=""/>
        <xdr:cNvGraphicFramePr/>
      </xdr:nvGraphicFramePr>
      <xdr:xfrm>
        <a:off x="7058880" y="3254760"/>
        <a:ext cx="2520720" cy="24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17.59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</row>
    <row r="3" customFormat="false" ht="15" hidden="false" customHeight="false" outlineLevel="0" collapsed="false">
      <c r="A3" s="6" t="s">
        <v>8</v>
      </c>
      <c r="B3" s="6" t="s">
        <v>9</v>
      </c>
      <c r="C3" s="6" t="n">
        <v>45</v>
      </c>
      <c r="D3" s="7" t="n">
        <v>490000</v>
      </c>
      <c r="E3" s="8" t="n">
        <v>1</v>
      </c>
      <c r="F3" s="9" t="n">
        <f aca="false">D3*VLOOKUP(B3,$A$15:$C$17,IF(D3&lt;100000,2,3),0)*IF(E3&gt;=5,1.3,1)</f>
        <v>833000</v>
      </c>
      <c r="G3" s="10" t="n">
        <f aca="false">D3*IF(C3&lt;20,1.0175,IF(AND(C3&lt;=38,B3=$A$17),1.0275,1.035))</f>
        <v>724500</v>
      </c>
    </row>
    <row r="4" customFormat="false" ht="15" hidden="false" customHeight="false" outlineLevel="0" collapsed="false">
      <c r="A4" s="11" t="s">
        <v>10</v>
      </c>
      <c r="B4" s="11" t="s">
        <v>11</v>
      </c>
      <c r="C4" s="11" t="n">
        <v>27</v>
      </c>
      <c r="D4" s="12" t="n">
        <v>222750</v>
      </c>
      <c r="E4" s="13" t="n">
        <v>5</v>
      </c>
      <c r="F4" s="9" t="n">
        <f aca="false">D4*VLOOKUP(B4,$A$15:$C$17,IF(D4&lt;100000,2,3),0)*IF(E4&gt;=5,1.3,1)</f>
        <v>5212.35</v>
      </c>
      <c r="G4" s="10" t="n">
        <f aca="false">D4*IF(C4&lt;20,1.0175,IF(AND(C4&lt;=38,B4=$A$17),1.0275,1.035))</f>
        <v>284625</v>
      </c>
    </row>
    <row r="5" customFormat="false" ht="15" hidden="false" customHeight="false" outlineLevel="0" collapsed="false">
      <c r="A5" s="11" t="s">
        <v>12</v>
      </c>
      <c r="B5" s="11" t="s">
        <v>11</v>
      </c>
      <c r="C5" s="11" t="n">
        <v>36</v>
      </c>
      <c r="D5" s="12" t="n">
        <v>368550</v>
      </c>
      <c r="E5" s="13" t="n">
        <v>0</v>
      </c>
      <c r="F5" s="9" t="n">
        <f aca="false">D5*VLOOKUP(B5,$A$15:$C$17,IF(D5&lt;100000,2,3),0)*IF(E5&gt;=5,1.3,1)</f>
        <v>6633.9</v>
      </c>
      <c r="G5" s="10" t="n">
        <f aca="false">D5*IF(C5&lt;20,1.0175,IF(AND(C5&lt;=38,B5=$A$17),1.0275,1.035))</f>
        <v>326025</v>
      </c>
    </row>
    <row r="6" customFormat="false" ht="15" hidden="false" customHeight="false" outlineLevel="0" collapsed="false">
      <c r="A6" s="11" t="s">
        <v>13</v>
      </c>
      <c r="B6" s="11" t="s">
        <v>9</v>
      </c>
      <c r="C6" s="11" t="n">
        <v>10</v>
      </c>
      <c r="D6" s="12" t="n">
        <v>79800</v>
      </c>
      <c r="E6" s="13" t="n">
        <v>3</v>
      </c>
      <c r="F6" s="9" t="n">
        <f aca="false">D6*VLOOKUP(B6,$A$15:$C$17,IF(D6&lt;100000,2,3),0)*IF(E6&gt;=5,1.3,1)</f>
        <v>1077.3</v>
      </c>
      <c r="G6" s="10" t="n">
        <f aca="false">D6*IF(C6&lt;20,1.0175,IF(AND(C6&lt;=38,B6=$A$17),1.0275,1.035))</f>
        <v>85470</v>
      </c>
    </row>
    <row r="7" customFormat="false" ht="15" hidden="false" customHeight="false" outlineLevel="0" collapsed="false">
      <c r="A7" s="11" t="s">
        <v>14</v>
      </c>
      <c r="B7" s="11" t="s">
        <v>15</v>
      </c>
      <c r="C7" s="11" t="n">
        <v>14</v>
      </c>
      <c r="D7" s="12" t="n">
        <v>80510</v>
      </c>
      <c r="E7" s="13" t="n">
        <v>8</v>
      </c>
      <c r="F7" s="9" t="n">
        <f aca="false">D7*VLOOKUP(B7,$A$15:$C$17,IF(D7&lt;100000,2,3),0)*IF(E7&gt;=5,1.3,1)</f>
        <v>1255.956</v>
      </c>
      <c r="G7" s="10" t="n">
        <f aca="false">D7*IF(C7&lt;20,1.0175,IF(AND(C7&lt;=38,B7=$A$17),1.0275,1.035))</f>
        <v>98697.5</v>
      </c>
    </row>
    <row r="8" customFormat="false" ht="15" hidden="false" customHeight="false" outlineLevel="0" collapsed="false">
      <c r="A8" s="11" t="s">
        <v>16</v>
      </c>
      <c r="B8" s="11" t="s">
        <v>9</v>
      </c>
      <c r="C8" s="11" t="n">
        <v>22</v>
      </c>
      <c r="D8" s="12" t="n">
        <v>255000</v>
      </c>
      <c r="E8" s="13" t="n">
        <v>0</v>
      </c>
      <c r="F8" s="9" t="n">
        <f aca="false">D8*VLOOKUP(B8,$A$15:$C$17,IF(D8&lt;100000,2,3),0)*IF(E8&gt;=5,1.3,1)</f>
        <v>433500</v>
      </c>
      <c r="G8" s="10" t="n">
        <f aca="false">D8*IF(C8&lt;20,1.0175,IF(AND(C8&lt;=38,B8=$A$17),1.0275,1.035))</f>
        <v>258750</v>
      </c>
    </row>
    <row r="9" customFormat="false" ht="15" hidden="false" customHeight="false" outlineLevel="0" collapsed="false">
      <c r="A9" s="11" t="s">
        <v>17</v>
      </c>
      <c r="B9" s="11" t="s">
        <v>11</v>
      </c>
      <c r="C9" s="11" t="n">
        <v>38</v>
      </c>
      <c r="D9" s="12" t="n">
        <v>471750</v>
      </c>
      <c r="E9" s="13" t="n">
        <v>4</v>
      </c>
      <c r="F9" s="9" t="n">
        <f aca="false">D9*VLOOKUP(B9,$A$15:$C$17,IF(D9&lt;100000,2,3),0)*IF(E9&gt;=5,1.3,1)</f>
        <v>8491.5</v>
      </c>
      <c r="G9" s="10" t="n">
        <f aca="false">D9*IF(C9&lt;20,1.0175,IF(AND(C9&lt;=38,B9=$A$17),1.0275,1.035))</f>
        <v>439875</v>
      </c>
    </row>
    <row r="10" customFormat="false" ht="15" hidden="false" customHeight="false" outlineLevel="0" collapsed="false">
      <c r="A10" s="11" t="s">
        <v>18</v>
      </c>
      <c r="B10" s="11" t="s">
        <v>9</v>
      </c>
      <c r="C10" s="11" t="n">
        <v>17</v>
      </c>
      <c r="D10" s="12" t="n">
        <v>89100</v>
      </c>
      <c r="E10" s="13" t="n">
        <v>5</v>
      </c>
      <c r="F10" s="9" t="n">
        <f aca="false">D10*VLOOKUP(B10,$A$15:$C$17,IF(D10&lt;100000,2,3),0)*IF(E10&gt;=5,1.3,1)</f>
        <v>1563.705</v>
      </c>
      <c r="G10" s="10" t="n">
        <f aca="false">D10*IF(C10&lt;20,1.0175,IF(AND(C10&lt;=38,B10=$A$17),1.0275,1.035))</f>
        <v>111925</v>
      </c>
    </row>
    <row r="11" customFormat="false" ht="15" hidden="false" customHeight="false" outlineLevel="0" collapsed="false">
      <c r="A11" s="11" t="s">
        <v>19</v>
      </c>
      <c r="B11" s="11" t="s">
        <v>15</v>
      </c>
      <c r="C11" s="11" t="n">
        <v>7</v>
      </c>
      <c r="D11" s="12" t="n">
        <v>53900</v>
      </c>
      <c r="E11" s="13" t="n">
        <v>6</v>
      </c>
      <c r="F11" s="9" t="n">
        <f aca="false">D11*VLOOKUP(B11,$A$15:$C$17,IF(D11&lt;100000,2,3),0)*IF(E11&gt;=5,1.3,1)</f>
        <v>840.84</v>
      </c>
      <c r="G11" s="10" t="n">
        <f aca="false">D11*IF(C11&lt;20,1.0175,IF(AND(C11&lt;=38,B11=$A$17),1.0275,1.035))</f>
        <v>55962.5</v>
      </c>
    </row>
    <row r="12" customFormat="false" ht="15" hidden="false" customHeight="false" outlineLevel="0" collapsed="false">
      <c r="A12" s="11" t="s">
        <v>20</v>
      </c>
      <c r="B12" s="11" t="s">
        <v>9</v>
      </c>
      <c r="C12" s="11" t="n">
        <v>42</v>
      </c>
      <c r="D12" s="12" t="n">
        <v>519800</v>
      </c>
      <c r="E12" s="13" t="n">
        <v>2</v>
      </c>
      <c r="F12" s="9" t="n">
        <f aca="false">D12*VLOOKUP(B12,$A$15:$C$17,IF(D12&lt;100000,2,3),0)*IF(E12&gt;=5,1.3,1)</f>
        <v>883660</v>
      </c>
      <c r="G12" s="10" t="n">
        <f aca="false">D12*IF(C12&lt;20,1.0175,IF(AND(C12&lt;=38,B12=$A$17),1.0275,1.035))</f>
        <v>476100</v>
      </c>
    </row>
    <row r="13" customFormat="false" ht="15" hidden="false" customHeight="false" outlineLevel="0" collapsed="false">
      <c r="A13" s="11" t="s">
        <v>21</v>
      </c>
      <c r="B13" s="11" t="s">
        <v>11</v>
      </c>
      <c r="C13" s="11" t="n">
        <v>25</v>
      </c>
      <c r="D13" s="12" t="n">
        <v>256500</v>
      </c>
      <c r="E13" s="13" t="n">
        <v>0</v>
      </c>
      <c r="F13" s="9" t="n">
        <f aca="false">D13*VLOOKUP(B13,$A$15:$C$17,IF(D13&lt;100000,2,3),0)*IF(E13&gt;=5,1.3,1)</f>
        <v>4617</v>
      </c>
      <c r="G13" s="10" t="n">
        <f aca="false">D13*IF(C13&lt;20,1.0175,IF(AND(C13&lt;=38,B13=$A$17),1.0275,1.035))</f>
        <v>294975</v>
      </c>
    </row>
    <row r="14" customFormat="false" ht="12.8" hidden="false" customHeight="false" outlineLevel="0" collapsed="false">
      <c r="A14" s="14" t="s">
        <v>2</v>
      </c>
      <c r="B14" s="15" t="s">
        <v>22</v>
      </c>
      <c r="C14" s="16" t="s">
        <v>23</v>
      </c>
      <c r="D14" s="4" t="s">
        <v>24</v>
      </c>
      <c r="E14" s="4" t="s">
        <v>6</v>
      </c>
      <c r="F14" s="5" t="s">
        <v>4</v>
      </c>
      <c r="AMJ14" s="0"/>
    </row>
    <row r="15" customFormat="false" ht="13.2" hidden="false" customHeight="false" outlineLevel="0" collapsed="false">
      <c r="A15" s="17" t="s">
        <v>9</v>
      </c>
      <c r="B15" s="18" t="n">
        <v>0.0135</v>
      </c>
      <c r="C15" s="18" t="s">
        <v>25</v>
      </c>
      <c r="D15" s="19" t="n">
        <f aca="false">COUNTIF($B$3:$B$13,A15)</f>
        <v>5</v>
      </c>
      <c r="E15" s="20" t="n">
        <f aca="false">SUMIF($B$3:$B$13,A15,$F$3:$F$13)</f>
        <v>2152801.005</v>
      </c>
      <c r="F15" s="21" t="n">
        <f aca="false">SUMIF($B$3:$B$13,A15,$D$3:$D$13)</f>
        <v>1604000</v>
      </c>
      <c r="AMJ15" s="0"/>
    </row>
    <row r="16" customFormat="false" ht="13.2" hidden="false" customHeight="false" outlineLevel="0" collapsed="false">
      <c r="A16" s="17" t="s">
        <v>11</v>
      </c>
      <c r="B16" s="18" t="n">
        <v>0.0135</v>
      </c>
      <c r="C16" s="18" t="n">
        <v>0.018</v>
      </c>
      <c r="D16" s="19" t="n">
        <f aca="false">COUNTIF($B$3:$B$13,A16)</f>
        <v>4</v>
      </c>
      <c r="E16" s="20" t="n">
        <f aca="false">SUMIF($B$3:$B$13,A16,$F$3:$F$13)</f>
        <v>24954.75</v>
      </c>
      <c r="F16" s="21" t="n">
        <f aca="false">SUMIF($B$3:$B$13,A16,$D$3:$D$13)</f>
        <v>1300000</v>
      </c>
      <c r="AMJ16" s="0"/>
    </row>
    <row r="17" customFormat="false" ht="13.2" hidden="false" customHeight="false" outlineLevel="0" collapsed="false">
      <c r="A17" s="17" t="s">
        <v>15</v>
      </c>
      <c r="B17" s="18" t="n">
        <v>0.012</v>
      </c>
      <c r="C17" s="18" t="n">
        <v>0.0165</v>
      </c>
      <c r="D17" s="19" t="n">
        <f aca="false">COUNTIF($B$3:$B$13,A17)</f>
        <v>2</v>
      </c>
      <c r="E17" s="20" t="n">
        <f aca="false">SUMIF($B$3:$B$13,A17,$F$3:$F$13)</f>
        <v>2096.796</v>
      </c>
      <c r="F17" s="21" t="n">
        <f aca="false">SUMIF($B$3:$B$13,A17,$D$3:$D$13)</f>
        <v>152000</v>
      </c>
      <c r="AMJ17" s="0"/>
    </row>
    <row r="35" customFormat="false" ht="15.65" hidden="false" customHeight="true" outlineLevel="0" collapsed="false"/>
    <row r="36" customFormat="false" ht="25.45" hidden="false" customHeight="false" outlineLevel="0" collapsed="false">
      <c r="A36" s="22" t="str">
        <f aca="fals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"&amp;LOOKUP(VLOOKUP(G37,$A$3:$G$13,2,0),#REF!,$A$15:$A$17)&amp;" erhalten.","Für das abgelaufene Geschäftsjahr [JAHR] habe ich, [NAME], eine Provision in Höhe von [PROVISION] auf Basis des Umsatzes von [UMSATZ] für meine Tätigkeit in [REGION] erhalten.")</f>
        <v>Für das abgelaufene Geschäftsjahr [JAHR] habe ich, [NAME], eine Provision in Höhe von [PROVISION] auf Basis des Umsatzes von [UMSATZ] für meine Tätigkeit in [REGION] erhalten.</v>
      </c>
      <c r="B36" s="22"/>
      <c r="C36" s="22"/>
      <c r="D36" s="22"/>
      <c r="E36" s="22"/>
      <c r="F36" s="22"/>
      <c r="G36" s="22"/>
    </row>
    <row r="37" customFormat="false" ht="13.8" hidden="false" customHeight="false" outlineLevel="0" collapsed="false">
      <c r="G37" s="23" t="s">
        <v>10</v>
      </c>
    </row>
    <row r="38" customFormat="false" ht="13.8" hidden="false" customHeight="false" outlineLevel="0" collapsed="false">
      <c r="A38" s="24"/>
    </row>
  </sheetData>
  <mergeCells count="2">
    <mergeCell ref="A1:G1"/>
    <mergeCell ref="A36:G36"/>
  </mergeCells>
  <conditionalFormatting sqref="F15:F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G37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2022-07-08T19:27:43Z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