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Verkaufszahlen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<sst xmlns="http://schemas.openxmlformats.org/spreadsheetml/2006/main" count="43" uniqueCount="28">
  <si>
    <t xml:space="preserve">Verkaufszahlen</t>
  </si>
  <si>
    <t xml:space="preserve">Name</t>
  </si>
  <si>
    <t xml:space="preserve">Gebiet</t>
  </si>
  <si>
    <t xml:space="preserve">Kunden</t>
  </si>
  <si>
    <t xml:space="preserve">Umsatz</t>
  </si>
  <si>
    <t xml:space="preserve">Neukundengewinnung</t>
  </si>
  <si>
    <t xml:space="preserve">Provision</t>
  </si>
  <si>
    <t xml:space="preserve">Umsatzerwartung 2021</t>
  </si>
  <si>
    <t xml:space="preserve">Julia Huber</t>
  </si>
  <si>
    <t xml:space="preserve">W</t>
  </si>
  <si>
    <t xml:space="preserve">Max Bauer</t>
  </si>
  <si>
    <t xml:space="preserve">NÖ</t>
  </si>
  <si>
    <t xml:space="preserve">Theresa Mayr</t>
  </si>
  <si>
    <t xml:space="preserve">Thomas Gruber</t>
  </si>
  <si>
    <t xml:space="preserve">St</t>
  </si>
  <si>
    <t xml:space="preserve">Martin Schuster</t>
  </si>
  <si>
    <t xml:space="preserve">Jürgen Römer</t>
  </si>
  <si>
    <t xml:space="preserve">Anna Zauner</t>
  </si>
  <si>
    <t xml:space="preserve">Marlene Aigner</t>
  </si>
  <si>
    <t xml:space="preserve">Lukas Angerer</t>
  </si>
  <si>
    <t xml:space="preserve">Mario Schneider</t>
  </si>
  <si>
    <t xml:space="preserve">Alexandra Holzer</t>
  </si>
  <si>
    <t xml:space="preserve">Umsatz kleiner als 100.000 €</t>
  </si>
  <si>
    <t xml:space="preserve">Umsatz größer als 100.000 €</t>
  </si>
  <si>
    <t xml:space="preserve">Kundenberater</t>
  </si>
  <si>
    <t xml:space="preserve">Niederösterreich</t>
  </si>
  <si>
    <t xml:space="preserve">Steiermark</t>
  </si>
  <si>
    <t xml:space="preserve">Wien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</si>
</sst>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[$-C07][$€]\ #,##0.00;[RED]\-[$€]\ #,##0.00"/>
    <numFmt numFmtId="166" formatCode="[$€-C07]\ #,##0.00;[RED]\-[$€-C07]\ #,##0.00"/>
    <numFmt numFmtId="167" formatCode="&quot;kleiner 10.00&quot;#,##0"/>
    <numFmt numFmtId="168" formatCode="&quot;ab &quot;#,##0"/>
    <numFmt numFmtId="169" formatCode="0.00\ %"/>
    <numFmt numFmtId="170" formatCode="General"/>
    <numFmt numFmtId="171" formatCode="[$€-C07]\ #,##0;\-[$€-C07]\ #,##0"/>
  </numFmts>
  <fonts count="1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5"/>
      <name val="Linux Biolinum G"/>
      <family val="0"/>
    </font>
    <font>
      <sz val="10"/>
      <name val="Trebuchet MS"/>
      <family val="2"/>
    </font>
    <font>
      <sz val="12"/>
      <color rgb="FF000000"/>
      <name val="Arial"/>
      <family val="2"/>
    </font>
    <font>
      <sz val="10.5"/>
      <name val="Trebuchet MS"/>
      <family val="2"/>
    </font>
    <font>
      <sz val="11"/>
      <name val="Arial"/>
      <family val="2"/>
    </font>
    <font>
      <sz val="13"/>
      <name val="Arial"/>
      <family val="2"/>
    </font>
    <font>
      <sz val="10"/>
      <color rgb="FFFFFFFF"/>
      <name val="Arial"/>
      <family val="2"/>
    </font>
    <font>
      <sz val="9"/>
      <name val="Arial"/>
      <family val="2"/>
    </font>
    <font>
      <sz val="14"/>
      <color rgb="FFFFFFFF"/>
      <name val="Arial"/>
      <family val="2"/>
    </font>
    <font>
      <b val="true"/>
      <sz val="12"/>
      <color rgb="FFFFFFF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D7D7"/>
        <bgColor rgb="FFDDDDDD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 style="hair"/>
      <right/>
      <top/>
      <bottom style="hair"/>
      <diagonal/>
    </border>
    <border diagonalUp="false" diagonalDown="false">
      <left style="hair"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7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5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8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EEEEEE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7D7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Kundenberater 2020
Auswertung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7204595602222"/>
          <c:y val="0.371621621621622"/>
          <c:w val="0.713992239214791"/>
          <c:h val="0.48378378378378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Verkaufszahlen!$D$2</c:f>
              <c:strCache>
                <c:ptCount val="1"/>
                <c:pt idx="0">
                  <c:v>Umsatz</c:v>
                </c:pt>
              </c:strCache>
            </c:strRef>
          </c:tx>
          <c:spPr>
            <a:solidFill>
              <a:srgbClr val="ff420e"/>
            </a:solidFill>
            <a:ln w="0">
              <a:noFill/>
            </a:ln>
          </c:spPr>
          <c:invertIfNegative val="0"/>
          <c:dPt>
            <c:idx val="1"/>
            <c:invertIfNegative val="0"/>
            <c:spPr>
              <a:solidFill>
                <a:srgbClr val="ff420e"/>
              </a:solidFill>
              <a:ln w="0">
                <a:noFill/>
              </a:ln>
            </c:spPr>
          </c:dPt>
          <c:dLbls>
            <c:numFmt formatCode="[$€-C07]\ #,##0;\-[$€-C07]\ #,##0" sourceLinked="0"/>
            <c:dLbl>
              <c:idx val="1"/>
              <c:numFmt formatCode="[$€-C07]\ #,##0;\-[$€-C07]\ #,##0" sourceLinked="0"/>
              <c:txPr>
                <a:bodyPr rot="-5400000" wrap="none"/>
                <a:lstStyle/>
                <a:p>
                  <a:pPr>
                    <a:defRPr b="0" sz="1000" spc="-1" strike="noStrike">
                      <a:solidFill>
                        <a:srgbClr val="ffffff"/>
                      </a:solidFill>
                      <a:latin typeface="Arial"/>
                    </a:defRPr>
                  </a:pPr>
                </a:p>
              </c:txPr>
              <c:dLblPos val="inBase"/>
              <c:showLegendKey val="0"/>
              <c:showVal val="1"/>
              <c:showCatName val="0"/>
              <c:showSerName val="0"/>
              <c:showPercent val="0"/>
              <c:separator> </c:separator>
            </c:dLbl>
            <c:txPr>
              <a:bodyPr rot="-5400000" wrap="none"/>
              <a:lstStyle/>
              <a:p>
                <a:pPr>
                  <a:defRPr b="0" sz="1000" spc="-1" strike="noStrike">
                    <a:solidFill>
                      <a:srgbClr val="ffffff"/>
                    </a:solidFill>
                    <a:latin typeface="Arial"/>
                  </a:defRPr>
                </a:pPr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Verkaufszahlen!$A$3:$A$13</c:f>
              <c:strCache>
                <c:ptCount val="11"/>
                <c:pt idx="0">
                  <c:v>Julia Huber</c:v>
                </c:pt>
                <c:pt idx="1">
                  <c:v>Max Bauer</c:v>
                </c:pt>
                <c:pt idx="2">
                  <c:v>Theresa Mayr</c:v>
                </c:pt>
                <c:pt idx="3">
                  <c:v>Thomas Gruber</c:v>
                </c:pt>
                <c:pt idx="4">
                  <c:v>Martin Schuster</c:v>
                </c:pt>
                <c:pt idx="5">
                  <c:v>Jürgen Römer</c:v>
                </c:pt>
                <c:pt idx="6">
                  <c:v>Anna Zauner</c:v>
                </c:pt>
                <c:pt idx="7">
                  <c:v>Marlene Aigner</c:v>
                </c:pt>
                <c:pt idx="8">
                  <c:v>Lukas Angerer</c:v>
                </c:pt>
                <c:pt idx="9">
                  <c:v>Mario Schneider</c:v>
                </c:pt>
                <c:pt idx="10">
                  <c:v>Alexandra Holzer</c:v>
                </c:pt>
              </c:strCache>
            </c:strRef>
          </c:cat>
          <c:val>
            <c:numRef>
              <c:f>Verkaufszahlen!$D$3:$D$13</c:f>
              <c:numCache>
                <c:formatCode>General</c:formatCode>
                <c:ptCount val="11"/>
                <c:pt idx="0">
                  <c:v>500000</c:v>
                </c:pt>
                <c:pt idx="1">
                  <c:v>275000</c:v>
                </c:pt>
                <c:pt idx="2">
                  <c:v>315000</c:v>
                </c:pt>
                <c:pt idx="3">
                  <c:v>84000</c:v>
                </c:pt>
                <c:pt idx="4">
                  <c:v>97000</c:v>
                </c:pt>
                <c:pt idx="5">
                  <c:v>250000</c:v>
                </c:pt>
                <c:pt idx="6">
                  <c:v>425000</c:v>
                </c:pt>
                <c:pt idx="7">
                  <c:v>110000</c:v>
                </c:pt>
                <c:pt idx="8">
                  <c:v>55000</c:v>
                </c:pt>
                <c:pt idx="9">
                  <c:v>460000</c:v>
                </c:pt>
                <c:pt idx="10">
                  <c:v>285000</c:v>
                </c:pt>
              </c:numCache>
            </c:numRef>
          </c:val>
        </c:ser>
        <c:ser>
          <c:idx val="1"/>
          <c:order val="1"/>
          <c:tx>
            <c:strRef>
              <c:f>Verkaufszahlen!$G$2</c:f>
              <c:strCache>
                <c:ptCount val="1"/>
                <c:pt idx="0">
                  <c:v>Umsatzerwartung 2021</c:v>
                </c:pt>
              </c:strCache>
            </c:strRef>
          </c:tx>
          <c:spPr>
            <a:solidFill>
              <a:srgbClr val="7e0021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Verkaufszahlen!$A$3:$A$13</c:f>
              <c:strCache>
                <c:ptCount val="11"/>
                <c:pt idx="0">
                  <c:v>Julia Huber</c:v>
                </c:pt>
                <c:pt idx="1">
                  <c:v>Max Bauer</c:v>
                </c:pt>
                <c:pt idx="2">
                  <c:v>Theresa Mayr</c:v>
                </c:pt>
                <c:pt idx="3">
                  <c:v>Thomas Gruber</c:v>
                </c:pt>
                <c:pt idx="4">
                  <c:v>Martin Schuster</c:v>
                </c:pt>
                <c:pt idx="5">
                  <c:v>Jürgen Römer</c:v>
                </c:pt>
                <c:pt idx="6">
                  <c:v>Anna Zauner</c:v>
                </c:pt>
                <c:pt idx="7">
                  <c:v>Marlene Aigner</c:v>
                </c:pt>
                <c:pt idx="8">
                  <c:v>Lukas Angerer</c:v>
                </c:pt>
                <c:pt idx="9">
                  <c:v>Mario Schneider</c:v>
                </c:pt>
                <c:pt idx="10">
                  <c:v>Alexandra Holzer</c:v>
                </c:pt>
              </c:strCache>
            </c:strRef>
          </c:cat>
          <c:val>
            <c:numRef>
              <c:f>Verkaufszahlen!$G$3:$G$13</c:f>
              <c:numCache>
                <c:formatCode>General</c:formatCode>
                <c:ptCount val="11"/>
                <c:pt idx="0">
                  <c:v>517500</c:v>
                </c:pt>
                <c:pt idx="1">
                  <c:v>284625</c:v>
                </c:pt>
                <c:pt idx="2">
                  <c:v>323662.5</c:v>
                </c:pt>
                <c:pt idx="3">
                  <c:v>85470</c:v>
                </c:pt>
                <c:pt idx="4">
                  <c:v>98697.5</c:v>
                </c:pt>
                <c:pt idx="5">
                  <c:v>258750</c:v>
                </c:pt>
                <c:pt idx="6">
                  <c:v>436687.5</c:v>
                </c:pt>
                <c:pt idx="7">
                  <c:v>111925</c:v>
                </c:pt>
                <c:pt idx="8">
                  <c:v>55962.5</c:v>
                </c:pt>
                <c:pt idx="9">
                  <c:v>476100</c:v>
                </c:pt>
                <c:pt idx="10">
                  <c:v>294975</c:v>
                </c:pt>
              </c:numCache>
            </c:numRef>
          </c:val>
        </c:ser>
        <c:gapWidth val="110"/>
        <c:overlap val="0"/>
        <c:axId val="66929312"/>
        <c:axId val="984953"/>
      </c:barChart>
      <c:barChart>
        <c:barDir val="col"/>
        <c:grouping val="clustered"/>
        <c:varyColors val="0"/>
        <c:ser>
          <c:idx val="2"/>
          <c:order val="2"/>
          <c:tx>
            <c:strRef>
              <c:f>Verkaufszahlen!$C$2</c:f>
              <c:strCache>
                <c:ptCount val="1"/>
                <c:pt idx="0">
                  <c:v>Kunden</c:v>
                </c:pt>
              </c:strCache>
            </c:strRef>
          </c:tx>
          <c:spPr>
            <a:solidFill>
              <a:srgbClr val="004586"/>
            </a:solidFill>
            <a:ln w="0">
              <a:solidFill>
                <a:srgbClr val="000000"/>
              </a:solidFill>
            </a:ln>
          </c:spPr>
          <c:invertIfNegative val="0"/>
          <c:dPt>
            <c:idx val="6"/>
            <c:invertIfNegative val="0"/>
            <c:spPr>
              <a:solidFill>
                <a:srgbClr val="004586"/>
              </a:solidFill>
              <a:ln w="0">
                <a:solidFill>
                  <a:srgbClr val="000000"/>
                </a:solidFill>
              </a:ln>
            </c:spPr>
          </c:dPt>
          <c:dLbls>
            <c:dLbl>
              <c:idx val="6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Verkaufszahlen!$A$3:$A$13</c:f>
              <c:strCache>
                <c:ptCount val="11"/>
                <c:pt idx="0">
                  <c:v>Julia Huber</c:v>
                </c:pt>
                <c:pt idx="1">
                  <c:v>Max Bauer</c:v>
                </c:pt>
                <c:pt idx="2">
                  <c:v>Theresa Mayr</c:v>
                </c:pt>
                <c:pt idx="3">
                  <c:v>Thomas Gruber</c:v>
                </c:pt>
                <c:pt idx="4">
                  <c:v>Martin Schuster</c:v>
                </c:pt>
                <c:pt idx="5">
                  <c:v>Jürgen Römer</c:v>
                </c:pt>
                <c:pt idx="6">
                  <c:v>Anna Zauner</c:v>
                </c:pt>
                <c:pt idx="7">
                  <c:v>Marlene Aigner</c:v>
                </c:pt>
                <c:pt idx="8">
                  <c:v>Lukas Angerer</c:v>
                </c:pt>
                <c:pt idx="9">
                  <c:v>Mario Schneider</c:v>
                </c:pt>
                <c:pt idx="10">
                  <c:v>Alexandra Holzer</c:v>
                </c:pt>
              </c:strCache>
            </c:strRef>
          </c:cat>
          <c:val>
            <c:numRef>
              <c:f>Verkaufszahlen!$C$3:$C$13</c:f>
              <c:numCache>
                <c:formatCode>General</c:formatCode>
                <c:ptCount val="11"/>
                <c:pt idx="0">
                  <c:v>45</c:v>
                </c:pt>
                <c:pt idx="1">
                  <c:v>27</c:v>
                </c:pt>
                <c:pt idx="2">
                  <c:v>36</c:v>
                </c:pt>
                <c:pt idx="3">
                  <c:v>10</c:v>
                </c:pt>
                <c:pt idx="4">
                  <c:v>14</c:v>
                </c:pt>
                <c:pt idx="5">
                  <c:v>22</c:v>
                </c:pt>
                <c:pt idx="6">
                  <c:v>38</c:v>
                </c:pt>
                <c:pt idx="7">
                  <c:v>17</c:v>
                </c:pt>
                <c:pt idx="8">
                  <c:v>7</c:v>
                </c:pt>
                <c:pt idx="9">
                  <c:v>42</c:v>
                </c:pt>
                <c:pt idx="10">
                  <c:v>25</c:v>
                </c:pt>
              </c:numCache>
            </c:numRef>
          </c:val>
        </c:ser>
        <c:gapWidth val="110"/>
        <c:overlap val="0"/>
        <c:axId val="94314703"/>
        <c:axId val="24825847"/>
      </c:barChart>
      <c:catAx>
        <c:axId val="66929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84953"/>
        <c:crosses val="autoZero"/>
        <c:auto val="1"/>
        <c:lblAlgn val="ctr"/>
        <c:lblOffset val="100"/>
        <c:noMultiLvlLbl val="0"/>
      </c:catAx>
      <c:valAx>
        <c:axId val="984953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[$€-C07]\ #,##0.00;[RED]\-[$€-C07]\ #,##0.00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6929312"/>
        <c:crosses val="autoZero"/>
        <c:crossBetween val="between"/>
      </c:valAx>
      <c:catAx>
        <c:axId val="94314703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4825847"/>
        <c:auto val="1"/>
        <c:lblAlgn val="ctr"/>
        <c:lblOffset val="100"/>
        <c:noMultiLvlLbl val="0"/>
      </c:catAx>
      <c:valAx>
        <c:axId val="24825847"/>
        <c:scaling>
          <c:orientation val="minMax"/>
        </c:scaling>
        <c:delete val="0"/>
        <c:axPos val="r"/>
        <c:title>
          <c:tx>
            <c:rich>
              <a:bodyPr rot="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Anzahl Kunden</a:t>
                </a:r>
              </a:p>
            </c:rich>
          </c:tx>
          <c:layout>
            <c:manualLayout>
              <c:xMode val="edge"/>
              <c:yMode val="edge"/>
              <c:x val="0.943924522559537"/>
              <c:y val="0.525675675675676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4314703"/>
        <c:crosses val="max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t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dddddd"/>
    </a:solidFill>
    <a:ln w="0"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Regionalanalyse
Umsatz je Kunde, Anzahl Kunden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6597202397945"/>
          <c:y val="0.222670315425609"/>
          <c:w val="0.749928632600628"/>
          <c:h val="0.747371453262279"/>
        </c:manualLayout>
      </c:layout>
      <c:doughnutChart>
        <c:varyColors val="1"/>
        <c:ser>
          <c:idx val="0"/>
          <c:order val="0"/>
          <c:tx>
            <c:strRef>
              <c:f>Verkaufszahlen!$G$14</c:f>
              <c:strCache>
                <c:ptCount val="1"/>
                <c:pt idx="0">
                  <c:v>Umsatz</c:v>
                </c:pt>
              </c:strCache>
            </c:strRef>
          </c:tx>
          <c:spPr>
            <a:solidFill>
              <a:srgbClr val="7e0021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 w="0">
                <a:noFill/>
              </a:ln>
            </c:spPr>
          </c:dPt>
          <c:dPt>
            <c:idx val="1"/>
            <c:spPr>
              <a:solidFill>
                <a:srgbClr val="ff420e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fd320"/>
              </a:solidFill>
              <a:ln w="0">
                <a:noFill/>
              </a:ln>
            </c:spPr>
          </c:dPt>
          <c:dLbls>
            <c:dLbl>
              <c:idx val="0"/>
              <c:txPr>
                <a:bodyPr wrap="none"/>
                <a:lstStyle/>
                <a:p>
                  <a:pPr>
                    <a:defRPr b="0" sz="1400" spc="-1" strike="noStrike">
                      <a:solidFill>
                        <a:srgbClr val="ffffff"/>
                      </a:solidFill>
                      <a:latin typeface="Arial"/>
                    </a:defRPr>
                  </a:pPr>
                </a:p>
              </c:txPr>
              <c:showLegendKey val="1"/>
              <c:showVal val="0"/>
              <c:showCatName val="1"/>
              <c:showSerName val="0"/>
              <c:showPercent val="1"/>
              <c:separator>
</c:separator>
            </c:dLbl>
            <c:dLbl>
              <c:idx val="1"/>
              <c:txPr>
                <a:bodyPr wrap="none"/>
                <a:lstStyle/>
                <a:p>
                  <a:pPr>
                    <a:defRPr b="0" sz="1400" spc="-1" strike="noStrike">
                      <a:solidFill>
                        <a:srgbClr val="ffffff"/>
                      </a:solidFill>
                      <a:latin typeface="Arial"/>
                    </a:defRPr>
                  </a:pPr>
                </a:p>
              </c:txPr>
              <c:showLegendKey val="1"/>
              <c:showVal val="0"/>
              <c:showCatName val="1"/>
              <c:showSerName val="0"/>
              <c:showPercent val="1"/>
              <c:separator>
</c:separator>
            </c:dLbl>
            <c:dLbl>
              <c:idx val="2"/>
              <c:txPr>
                <a:bodyPr wrap="none"/>
                <a:lstStyle/>
                <a:p>
                  <a:pPr>
                    <a:defRPr b="0" sz="1400" spc="-1" strike="noStrike">
                      <a:solidFill>
                        <a:srgbClr val="ffffff"/>
                      </a:solidFill>
                      <a:latin typeface="Arial"/>
                    </a:defRPr>
                  </a:pPr>
                </a:p>
              </c:txPr>
              <c:showLegendKey val="1"/>
              <c:showVal val="0"/>
              <c:showCatName val="1"/>
              <c:showSerName val="0"/>
              <c:showPercent val="1"/>
              <c:separator>
</c:separator>
            </c:dLbl>
            <c:txPr>
              <a:bodyPr wrap="none"/>
              <a:lstStyle/>
              <a:p>
                <a:pPr>
                  <a:defRPr b="0" sz="1400" spc="-1" strike="noStrike">
                    <a:solidFill>
                      <a:srgbClr val="ffffff"/>
                    </a:solidFill>
                    <a:latin typeface="Arial"/>
                  </a:defRPr>
                </a:pPr>
              </a:p>
            </c:txPr>
            <c:showLegendKey val="1"/>
            <c:showVal val="0"/>
            <c:showCatName val="1"/>
            <c:showSerName val="0"/>
            <c:showPercent val="1"/>
            <c:separator>
</c:separator>
            <c:showLeaderLines val="1"/>
          </c:dLbls>
          <c:cat>
            <c:strRef>
              <c:f>Verkaufszahlen!$B$15:$B$17</c:f>
              <c:strCache>
                <c:ptCount val="3"/>
                <c:pt idx="0">
                  <c:v>NÖ</c:v>
                </c:pt>
                <c:pt idx="1">
                  <c:v>St</c:v>
                </c:pt>
                <c:pt idx="2">
                  <c:v>W</c:v>
                </c:pt>
              </c:strCache>
            </c:strRef>
          </c:cat>
          <c:val>
            <c:numRef>
              <c:f>Verkaufszahlen!$G$15:$G$17</c:f>
              <c:numCache>
                <c:formatCode>General</c:formatCode>
                <c:ptCount val="3"/>
                <c:pt idx="0">
                  <c:v>865000</c:v>
                </c:pt>
                <c:pt idx="1">
                  <c:v>751000</c:v>
                </c:pt>
                <c:pt idx="2">
                  <c:v>1240000</c:v>
                </c:pt>
              </c:numCache>
            </c:numRef>
          </c:val>
        </c:ser>
        <c:ser>
          <c:idx val="1"/>
          <c:order val="1"/>
          <c:tx>
            <c:strRef>
              <c:f>Verkaufszahlen!$E$14</c:f>
              <c:strCache>
                <c:ptCount val="1"/>
                <c:pt idx="0">
                  <c:v>Kundenberater</c:v>
                </c:pt>
              </c:strCache>
            </c:strRef>
          </c:tx>
          <c:spPr>
            <a:solidFill>
              <a:srgbClr val="579d1c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 w="0">
                <a:noFill/>
              </a:ln>
            </c:spPr>
          </c:dPt>
          <c:dPt>
            <c:idx val="1"/>
            <c:spPr>
              <a:solidFill>
                <a:srgbClr val="ff420e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fd320"/>
              </a:solidFill>
              <a:ln w="0">
                <a:noFill/>
              </a:ln>
            </c:spPr>
          </c:dPt>
          <c:dLbls>
            <c:numFmt formatCode="General" sourceLinked="1"/>
            <c:dLbl>
              <c:idx val="0"/>
              <c:numFmt formatCode="General" sourceLinked="1"/>
              <c:txPr>
                <a:bodyPr wrap="none"/>
                <a:lstStyle/>
                <a:p>
                  <a:pPr>
                    <a:defRPr b="1" sz="1200" spc="-1" strike="noStrike">
                      <a:solidFill>
                        <a:srgbClr val="ffffff"/>
                      </a:solidFill>
                      <a:latin typeface="Arial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eparator> </c:separator>
            </c:dLbl>
            <c:dLbl>
              <c:idx val="1"/>
              <c:numFmt formatCode="General" sourceLinked="1"/>
              <c:txPr>
                <a:bodyPr wrap="none"/>
                <a:lstStyle/>
                <a:p>
                  <a:pPr>
                    <a:defRPr b="1" sz="1200" spc="-1" strike="noStrike">
                      <a:solidFill>
                        <a:srgbClr val="ffffff"/>
                      </a:solidFill>
                      <a:latin typeface="Arial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eparator> </c:separator>
            </c:dLbl>
            <c:dLbl>
              <c:idx val="2"/>
              <c:numFmt formatCode="General" sourceLinked="1"/>
              <c:txPr>
                <a:bodyPr wrap="none"/>
                <a:lstStyle/>
                <a:p>
                  <a:pPr>
                    <a:defRPr b="1" sz="1200" spc="-1" strike="noStrike">
                      <a:solidFill>
                        <a:srgbClr val="ffffff"/>
                      </a:solidFill>
                      <a:latin typeface="Arial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1" sz="1200" spc="-1" strike="noStrike">
                    <a:solidFill>
                      <a:srgbClr val="ffffff"/>
                    </a:solidFill>
                    <a:latin typeface="Arial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eparator> </c:separator>
            <c:showLeaderLines val="1"/>
          </c:dLbls>
          <c:cat>
            <c:strRef>
              <c:f>Verkaufszahlen!$B$15:$B$17</c:f>
              <c:strCache>
                <c:ptCount val="3"/>
                <c:pt idx="0">
                  <c:v>NÖ</c:v>
                </c:pt>
                <c:pt idx="1">
                  <c:v>St</c:v>
                </c:pt>
                <c:pt idx="2">
                  <c:v>W</c:v>
                </c:pt>
              </c:strCache>
            </c:strRef>
          </c:cat>
          <c:val>
            <c:numRef>
              <c:f>Verkaufszahlen!$E$15:$E$17</c:f>
              <c:numCache>
                <c:formatCode>General</c:formatCode>
                <c:ptCount val="3"/>
                <c:pt idx="0">
                  <c:v>4</c:v>
                </c:pt>
                <c:pt idx="1">
                  <c:v>4</c:v>
                </c:pt>
                <c:pt idx="2">
                  <c:v>3</c:v>
                </c:pt>
              </c:numCache>
            </c:numRef>
          </c:val>
        </c:ser>
        <c:firstSliceAng val="0"/>
        <c:holeSize val="50"/>
      </c:doughnutChart>
      <c:spPr>
        <a:noFill/>
        <a:ln w="0">
          <a:solidFill>
            <a:srgbClr val="b3b3b3"/>
          </a:solidFill>
        </a:ln>
      </c:spPr>
    </c:plotArea>
    <c:plotVisOnly val="1"/>
  </c:chart>
  <c:spPr>
    <a:solidFill>
      <a:srgbClr val="eeeeee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111240</xdr:colOff>
      <xdr:row>17</xdr:row>
      <xdr:rowOff>43920</xdr:rowOff>
    </xdr:from>
    <xdr:to>
      <xdr:col>3</xdr:col>
      <xdr:colOff>1060200</xdr:colOff>
      <xdr:row>33</xdr:row>
      <xdr:rowOff>106560</xdr:rowOff>
    </xdr:to>
    <xdr:graphicFrame>
      <xdr:nvGraphicFramePr>
        <xdr:cNvPr id="0" name=""/>
        <xdr:cNvGraphicFramePr/>
      </xdr:nvGraphicFramePr>
      <xdr:xfrm>
        <a:off x="111240" y="3746520"/>
        <a:ext cx="4731120" cy="2663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1027080</xdr:colOff>
      <xdr:row>17</xdr:row>
      <xdr:rowOff>95760</xdr:rowOff>
    </xdr:from>
    <xdr:to>
      <xdr:col>6</xdr:col>
      <xdr:colOff>1194840</xdr:colOff>
      <xdr:row>32</xdr:row>
      <xdr:rowOff>156240</xdr:rowOff>
    </xdr:to>
    <xdr:graphicFrame>
      <xdr:nvGraphicFramePr>
        <xdr:cNvPr id="1" name=""/>
        <xdr:cNvGraphicFramePr/>
      </xdr:nvGraphicFramePr>
      <xdr:xfrm>
        <a:off x="6517800" y="3798360"/>
        <a:ext cx="2521800" cy="2499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BL38"/>
  <sheetViews>
    <sheetView showFormulas="false" showGridLines="true" showRowColHeaders="true" showZeros="true" rightToLeft="false" tabSelected="true" showOutlineSymbols="true" defaultGridColor="true" view="normal" topLeftCell="B1" colorId="64" zoomScale="110" zoomScaleNormal="110" zoomScalePageLayoutView="95" workbookViewId="0">
      <selection pane="topLeft" activeCell="E26" activeCellId="0" sqref="E2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9.23"/>
    <col collapsed="false" customWidth="true" hidden="false" outlineLevel="0" max="2" min="2" style="0" width="9.93"/>
    <col collapsed="false" customWidth="true" hidden="false" outlineLevel="0" max="3" min="3" style="0" width="24.44"/>
    <col collapsed="false" customWidth="true" hidden="false" outlineLevel="0" max="4" min="4" style="0" width="24.22"/>
    <col collapsed="false" customWidth="true" hidden="false" outlineLevel="0" max="5" min="5" style="0" width="19.52"/>
    <col collapsed="false" customWidth="true" hidden="false" outlineLevel="0" max="6" min="6" style="0" width="13.84"/>
    <col collapsed="false" customWidth="true" hidden="false" outlineLevel="0" max="7" min="7" style="0" width="26.94"/>
  </cols>
  <sheetData>
    <row r="1" customFormat="false" ht="22.25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</row>
    <row r="2" customFormat="false" ht="16.35" hidden="false" customHeight="false" outlineLevel="0" collapsed="false">
      <c r="A2" s="3" t="s">
        <v>1</v>
      </c>
      <c r="B2" s="3" t="s">
        <v>2</v>
      </c>
      <c r="C2" s="3" t="s">
        <v>3</v>
      </c>
      <c r="D2" s="3" t="s">
        <v>4</v>
      </c>
      <c r="E2" s="4" t="s">
        <v>5</v>
      </c>
      <c r="F2" s="3" t="s">
        <v>6</v>
      </c>
      <c r="G2" s="4" t="s">
        <v>7</v>
      </c>
    </row>
    <row r="3" customFormat="false" ht="16.9" hidden="false" customHeight="false" outlineLevel="0" collapsed="false">
      <c r="A3" s="5" t="s">
        <v>8</v>
      </c>
      <c r="B3" s="5" t="s">
        <v>9</v>
      </c>
      <c r="C3" s="5" t="n">
        <v>45</v>
      </c>
      <c r="D3" s="6" t="n">
        <v>500000</v>
      </c>
      <c r="E3" s="7" t="n">
        <v>1</v>
      </c>
      <c r="F3" s="8" t="n">
        <f aca="false">D3*VLOOKUP(B3,$B$15:$D$17,IF(D3&lt;100000,2,3),0)*IF(E3&gt;=5,1.3,1)</f>
        <v>8250</v>
      </c>
      <c r="G3" s="9" t="n">
        <f aca="false">D3*IF(C3&lt;20,1.0175,IF(AND(C3&lt;=38,B3="W"),1.0275,1.035))</f>
        <v>517500</v>
      </c>
    </row>
    <row r="4" customFormat="false" ht="16.9" hidden="false" customHeight="false" outlineLevel="0" collapsed="false">
      <c r="A4" s="10" t="s">
        <v>10</v>
      </c>
      <c r="B4" s="10" t="s">
        <v>11</v>
      </c>
      <c r="C4" s="10" t="n">
        <v>27</v>
      </c>
      <c r="D4" s="11" t="n">
        <v>275000</v>
      </c>
      <c r="E4" s="12" t="n">
        <v>5</v>
      </c>
      <c r="F4" s="8" t="n">
        <f aca="false">D4*VLOOKUP(B4,$B$15:$D$17,IF(D4&lt;100000,2,3),0)*IF(E4&gt;=5,1.3,1)</f>
        <v>6435</v>
      </c>
      <c r="G4" s="9" t="n">
        <f aca="false">D4*IF(C4&lt;20,1.0175,IF(AND(C4&lt;=38,B4="W"),1.0275,1.035))</f>
        <v>284625</v>
      </c>
    </row>
    <row r="5" customFormat="false" ht="16.9" hidden="false" customHeight="false" outlineLevel="0" collapsed="false">
      <c r="A5" s="10" t="s">
        <v>12</v>
      </c>
      <c r="B5" s="10" t="s">
        <v>9</v>
      </c>
      <c r="C5" s="10" t="n">
        <v>36</v>
      </c>
      <c r="D5" s="11" t="n">
        <v>315000</v>
      </c>
      <c r="E5" s="12" t="n">
        <v>0</v>
      </c>
      <c r="F5" s="8" t="n">
        <f aca="false">D5*VLOOKUP(B5,$B$15:$D$17,IF(D5&lt;100000,2,3),0)*IF(E5&gt;=5,1.3,1)</f>
        <v>5197.5</v>
      </c>
      <c r="G5" s="9" t="n">
        <f aca="false">D5*IF(C5&lt;20,1.0175,IF(AND(C5&lt;=38,B5="W"),1.0275,1.035))</f>
        <v>323662.5</v>
      </c>
    </row>
    <row r="6" customFormat="false" ht="16.9" hidden="false" customHeight="false" outlineLevel="0" collapsed="false">
      <c r="A6" s="10" t="s">
        <v>13</v>
      </c>
      <c r="B6" s="10" t="s">
        <v>14</v>
      </c>
      <c r="C6" s="10" t="n">
        <v>10</v>
      </c>
      <c r="D6" s="11" t="n">
        <v>84000</v>
      </c>
      <c r="E6" s="12" t="n">
        <v>3</v>
      </c>
      <c r="F6" s="8" t="n">
        <f aca="false">D6*VLOOKUP(B6,$B$15:$D$17,IF(D6&lt;100000,2,3),0)*IF(E6&gt;=5,1.3,1)</f>
        <v>1134</v>
      </c>
      <c r="G6" s="9" t="n">
        <f aca="false">D6*IF(C6&lt;20,1.0175,IF(AND(C6&lt;=38,B6="W"),1.0275,1.035))</f>
        <v>85470</v>
      </c>
    </row>
    <row r="7" customFormat="false" ht="16.9" hidden="false" customHeight="false" outlineLevel="0" collapsed="false">
      <c r="A7" s="10" t="s">
        <v>15</v>
      </c>
      <c r="B7" s="10" t="s">
        <v>14</v>
      </c>
      <c r="C7" s="10" t="n">
        <v>14</v>
      </c>
      <c r="D7" s="11" t="n">
        <v>97000</v>
      </c>
      <c r="E7" s="12" t="n">
        <v>8</v>
      </c>
      <c r="F7" s="8" t="n">
        <f aca="false">D7*VLOOKUP(B7,$B$15:$D$17,IF(D7&lt;100000,2,3),0)*IF(E7&gt;=5,1.3,1)</f>
        <v>1702.35</v>
      </c>
      <c r="G7" s="9" t="n">
        <f aca="false">D7*IF(C7&lt;20,1.0175,IF(AND(C7&lt;=38,B7="W"),1.0275,1.035))</f>
        <v>98697.5</v>
      </c>
    </row>
    <row r="8" customFormat="false" ht="16.9" hidden="false" customHeight="false" outlineLevel="0" collapsed="false">
      <c r="A8" s="10" t="s">
        <v>16</v>
      </c>
      <c r="B8" s="10" t="s">
        <v>11</v>
      </c>
      <c r="C8" s="10" t="n">
        <v>22</v>
      </c>
      <c r="D8" s="11" t="n">
        <v>250000</v>
      </c>
      <c r="E8" s="12" t="n">
        <v>0</v>
      </c>
      <c r="F8" s="8" t="n">
        <f aca="false">D8*VLOOKUP(B8,$B$15:$D$17,IF(D8&lt;100000,2,3),0)*IF(E8&gt;=5,1.3,1)</f>
        <v>4500</v>
      </c>
      <c r="G8" s="9" t="n">
        <f aca="false">D8*IF(C8&lt;20,1.0175,IF(AND(C8&lt;=38,B8="W"),1.0275,1.035))</f>
        <v>258750</v>
      </c>
    </row>
    <row r="9" customFormat="false" ht="16.9" hidden="false" customHeight="false" outlineLevel="0" collapsed="false">
      <c r="A9" s="10" t="s">
        <v>17</v>
      </c>
      <c r="B9" s="10" t="s">
        <v>9</v>
      </c>
      <c r="C9" s="10" t="n">
        <v>38</v>
      </c>
      <c r="D9" s="11" t="n">
        <v>425000</v>
      </c>
      <c r="E9" s="12" t="n">
        <v>4</v>
      </c>
      <c r="F9" s="8" t="n">
        <f aca="false">D9*VLOOKUP(B9,$B$15:$D$17,IF(D9&lt;100000,2,3),0)*IF(E9&gt;=5,1.3,1)</f>
        <v>7012.5</v>
      </c>
      <c r="G9" s="9" t="n">
        <f aca="false">D9*IF(C9&lt;20,1.0175,IF(AND(C9&lt;=38,B9="W"),1.0275,1.035))</f>
        <v>436687.5</v>
      </c>
    </row>
    <row r="10" customFormat="false" ht="16.9" hidden="false" customHeight="false" outlineLevel="0" collapsed="false">
      <c r="A10" s="10" t="s">
        <v>18</v>
      </c>
      <c r="B10" s="10" t="s">
        <v>14</v>
      </c>
      <c r="C10" s="10" t="n">
        <v>17</v>
      </c>
      <c r="D10" s="11" t="n">
        <v>110000</v>
      </c>
      <c r="E10" s="12" t="n">
        <v>5</v>
      </c>
      <c r="F10" s="8" t="n">
        <f aca="false">D10*VLOOKUP(B10,$B$15:$D$17,IF(D10&lt;100000,2,3),0)*IF(E10&gt;=5,1.3,1)</f>
        <v>2574</v>
      </c>
      <c r="G10" s="9" t="n">
        <f aca="false">D10*IF(C10&lt;20,1.0175,IF(AND(C10&lt;=38,B10="W"),1.0275,1.035))</f>
        <v>111925</v>
      </c>
    </row>
    <row r="11" customFormat="false" ht="16.9" hidden="false" customHeight="false" outlineLevel="0" collapsed="false">
      <c r="A11" s="10" t="s">
        <v>19</v>
      </c>
      <c r="B11" s="10" t="s">
        <v>11</v>
      </c>
      <c r="C11" s="10" t="n">
        <v>7</v>
      </c>
      <c r="D11" s="11" t="n">
        <v>55000</v>
      </c>
      <c r="E11" s="12" t="n">
        <v>6</v>
      </c>
      <c r="F11" s="8" t="n">
        <f aca="false">D11*VLOOKUP(B11,$B$15:$D$17,IF(D11&lt;100000,2,3),0)*IF(E11&gt;=5,1.3,1)</f>
        <v>965.25</v>
      </c>
      <c r="G11" s="9" t="n">
        <f aca="false">D11*IF(C11&lt;20,1.0175,IF(AND(C11&lt;=38,B11="W"),1.0275,1.035))</f>
        <v>55962.5</v>
      </c>
    </row>
    <row r="12" customFormat="false" ht="16.9" hidden="false" customHeight="false" outlineLevel="0" collapsed="false">
      <c r="A12" s="10" t="s">
        <v>20</v>
      </c>
      <c r="B12" s="10" t="s">
        <v>14</v>
      </c>
      <c r="C12" s="10" t="n">
        <v>42</v>
      </c>
      <c r="D12" s="11" t="n">
        <v>460000</v>
      </c>
      <c r="E12" s="12" t="n">
        <v>2</v>
      </c>
      <c r="F12" s="8" t="n">
        <f aca="false">D12*VLOOKUP(B12,$B$15:$D$17,IF(D12&lt;100000,2,3),0)*IF(E12&gt;=5,1.3,1)</f>
        <v>8280</v>
      </c>
      <c r="G12" s="9" t="n">
        <f aca="false">D12*IF(C12&lt;20,1.0175,IF(AND(C12&lt;=38,B12="W"),1.0275,1.035))</f>
        <v>476100</v>
      </c>
    </row>
    <row r="13" customFormat="false" ht="16.9" hidden="false" customHeight="false" outlineLevel="0" collapsed="false">
      <c r="A13" s="10" t="s">
        <v>21</v>
      </c>
      <c r="B13" s="13" t="s">
        <v>11</v>
      </c>
      <c r="C13" s="10" t="n">
        <v>25</v>
      </c>
      <c r="D13" s="11" t="n">
        <v>285000</v>
      </c>
      <c r="E13" s="12" t="n">
        <v>0</v>
      </c>
      <c r="F13" s="8" t="n">
        <f aca="false">D13*VLOOKUP(B13,$B$15:$D$17,IF(D13&lt;100000,2,3),0)*IF(E13&gt;=5,1.3,1)</f>
        <v>5130</v>
      </c>
      <c r="G13" s="9" t="n">
        <f aca="false">D13*IF(C13&lt;20,1.0175,IF(AND(C13&lt;=38,B13="W"),1.0275,1.035))</f>
        <v>294975</v>
      </c>
    </row>
    <row r="14" customFormat="false" ht="16.35" hidden="false" customHeight="false" outlineLevel="0" collapsed="false">
      <c r="A14" s="14" t="s">
        <v>2</v>
      </c>
      <c r="B14" s="14"/>
      <c r="C14" s="15" t="s">
        <v>22</v>
      </c>
      <c r="D14" s="16" t="s">
        <v>23</v>
      </c>
      <c r="E14" s="3" t="s">
        <v>24</v>
      </c>
      <c r="F14" s="3" t="s">
        <v>6</v>
      </c>
      <c r="G14" s="4" t="s">
        <v>4</v>
      </c>
    </row>
    <row r="15" customFormat="false" ht="16.9" hidden="false" customHeight="false" outlineLevel="0" collapsed="false">
      <c r="A15" s="17" t="s">
        <v>25</v>
      </c>
      <c r="B15" s="17" t="s">
        <v>11</v>
      </c>
      <c r="C15" s="18" t="n">
        <v>0.0135</v>
      </c>
      <c r="D15" s="18" t="n">
        <v>0.018</v>
      </c>
      <c r="E15" s="19" t="n">
        <f aca="false">COUNTIF($B$3:$B$13,B15)</f>
        <v>4</v>
      </c>
      <c r="F15" s="20" t="n">
        <f aca="false">SUMIF($B$3:$B$13,B15,$F$3:$F$13)</f>
        <v>17030.25</v>
      </c>
      <c r="G15" s="20" t="n">
        <f aca="false">SUMIF($B$3:$B$13,B15,$D$3:$D$13)</f>
        <v>865000</v>
      </c>
    </row>
    <row r="16" customFormat="false" ht="16.9" hidden="false" customHeight="false" outlineLevel="0" collapsed="false">
      <c r="A16" s="17" t="s">
        <v>26</v>
      </c>
      <c r="B16" s="17" t="s">
        <v>14</v>
      </c>
      <c r="C16" s="18" t="n">
        <v>0.0135</v>
      </c>
      <c r="D16" s="18" t="n">
        <v>0.018</v>
      </c>
      <c r="E16" s="19" t="n">
        <f aca="false">COUNTIF($B$3:$B$13,B16)</f>
        <v>4</v>
      </c>
      <c r="F16" s="20" t="n">
        <f aca="false">SUMIF($B$3:$B$13,B16,$F$3:$F$13)</f>
        <v>13690.35</v>
      </c>
      <c r="G16" s="20" t="n">
        <f aca="false">SUMIF($B$3:$B$13,B16,$D$3:$D$13)</f>
        <v>751000</v>
      </c>
    </row>
    <row r="17" customFormat="false" ht="16.9" hidden="false" customHeight="false" outlineLevel="0" collapsed="false">
      <c r="A17" s="17" t="s">
        <v>27</v>
      </c>
      <c r="B17" s="17" t="s">
        <v>9</v>
      </c>
      <c r="C17" s="18" t="n">
        <v>0.012</v>
      </c>
      <c r="D17" s="18" t="n">
        <v>0.0165</v>
      </c>
      <c r="E17" s="19" t="n">
        <f aca="false">COUNTIF($B$3:$B$13,B17)</f>
        <v>3</v>
      </c>
      <c r="F17" s="20" t="n">
        <f aca="false">SUMIF($B$3:$B$13,B17,$F$3:$F$13)</f>
        <v>20460</v>
      </c>
      <c r="G17" s="20" t="n">
        <f aca="false">SUMIF($B$3:$B$13,B17,$D$3:$D$13)</f>
        <v>1240000</v>
      </c>
    </row>
    <row r="35" customFormat="false" ht="15.65" hidden="false" customHeight="true" outlineLevel="0" collapsed="false"/>
    <row r="36" customFormat="false" ht="24" hidden="false" customHeight="false" outlineLevel="0" collapsed="false">
      <c r="A36" s="21" t="str">
        <f aca="true">IFERROR("Für das abgelaufene Geschäftsjahr "&amp;YEAR(TODAY())&amp;" habe ich, "&amp;G37&amp;", eine Provision in Höhe von "&amp;TEXT(VLOOKUP(G37,$A$3:$G$13,6,0),"[$€-C07] #.##0,00")&amp;" auf Basis des Umsatzes von "&amp;TEXT(VLOOKUP(G37,$A$3:$G$13,4,0),"[$€-C07] #.##0,00")&amp;" für meine Tätigkeit in "&amp;LOOKUP(VLOOKUP(G37,$A$3:$G$13,2,0),$B$15:$B$17,$A$15:$A$17)&amp;" erhalten.","Für das abgelaufene Geschäftsjahr [JAHR] habe ich, [NAME], eine Provision in Höhe von [PROVISION] auf Basis des Umsatzes von [UMSATZ] für meine Tätigkeit in [REGION] erhalten.")</f>
        <v>Für das abgelaufene Geschäftsjahr 2022 habe ich, Jürgen Römer, eine Provision in Höhe von € 4.500,00 auf Basis des Umsatzes von € 250.000,00 für meine Tätigkeit in Niederösterreich erhalten.</v>
      </c>
      <c r="B36" s="21"/>
      <c r="C36" s="21"/>
      <c r="D36" s="21"/>
      <c r="E36" s="21"/>
      <c r="F36" s="21"/>
      <c r="G36" s="21"/>
    </row>
    <row r="37" customFormat="false" ht="13.8" hidden="false" customHeight="false" outlineLevel="0" collapsed="false">
      <c r="G37" s="22" t="s">
        <v>16</v>
      </c>
    </row>
    <row r="38" customFormat="false" ht="13.8" hidden="false" customHeight="false" outlineLevel="0" collapsed="false">
      <c r="A38" s="23"/>
    </row>
  </sheetData>
  <mergeCells count="3">
    <mergeCell ref="A1:G1"/>
    <mergeCell ref="A14:B14"/>
    <mergeCell ref="A36:G36"/>
  </mergeCells>
  <conditionalFormatting sqref="G15:G17">
    <cfRule type="colorScale" priority="2">
      <colorScale>
        <cfvo type="min" val="0"/>
        <cfvo type="num" val="1000000"/>
        <color rgb="FFFFFF00"/>
        <color rgb="FF77BC65"/>
      </colorScale>
    </cfRule>
  </conditionalFormatting>
  <dataValidations count="1">
    <dataValidation allowBlank="true" errorStyle="stop" operator="equal" showDropDown="false" showErrorMessage="true" showInputMessage="false" sqref="G37" type="list">
      <formula1>Verkaufszahlen!$A$3:$A$13</formula1>
      <formula2>0</formula2>
    </dataValidation>
  </dataValidations>
  <printOptions headings="false" gridLines="false" gridLinesSet="true" horizontalCentered="true" verticalCentered="true"/>
  <pageMargins left="0.590277777777778" right="0.590277777777778" top="0.590277777777778" bottom="0.590277777777778" header="0.511811023622047" footer="0.511811023622047"/>
  <pageSetup paperSize="9" scale="100" fitToWidth="1" fitToHeight="1" pageOrder="downThenOver" orientation="landscape" blackAndWhite="false" draft="false" cellComments="none" firstPageNumber="1" useFirstPageNumber="tru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LibreOffice/7.3.4.2$MacOSX_AARCH64 LibreOffice_project/728fec16bd5f605073805c3c9e7c4212a0120dc5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2021-02-05T20:16:44Z</dcterms:created>
  <dc:creator>Alexandra Holzer</dc:creator>
  <dc:description/>
  <dc:language>de-AT</dc:language>
  <cp:lastModifiedBy/>
  <dcterms:modified xsi:type="dcterms:W3CDTF">2022-07-01T13:06:56Z</dcterms:modified>
  <cp:revision>4</cp:revision>
  <dc:subject/>
  <dc:title/>
</cp:coreProperties>
</file>