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OW\DPT\IT\.Common\Проекты\Аутсорcинг печати\Отчеты\27 итерация (сентябрь)\"/>
    </mc:Choice>
  </mc:AlternateContent>
  <bookViews>
    <workbookView xWindow="0" yWindow="0" windowWidth="23040" windowHeight="9330" activeTab="1"/>
  </bookViews>
  <sheets>
    <sheet name="Правила" sheetId="6" r:id="rId1"/>
    <sheet name="чб" sheetId="4" r:id="rId2"/>
    <sheet name="цв" sheetId="5" r:id="rId3"/>
  </sheets>
  <definedNames>
    <definedName name="_xlnm._FilterDatabase" localSheetId="1" hidden="1">чб!$A$1:$M$100</definedName>
    <definedName name="BC">#REF!</definedName>
    <definedName name="RU">#REF!</definedName>
    <definedName name="Локации">#REF!</definedName>
  </definedNames>
  <calcPr calcId="162913" iterateDelta="1E-4"/>
</workbook>
</file>

<file path=xl/calcChain.xml><?xml version="1.0" encoding="utf-8"?>
<calcChain xmlns="http://schemas.openxmlformats.org/spreadsheetml/2006/main">
  <c r="G67" i="4" l="1"/>
  <c r="J67" i="4"/>
  <c r="M67" i="4"/>
  <c r="J95" i="4"/>
  <c r="J96" i="4"/>
  <c r="G95" i="4"/>
  <c r="G96" i="4"/>
  <c r="M95" i="4"/>
  <c r="M96" i="4"/>
  <c r="G79" i="4"/>
  <c r="J79" i="4"/>
  <c r="M79" i="4"/>
  <c r="G73" i="4"/>
  <c r="Q73" i="4" s="1"/>
  <c r="M73" i="4"/>
  <c r="Q95" i="4" l="1"/>
  <c r="Q67" i="4"/>
  <c r="Q96" i="4"/>
  <c r="Q79" i="4"/>
  <c r="G3" i="4" l="1"/>
  <c r="G4" i="4"/>
  <c r="G6" i="4"/>
  <c r="G7" i="4"/>
  <c r="M2" i="4"/>
  <c r="G2" i="4"/>
  <c r="G66" i="4"/>
  <c r="J66" i="4"/>
  <c r="M66" i="4"/>
  <c r="Q66" i="4" l="1"/>
  <c r="Q2" i="4"/>
  <c r="G49" i="4"/>
  <c r="J49" i="4"/>
  <c r="M49" i="4"/>
  <c r="Q49" i="4" l="1"/>
  <c r="M26" i="4"/>
  <c r="J26" i="4"/>
  <c r="G26" i="4"/>
  <c r="Q26" i="4" l="1"/>
  <c r="M92" i="4"/>
  <c r="J92" i="4"/>
  <c r="G92" i="4"/>
  <c r="G93" i="4"/>
  <c r="J93" i="4"/>
  <c r="M93" i="4"/>
  <c r="Q93" i="4" l="1"/>
  <c r="Q92" i="4"/>
  <c r="G56" i="4" l="1"/>
  <c r="J56" i="4"/>
  <c r="M56" i="4"/>
  <c r="G72" i="4"/>
  <c r="Q56" i="4" l="1"/>
  <c r="M3" i="4"/>
  <c r="J3" i="4"/>
  <c r="M74" i="4"/>
  <c r="J74" i="4"/>
  <c r="G74" i="4"/>
  <c r="M6" i="4"/>
  <c r="J6" i="4"/>
  <c r="J7" i="4"/>
  <c r="M7" i="4"/>
  <c r="Q74" i="4" l="1"/>
  <c r="Q3" i="4"/>
  <c r="Q6" i="4"/>
  <c r="Q7" i="4"/>
  <c r="G27" i="4" l="1"/>
  <c r="M70" i="4"/>
  <c r="J70" i="4"/>
  <c r="G70" i="4"/>
  <c r="Q70" i="4" l="1"/>
  <c r="G71" i="4"/>
  <c r="G41" i="4"/>
  <c r="M27" i="4"/>
  <c r="J27" i="4"/>
  <c r="Q27" i="4" l="1"/>
  <c r="G78" i="4"/>
  <c r="J78" i="4"/>
  <c r="M78" i="4"/>
  <c r="G32" i="4"/>
  <c r="J32" i="4"/>
  <c r="M32" i="4"/>
  <c r="G21" i="4"/>
  <c r="M46" i="4"/>
  <c r="J46" i="4"/>
  <c r="G46" i="4"/>
  <c r="Q78" i="4" l="1"/>
  <c r="Q46" i="4"/>
  <c r="Q32" i="4"/>
  <c r="J55" i="4" l="1"/>
  <c r="G55" i="4"/>
  <c r="G16" i="4" l="1"/>
  <c r="M55" i="4" l="1"/>
  <c r="Q55" i="4"/>
  <c r="G54" i="4" l="1"/>
  <c r="J54" i="4"/>
  <c r="M54" i="4"/>
  <c r="J100" i="4"/>
  <c r="J99" i="4"/>
  <c r="J98" i="4"/>
  <c r="J97" i="4"/>
  <c r="J94" i="4"/>
  <c r="J91" i="4"/>
  <c r="J90" i="4"/>
  <c r="J89" i="4"/>
  <c r="J88" i="4"/>
  <c r="J87" i="4"/>
  <c r="J86" i="4"/>
  <c r="J85" i="4"/>
  <c r="J84" i="4"/>
  <c r="J83" i="4"/>
  <c r="J82" i="4"/>
  <c r="J81" i="4"/>
  <c r="J80" i="4"/>
  <c r="J77" i="4"/>
  <c r="J76" i="4"/>
  <c r="J75" i="4"/>
  <c r="J72" i="4"/>
  <c r="Q72" i="4" s="1"/>
  <c r="J71" i="4"/>
  <c r="J69" i="4"/>
  <c r="J68" i="4"/>
  <c r="J65" i="4"/>
  <c r="J64" i="4"/>
  <c r="J63" i="4"/>
  <c r="J62" i="4"/>
  <c r="J61" i="4"/>
  <c r="J60" i="4"/>
  <c r="J59" i="4"/>
  <c r="J58" i="4"/>
  <c r="J57" i="4"/>
  <c r="J53" i="4"/>
  <c r="J52" i="4"/>
  <c r="J51" i="4"/>
  <c r="J50" i="4"/>
  <c r="J48" i="4"/>
  <c r="J47" i="4"/>
  <c r="J45" i="4"/>
  <c r="J44" i="4"/>
  <c r="J43" i="4"/>
  <c r="J42" i="4"/>
  <c r="J41" i="4"/>
  <c r="Q41" i="4" s="1"/>
  <c r="J40" i="4"/>
  <c r="J39" i="4"/>
  <c r="J38" i="4"/>
  <c r="J37" i="4"/>
  <c r="J36" i="4"/>
  <c r="J35" i="4"/>
  <c r="J34" i="4"/>
  <c r="J33" i="4"/>
  <c r="J31" i="4"/>
  <c r="J30" i="4"/>
  <c r="J29" i="4"/>
  <c r="J28" i="4"/>
  <c r="J25" i="4"/>
  <c r="J24" i="4"/>
  <c r="J23" i="4"/>
  <c r="J22" i="4"/>
  <c r="J21" i="4"/>
  <c r="Q21" i="4" s="1"/>
  <c r="J20" i="4"/>
  <c r="J19" i="4"/>
  <c r="J18" i="4"/>
  <c r="J17" i="4"/>
  <c r="J16" i="4"/>
  <c r="Q16" i="4" s="1"/>
  <c r="J15" i="4"/>
  <c r="J14" i="4"/>
  <c r="J13" i="4"/>
  <c r="J12" i="4"/>
  <c r="J11" i="4"/>
  <c r="J10" i="4"/>
  <c r="J9" i="4"/>
  <c r="J8" i="4"/>
  <c r="J5" i="4"/>
  <c r="J4" i="4"/>
  <c r="Q4" i="4" s="1"/>
  <c r="M4" i="4"/>
  <c r="M5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7" i="4"/>
  <c r="M48" i="4"/>
  <c r="M50" i="4"/>
  <c r="M51" i="4"/>
  <c r="M52" i="4"/>
  <c r="M53" i="4"/>
  <c r="M57" i="4"/>
  <c r="M58" i="4"/>
  <c r="M59" i="4"/>
  <c r="M60" i="4"/>
  <c r="M61" i="4"/>
  <c r="M62" i="4"/>
  <c r="M63" i="4"/>
  <c r="M64" i="4"/>
  <c r="M65" i="4"/>
  <c r="M68" i="4"/>
  <c r="M69" i="4"/>
  <c r="M71" i="4"/>
  <c r="M72" i="4"/>
  <c r="M75" i="4"/>
  <c r="M76" i="4"/>
  <c r="M77" i="4"/>
  <c r="M80" i="4"/>
  <c r="M81" i="4"/>
  <c r="M82" i="4"/>
  <c r="M83" i="4"/>
  <c r="M84" i="4"/>
  <c r="M85" i="4"/>
  <c r="M86" i="4"/>
  <c r="M87" i="4"/>
  <c r="M88" i="4"/>
  <c r="M89" i="4"/>
  <c r="M90" i="4"/>
  <c r="M91" i="4"/>
  <c r="M94" i="4"/>
  <c r="M97" i="4"/>
  <c r="M98" i="4"/>
  <c r="M99" i="4"/>
  <c r="M100" i="4"/>
  <c r="G5" i="4"/>
  <c r="G8" i="4"/>
  <c r="G9" i="4"/>
  <c r="G10" i="4"/>
  <c r="G11" i="4"/>
  <c r="G12" i="4"/>
  <c r="G13" i="4"/>
  <c r="G14" i="4"/>
  <c r="G15" i="4"/>
  <c r="G17" i="4"/>
  <c r="G18" i="4"/>
  <c r="G19" i="4"/>
  <c r="G20" i="4"/>
  <c r="G22" i="4"/>
  <c r="G23" i="4"/>
  <c r="G24" i="4"/>
  <c r="G25" i="4"/>
  <c r="G28" i="4"/>
  <c r="G29" i="4"/>
  <c r="G30" i="4"/>
  <c r="G31" i="4"/>
  <c r="G33" i="4"/>
  <c r="G34" i="4"/>
  <c r="G35" i="4"/>
  <c r="G36" i="4"/>
  <c r="G37" i="4"/>
  <c r="G38" i="4"/>
  <c r="G39" i="4"/>
  <c r="G40" i="4"/>
  <c r="G42" i="4"/>
  <c r="G43" i="4"/>
  <c r="G44" i="4"/>
  <c r="G45" i="4"/>
  <c r="G47" i="4"/>
  <c r="Q47" i="4" s="1"/>
  <c r="G48" i="4"/>
  <c r="G50" i="4"/>
  <c r="G51" i="4"/>
  <c r="G52" i="4"/>
  <c r="G53" i="4"/>
  <c r="G57" i="4"/>
  <c r="G58" i="4"/>
  <c r="G59" i="4"/>
  <c r="G60" i="4"/>
  <c r="G61" i="4"/>
  <c r="G62" i="4"/>
  <c r="G63" i="4"/>
  <c r="G64" i="4"/>
  <c r="G65" i="4"/>
  <c r="G68" i="4"/>
  <c r="G69" i="4"/>
  <c r="Q69" i="4" s="1"/>
  <c r="Q71" i="4"/>
  <c r="G75" i="4"/>
  <c r="G76" i="4"/>
  <c r="G77" i="4"/>
  <c r="Q77" i="4" s="1"/>
  <c r="G80" i="4"/>
  <c r="G81" i="4"/>
  <c r="Q81" i="4" s="1"/>
  <c r="G82" i="4"/>
  <c r="G83" i="4"/>
  <c r="Q83" i="4" s="1"/>
  <c r="G84" i="4"/>
  <c r="G85" i="4"/>
  <c r="Q85" i="4" s="1"/>
  <c r="G86" i="4"/>
  <c r="G87" i="4"/>
  <c r="Q87" i="4" s="1"/>
  <c r="G88" i="4"/>
  <c r="G89" i="4"/>
  <c r="Q89" i="4" s="1"/>
  <c r="G90" i="4"/>
  <c r="G91" i="4"/>
  <c r="Q91" i="4" s="1"/>
  <c r="G94" i="4"/>
  <c r="G97" i="4"/>
  <c r="Q97" i="4" s="1"/>
  <c r="G98" i="4"/>
  <c r="G99" i="4"/>
  <c r="Q99" i="4" s="1"/>
  <c r="G100" i="4"/>
  <c r="Q65" i="4" l="1"/>
  <c r="Q44" i="4"/>
  <c r="Q52" i="4"/>
  <c r="Q42" i="4"/>
  <c r="Q50" i="4"/>
  <c r="Q75" i="4"/>
  <c r="Q100" i="4"/>
  <c r="Q98" i="4"/>
  <c r="Q94" i="4"/>
  <c r="Q90" i="4"/>
  <c r="Q88" i="4"/>
  <c r="Q86" i="4"/>
  <c r="Q84" i="4"/>
  <c r="Q82" i="4"/>
  <c r="Q80" i="4"/>
  <c r="Q76" i="4"/>
  <c r="Q68" i="4"/>
  <c r="Q62" i="4"/>
  <c r="Q60" i="4"/>
  <c r="Q58" i="4"/>
  <c r="Q14" i="4"/>
  <c r="Q31" i="4"/>
  <c r="Q29" i="4"/>
  <c r="Q37" i="4"/>
  <c r="Q25" i="4"/>
  <c r="Q23" i="4"/>
  <c r="Q19" i="4"/>
  <c r="Q17" i="4"/>
  <c r="Q9" i="4"/>
  <c r="Q40" i="4"/>
  <c r="Q64" i="4"/>
  <c r="Q63" i="4"/>
  <c r="Q61" i="4"/>
  <c r="Q59" i="4"/>
  <c r="Q57" i="4"/>
  <c r="Q53" i="4"/>
  <c r="Q51" i="4"/>
  <c r="Q48" i="4"/>
  <c r="Q45" i="4"/>
  <c r="Q43" i="4"/>
  <c r="Q39" i="4"/>
  <c r="Q38" i="4"/>
  <c r="Q36" i="4"/>
  <c r="Q35" i="4"/>
  <c r="Q34" i="4"/>
  <c r="Q33" i="4"/>
  <c r="Q30" i="4"/>
  <c r="Q28" i="4"/>
  <c r="Q24" i="4"/>
  <c r="Q22" i="4"/>
  <c r="Q20" i="4"/>
  <c r="Q18" i="4"/>
  <c r="Q15" i="4"/>
  <c r="Q12" i="4"/>
  <c r="Q10" i="4"/>
  <c r="Q8" i="4"/>
  <c r="Q5" i="4"/>
  <c r="Q13" i="4"/>
  <c r="Q11" i="4"/>
  <c r="Q54" i="4"/>
</calcChain>
</file>

<file path=xl/sharedStrings.xml><?xml version="1.0" encoding="utf-8"?>
<sst xmlns="http://schemas.openxmlformats.org/spreadsheetml/2006/main" count="623" uniqueCount="209">
  <si>
    <t>Тип</t>
  </si>
  <si>
    <t>BC</t>
  </si>
  <si>
    <t>SVX</t>
  </si>
  <si>
    <t>NJC</t>
  </si>
  <si>
    <t>REN</t>
  </si>
  <si>
    <t>PEE</t>
  </si>
  <si>
    <t>SGC</t>
  </si>
  <si>
    <t>TJM</t>
  </si>
  <si>
    <t>UFA</t>
  </si>
  <si>
    <t>CEK</t>
  </si>
  <si>
    <t>rent</t>
  </si>
  <si>
    <t>serv</t>
  </si>
  <si>
    <t>Название принтера</t>
  </si>
  <si>
    <t>Название аутсорсера</t>
  </si>
  <si>
    <t>Отчетный период</t>
  </si>
  <si>
    <t>Адрес филиала</t>
  </si>
  <si>
    <t>Счетчик в начале отчетного периода</t>
  </si>
  <si>
    <t>Счетчик в конце отчетного периода</t>
  </si>
  <si>
    <t>Количество копий</t>
  </si>
  <si>
    <t>454038,  Россия, обл Челябинская, г Челябинск, ул Хлебозаводская, дом 34</t>
  </si>
  <si>
    <t>628606,  Россия, АО Ханты-Мансийский, г Нижневартовск, ул Ленина, дом 10П, стр. 17</t>
  </si>
  <si>
    <t>614990,  Россия, край Пермский, г Пермь, ул Куйбышева, дом 130, корп. 2</t>
  </si>
  <si>
    <t>460019,  Россия, обл Оренбургская, г Оренбург, ш Шарлыкское, дом 4, пав. склад №9</t>
  </si>
  <si>
    <t>628426,  Россия, АО Ханты-Мансийский, г Сургут, ш Нефтеюганское, дом 22/3</t>
  </si>
  <si>
    <t>620050,  Россия, обл Свердловская, г Екатеринбург, ул Монтажников, дом 26А</t>
  </si>
  <si>
    <t>625013,  Россия, обл Тюменская, г Тюмень, ул Энергетиков, дом 55</t>
  </si>
  <si>
    <t>450520,  Россия, Респ Башкортостан, с Зубово, ул Электрозаводская, дом 2А,  Металлобаза, Уфимский район</t>
  </si>
  <si>
    <t>HP LJ 3050</t>
  </si>
  <si>
    <t>KYOCERA FS-1035MFP</t>
  </si>
  <si>
    <t>KYOCERA FS-4200DN</t>
  </si>
  <si>
    <t>V1U4404148</t>
  </si>
  <si>
    <t>KYOCERA FS-2020DN</t>
  </si>
  <si>
    <t>XEX1242525</t>
  </si>
  <si>
    <t>KYOCERA FS-1025MFP</t>
  </si>
  <si>
    <t>NWC2Z03766</t>
  </si>
  <si>
    <t>NR13X69957</t>
  </si>
  <si>
    <t>KYOCERA FS-1128MFP</t>
  </si>
  <si>
    <t>QRD0735204</t>
  </si>
  <si>
    <t>QRD0735068</t>
  </si>
  <si>
    <t>KYOCERA  M2035dn</t>
  </si>
  <si>
    <t>ECOSYS M2040dn</t>
  </si>
  <si>
    <t>VCF6X05882</t>
  </si>
  <si>
    <t>HP LaserJet M501DN</t>
  </si>
  <si>
    <t>PHBVJ6Q1BM</t>
  </si>
  <si>
    <t>KYOCERA FS-1135MFP</t>
  </si>
  <si>
    <t>NR72843900</t>
  </si>
  <si>
    <t>NR14482809</t>
  </si>
  <si>
    <t>HP LaserJet 600</t>
  </si>
  <si>
    <t>HP LaserJet 500</t>
  </si>
  <si>
    <t>CNCTFDJ1L6</t>
  </si>
  <si>
    <t>HP LaserJet M1536dnf</t>
  </si>
  <si>
    <t>CNF8F17CSX</t>
  </si>
  <si>
    <t>CNC9D2GBWL</t>
  </si>
  <si>
    <t>CNF8F1B4Y3</t>
  </si>
  <si>
    <t>CNCVF2L0CP</t>
  </si>
  <si>
    <t>HP LaserJet 400</t>
  </si>
  <si>
    <t>PHH6F055561</t>
  </si>
  <si>
    <t>VNH3302720</t>
  </si>
  <si>
    <t>CND9D3LB8S</t>
  </si>
  <si>
    <t>XEY2633649</t>
  </si>
  <si>
    <t>LVW6328482 </t>
  </si>
  <si>
    <t>Kyocera FS-1035MFP</t>
  </si>
  <si>
    <t>NR14481226</t>
  </si>
  <si>
    <t>HP Laser Jet 1536dnf MFP</t>
  </si>
  <si>
    <t>CNC9C83C4G</t>
  </si>
  <si>
    <t>HP Laser Jet P1505</t>
  </si>
  <si>
    <t>CNCK233512</t>
  </si>
  <si>
    <t>LaserJet Pro MFP M426dw</t>
  </si>
  <si>
    <t>PHB8J8C4M4</t>
  </si>
  <si>
    <t>CNF8FBXF78</t>
  </si>
  <si>
    <t>Kyosera FS-4200DN</t>
  </si>
  <si>
    <t>V1S6541246</t>
  </si>
  <si>
    <t>QRD1786664</t>
  </si>
  <si>
    <t>NR14480710</t>
  </si>
  <si>
    <t>HP LaserJet Pro 400</t>
  </si>
  <si>
    <t>CVNH3302721</t>
  </si>
  <si>
    <t>HP LaserJet MFP M426dw</t>
  </si>
  <si>
    <t>PHB8J9Y3Y0</t>
  </si>
  <si>
    <t xml:space="preserve">HP LaserJet 1536 dnf </t>
  </si>
  <si>
    <t>CNF8F53G58</t>
  </si>
  <si>
    <t>PHB8J9Y1WW</t>
  </si>
  <si>
    <t>NR14483144</t>
  </si>
  <si>
    <t>HP LJ 1536dnf MFP</t>
  </si>
  <si>
    <t>Kyocera FS-1025MFP</t>
  </si>
  <si>
    <t>NWC2900342</t>
  </si>
  <si>
    <t>Kyosera FS-1135MFP</t>
  </si>
  <si>
    <t>LVW4946697</t>
  </si>
  <si>
    <t>Ecosys M2030Dn</t>
  </si>
  <si>
    <t>CNC9CDOBGZ</t>
  </si>
  <si>
    <t>LaserJet Pro 400 M401a</t>
  </si>
  <si>
    <t>VNH3308019</t>
  </si>
  <si>
    <t>LaserJet Enterprise M605</t>
  </si>
  <si>
    <t>CNBVH5XODB</t>
  </si>
  <si>
    <t>LVW3Z03861</t>
  </si>
  <si>
    <t>Kyocera FS-1135MFP</t>
  </si>
  <si>
    <t>NR14478074</t>
  </si>
  <si>
    <t>V1S5Y12112</t>
  </si>
  <si>
    <t>HP LJ Pro 400 M401DN</t>
  </si>
  <si>
    <t>HP Laser Jet 1320</t>
  </si>
  <si>
    <t>VNC3456735</t>
  </si>
  <si>
    <t>Kyosera FS-1035MFP</t>
  </si>
  <si>
    <t>NR14585062</t>
  </si>
  <si>
    <t>NR72947085</t>
  </si>
  <si>
    <t>HP laserjet 1536dnf MFP</t>
  </si>
  <si>
    <t>CNF8F8M7W6</t>
  </si>
  <si>
    <t>HP laserjet m1120</t>
  </si>
  <si>
    <t>HP laserjet pro400</t>
  </si>
  <si>
    <t>VNH3310438</t>
  </si>
  <si>
    <t>Kyosera FS-1025MFP</t>
  </si>
  <si>
    <t>NWC2X01592</t>
  </si>
  <si>
    <t>NR73361598</t>
  </si>
  <si>
    <t>V1S4319333</t>
  </si>
  <si>
    <t xml:space="preserve">Kyosera М2040DN </t>
  </si>
  <si>
    <t>VCF6904356</t>
  </si>
  <si>
    <t>V1S4734414</t>
  </si>
  <si>
    <t>HP LaserJet 1536dnf MFP</t>
  </si>
  <si>
    <t>CNG8G3LB3V</t>
  </si>
  <si>
    <t>HP LJ Pro 400 M401А</t>
  </si>
  <si>
    <t>VNF3G01371</t>
  </si>
  <si>
    <t>HP LJ 1018</t>
  </si>
  <si>
    <t>VNC3P13482</t>
  </si>
  <si>
    <t>PHB8J7V46V</t>
  </si>
  <si>
    <t>NR73465286</t>
  </si>
  <si>
    <t>VNH6G36923</t>
  </si>
  <si>
    <t>CNF8F17CST</t>
  </si>
  <si>
    <t>HB8K1Y1W8</t>
  </si>
  <si>
    <t>HP LJ M1522n</t>
  </si>
  <si>
    <t>CNCT82MHF8</t>
  </si>
  <si>
    <t>VNC3J51462</t>
  </si>
  <si>
    <t>CNCKP21669</t>
  </si>
  <si>
    <t>Серийный номер</t>
  </si>
  <si>
    <t>V1S6852157</t>
  </si>
  <si>
    <t>V1S4628808</t>
  </si>
  <si>
    <t>LW14635373</t>
  </si>
  <si>
    <t>LVG6701748</t>
  </si>
  <si>
    <t>V1S6852187</t>
  </si>
  <si>
    <t>VCF6X05432</t>
  </si>
  <si>
    <t>Q663243348</t>
  </si>
  <si>
    <t>Серийныйномер</t>
  </si>
  <si>
    <t>VC66901139</t>
  </si>
  <si>
    <t>NR73572029</t>
  </si>
  <si>
    <t>NR73572107</t>
  </si>
  <si>
    <t>KYOCERA FS-4300DN</t>
  </si>
  <si>
    <t>ECOSYS M2135dn</t>
  </si>
  <si>
    <t>Kyocera  1370dn</t>
  </si>
  <si>
    <t xml:space="preserve">Kyosera FS-4200DN </t>
  </si>
  <si>
    <t>Kyocera FS-2035D</t>
  </si>
  <si>
    <t>Проверка сер. №</t>
  </si>
  <si>
    <t>Учет счетчиков А4 и А5 ведется в одной строке таблицы</t>
  </si>
  <si>
    <t>Учет счетчиков для принтеров с цветной печатью ведется на отдельном листе и также в одной строке по каждому устройству</t>
  </si>
  <si>
    <t>Серийные номера в рамках одного учетного периода не должны повторяться.</t>
  </si>
  <si>
    <t>Поле с серийным номером не должно быть пустым</t>
  </si>
  <si>
    <t>В поле с серийным номером не должно быть пробелов и/или посторонних пометок</t>
  </si>
  <si>
    <t>Новое оборудование (в новом учетном периоде) должно сопровождаться комментарием.</t>
  </si>
  <si>
    <t>Примечание</t>
  </si>
  <si>
    <t>LVQ5441603</t>
  </si>
  <si>
    <t>VJJ418L4L1</t>
  </si>
  <si>
    <t>А4 Цена</t>
  </si>
  <si>
    <t>А5 Цена</t>
  </si>
  <si>
    <t>Сумма А4+А5</t>
  </si>
  <si>
    <t>NU62905765</t>
  </si>
  <si>
    <t>VNH580806</t>
  </si>
  <si>
    <t>628426,  Россия, АО Ханты-Мансийский, г Сургут, ш Нефтеюганское, дом 22/4</t>
  </si>
  <si>
    <t>NR14477150</t>
  </si>
  <si>
    <t>NR13760650</t>
  </si>
  <si>
    <t xml:space="preserve">Kyocera M2035dn </t>
  </si>
  <si>
    <t xml:space="preserve">KYOCERA  M2035dn </t>
  </si>
  <si>
    <t xml:space="preserve">Kyocera FS-3920DN </t>
  </si>
  <si>
    <t>KYOCERA FS-4100DN</t>
  </si>
  <si>
    <t>NVN3619832</t>
  </si>
  <si>
    <t>KYOCERA FS-3920DN</t>
  </si>
  <si>
    <t>XEY0958176</t>
  </si>
  <si>
    <t>LVW3Z04289</t>
  </si>
  <si>
    <t>VNC4604360</t>
  </si>
  <si>
    <t>KYOCERA FS-4020DN</t>
  </si>
  <si>
    <t>XEZ2764758</t>
  </si>
  <si>
    <t xml:space="preserve">NUD2Y05085 </t>
  </si>
  <si>
    <t>Апринт</t>
  </si>
  <si>
    <t>XEY2525891</t>
  </si>
  <si>
    <t>614990,  Россия, край Пермский, г Пермь, ул Куйбышева, дом 130, корп. 1</t>
  </si>
  <si>
    <t xml:space="preserve">Kyocera FS-1035 </t>
  </si>
  <si>
    <t>VNF3R01796</t>
  </si>
  <si>
    <t>460019,  Россия, обл Оренбургская, г Оренбург, ш Шарлыкское, дом 4, пав. склад №10</t>
  </si>
  <si>
    <t>CND93LB8S</t>
  </si>
  <si>
    <t>CNF8F17DFG</t>
  </si>
  <si>
    <t>CNF8FBXFWG</t>
  </si>
  <si>
    <t>CNMJS20084</t>
  </si>
  <si>
    <t>454038,  Россия, обл Челябинская, г Челябинск, ул Хлебозаводская, дом 35</t>
  </si>
  <si>
    <t>CNCHB98022</t>
  </si>
  <si>
    <t xml:space="preserve">HP LJ 1536dnf MFP </t>
  </si>
  <si>
    <t>А</t>
  </si>
  <si>
    <t>CNF8G7X5WP</t>
  </si>
  <si>
    <t xml:space="preserve">HP LJ Pro MFP M426fdn </t>
  </si>
  <si>
    <t>625013,  Россия, обл Тюменская, г Тюмень, ул Энергетиков, дом 56</t>
  </si>
  <si>
    <t>V1S4212488</t>
  </si>
  <si>
    <t>620050,  Россия, обл Свердловская, г Екатеринбург, ул Мметалергов 87</t>
  </si>
  <si>
    <t>ECOSYS M2035dn</t>
  </si>
  <si>
    <t>LVW6541999</t>
  </si>
  <si>
    <t>628606,  Россия, АО Ханты-Мансийский, г Нижневартовск, ул Ленина, дом 10П, стр. 18</t>
  </si>
  <si>
    <t>460019,  Россия, обл Оренбургская, г Оренбург, ш Шарлыкское, дом 4, пав. склад №11</t>
  </si>
  <si>
    <t>625013,  Россия, обл Тюменская, г Тюмень, ул Энергетиков, дом 57</t>
  </si>
  <si>
    <t>V1S4316022</t>
  </si>
  <si>
    <t xml:space="preserve">KYOCERA - FS-1135MFP </t>
  </si>
  <si>
    <t xml:space="preserve">ECOSYS M2040dn </t>
  </si>
  <si>
    <t xml:space="preserve">KYOCERA FS-4200DN  </t>
  </si>
  <si>
    <t>Kyocera M2035dn</t>
  </si>
  <si>
    <t xml:space="preserve">Kyosera FS-3920DN </t>
  </si>
  <si>
    <t xml:space="preserve">HP LaserJet p2055dn </t>
  </si>
  <si>
    <t xml:space="preserve">Ecosys M2535Dn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</si>
</sst>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 x14ac:knownFonts="1">
    <font>
      <sz val="10"/>
      <color rgb="FF000000"/>
      <name val="Times New Roman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indexed="8"/>
      <name val="Calibri"/>
      <family val="2"/>
      <scheme val="minor"/>
    </font>
    <font>
      <sz val="10"/>
      <name val="SimSun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</cellStyleXfs>
  <cellXfs count="6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10" fillId="0" borderId="1" xfId="0" applyFont="1" applyFill="1" applyBorder="1" applyAlignment="1" applyProtection="1">
      <alignment horizontal="right" vertical="top"/>
    </xf>
    <xf numFmtId="0" fontId="13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2" fillId="0" borderId="0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right" wrapText="1"/>
    </xf>
    <xf numFmtId="0" fontId="12" fillId="2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 wrapText="1"/>
    </xf>
    <xf numFmtId="0" fontId="12" fillId="2" borderId="2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1" fontId="0" fillId="0" borderId="1" xfId="0" applyNumberForma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justify" wrapText="1"/>
    </xf>
    <xf numFmtId="0" fontId="9" fillId="2" borderId="1" xfId="0" applyFont="1" applyFill="1" applyBorder="1" applyAlignment="1" applyProtection="1">
      <alignment horizontal="left" vertical="top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justify" wrapText="1"/>
    </xf>
    <xf numFmtId="0" fontId="8" fillId="2" borderId="1" xfId="0" applyFont="1" applyFill="1" applyBorder="1" applyAlignment="1" applyProtection="1">
      <alignment horizontal="left" vertical="top"/>
    </xf>
    <xf numFmtId="0" fontId="8" fillId="2" borderId="1" xfId="0" applyFont="1" applyFill="1" applyBorder="1" applyAlignment="1" applyProtection="1">
      <alignment horizontal="left" vertical="top" wrapText="1"/>
    </xf>
    <xf numFmtId="0" fontId="9" fillId="2" borderId="1" xfId="0" applyFont="1" applyFill="1" applyBorder="1" applyAlignment="1" applyProtection="1">
      <alignment horizontal="left" vertical="top"/>
    </xf>
    <xf numFmtId="0" fontId="5" fillId="2" borderId="1" xfId="0" applyFont="1" applyFill="1" applyBorder="1" applyAlignment="1" applyProtection="1">
      <alignment horizontal="left" vertical="top" wrapText="1"/>
    </xf>
    <xf numFmtId="0" fontId="8" fillId="2" borderId="1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left" wrapText="1"/>
    </xf>
    <xf numFmtId="0" fontId="0" fillId="2" borderId="0" xfId="0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 applyProtection="1">
      <alignment horizontal="center" vertical="top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/>
    </xf>
  </cellXfs>
  <cellStyles count="5">
    <cellStyle name="Excel Built-in Normal" xfId="4"/>
    <cellStyle name="Обычный" xfId="0" builtinId="0"/>
    <cellStyle name="Обычный 2" xfId="1"/>
    <cellStyle name="Обычный 3" xf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7" sqref="A7"/>
    </sheetView>
  </sheetViews>
  <sheetFormatPr defaultRowHeight="12.75" x14ac:dyDescent="0.2"/>
  <cols>
    <col min="1" max="1" width="120.6640625" customWidth="1"/>
  </cols>
  <sheetData>
    <row r="2" spans="1:1" x14ac:dyDescent="0.2">
      <c r="A2" t="s">
        <v>148</v>
      </c>
    </row>
    <row r="3" spans="1:1" x14ac:dyDescent="0.2">
      <c r="A3" t="s">
        <v>149</v>
      </c>
    </row>
    <row r="4" spans="1:1" x14ac:dyDescent="0.2">
      <c r="A4" t="s">
        <v>150</v>
      </c>
    </row>
    <row r="5" spans="1:1" x14ac:dyDescent="0.2">
      <c r="A5" t="s">
        <v>151</v>
      </c>
    </row>
    <row r="6" spans="1:1" x14ac:dyDescent="0.2">
      <c r="A6" t="s">
        <v>152</v>
      </c>
    </row>
    <row r="7" spans="1:1" x14ac:dyDescent="0.2">
      <c r="A7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B1" workbookViewId="0">
      <selection activeCell="G16" sqref="G16"/>
    </sheetView>
  </sheetViews>
  <sheetFormatPr defaultColWidth="12" defaultRowHeight="15" x14ac:dyDescent="0.25"/>
  <cols>
    <col min="1" max="1" width="10.5" style="1" customWidth="1"/>
    <col min="2" max="2" width="39" customWidth="1"/>
    <col min="3" max="3" width="24.5" style="51" customWidth="1"/>
    <col min="4" max="4" width="14.33203125" style="1" customWidth="1"/>
    <col min="5" max="5" width="15.6640625" style="19" customWidth="1"/>
    <col min="6" max="6" width="14" style="29" customWidth="1"/>
    <col min="7" max="7" width="10.5" style="61" customWidth="1"/>
    <col min="8" max="8" width="14" style="29" customWidth="1"/>
    <col min="9" max="9" width="12.5" style="29" customWidth="1"/>
    <col min="10" max="10" width="9.83203125" style="61" customWidth="1"/>
    <col min="11" max="11" width="7.83203125" customWidth="1"/>
    <col min="12" max="12" width="7.33203125" customWidth="1"/>
    <col min="13" max="13" width="7" style="1" customWidth="1"/>
    <col min="14" max="14" width="4.83203125" customWidth="1"/>
    <col min="15" max="15" width="7.5" style="33" customWidth="1"/>
    <col min="16" max="16" width="9.33203125" style="33" customWidth="1"/>
    <col min="17" max="17" width="9.5" style="33" customWidth="1"/>
  </cols>
  <sheetData>
    <row r="1" spans="1:17" s="1" customFormat="1" ht="60" x14ac:dyDescent="0.25">
      <c r="A1" s="2" t="s">
        <v>13</v>
      </c>
      <c r="B1" s="2" t="s">
        <v>15</v>
      </c>
      <c r="C1" s="38" t="s">
        <v>12</v>
      </c>
      <c r="D1" s="2" t="s">
        <v>138</v>
      </c>
      <c r="E1" s="17" t="s">
        <v>16</v>
      </c>
      <c r="F1" s="20" t="s">
        <v>17</v>
      </c>
      <c r="G1" s="60" t="s">
        <v>18</v>
      </c>
      <c r="H1" s="20" t="s">
        <v>16</v>
      </c>
      <c r="I1" s="20" t="s">
        <v>17</v>
      </c>
      <c r="J1" s="60" t="s">
        <v>18</v>
      </c>
      <c r="K1" s="4" t="s">
        <v>0</v>
      </c>
      <c r="L1" s="4" t="s">
        <v>1</v>
      </c>
      <c r="M1" s="4" t="s">
        <v>147</v>
      </c>
      <c r="N1" s="4" t="s">
        <v>154</v>
      </c>
      <c r="O1" s="34" t="s">
        <v>157</v>
      </c>
      <c r="P1" s="34" t="s">
        <v>158</v>
      </c>
      <c r="Q1" s="34" t="s">
        <v>159</v>
      </c>
    </row>
    <row r="2" spans="1:17" s="1" customFormat="1" x14ac:dyDescent="0.25">
      <c r="A2" s="5" t="s">
        <v>177</v>
      </c>
      <c r="B2" s="32" t="s">
        <v>195</v>
      </c>
      <c r="C2" s="40" t="s">
        <v>196</v>
      </c>
      <c r="D2" s="52" t="s">
        <v>197</v>
      </c>
      <c r="E2" s="30">
        <v>22145</v>
      </c>
      <c r="F2" s="30">
        <v>22145</v>
      </c>
      <c r="G2" s="26">
        <f t="shared" ref="G2" si="0">(F2-E2)</f>
        <v>0</v>
      </c>
      <c r="H2" s="21">
        <v>0</v>
      </c>
      <c r="I2" s="21">
        <v>0</v>
      </c>
      <c r="J2" s="26">
        <v>0</v>
      </c>
      <c r="K2" s="8" t="s">
        <v>11</v>
      </c>
      <c r="L2" s="7" t="s">
        <v>2</v>
      </c>
      <c r="M2" s="14">
        <f>COUNTIF($D$3:$D$100,D2)</f>
        <v>0</v>
      </c>
      <c r="N2" s="15"/>
      <c r="O2" s="35">
        <v>0.78</v>
      </c>
      <c r="P2" s="35">
        <v>0.21</v>
      </c>
      <c r="Q2" s="36">
        <f t="shared" ref="Q2" si="1">(O2*G2)+(P2*J2)</f>
        <v>0</v>
      </c>
    </row>
    <row r="3" spans="1:17" x14ac:dyDescent="0.25">
      <c r="A3" s="5" t="s">
        <v>177</v>
      </c>
      <c r="B3" s="7" t="s">
        <v>24</v>
      </c>
      <c r="C3" s="39" t="s">
        <v>174</v>
      </c>
      <c r="D3" s="10" t="s">
        <v>175</v>
      </c>
      <c r="E3" s="22">
        <v>268727</v>
      </c>
      <c r="F3" s="22">
        <v>296414</v>
      </c>
      <c r="G3" s="26">
        <f t="shared" ref="G3" si="2">(F3-E3)</f>
        <v>27687</v>
      </c>
      <c r="H3" s="21">
        <v>2</v>
      </c>
      <c r="I3" s="21">
        <v>2</v>
      </c>
      <c r="J3" s="26">
        <f t="shared" ref="J3" si="3">(I3-H3)</f>
        <v>0</v>
      </c>
      <c r="K3" s="8" t="s">
        <v>10</v>
      </c>
      <c r="L3" s="7" t="s">
        <v>2</v>
      </c>
      <c r="M3" s="14">
        <f>COUNTIF($D$3:$D$94,D3)</f>
        <v>1</v>
      </c>
      <c r="N3" s="15"/>
      <c r="O3" s="35">
        <v>0.89</v>
      </c>
      <c r="P3" s="35">
        <v>0.24</v>
      </c>
      <c r="Q3" s="36">
        <f t="shared" ref="Q3" si="4">(O3*G3)+(P3*J3)</f>
        <v>24641.43</v>
      </c>
    </row>
    <row r="4" spans="1:17" x14ac:dyDescent="0.25">
      <c r="A4" s="5" t="s">
        <v>177</v>
      </c>
      <c r="B4" s="7" t="s">
        <v>24</v>
      </c>
      <c r="C4" s="39" t="s">
        <v>29</v>
      </c>
      <c r="D4" s="6" t="s">
        <v>131</v>
      </c>
      <c r="E4" s="22">
        <v>546711</v>
      </c>
      <c r="F4" s="22">
        <v>552145</v>
      </c>
      <c r="G4" s="26">
        <f t="shared" ref="G4:G22" si="5">(F4-E4)</f>
        <v>5434</v>
      </c>
      <c r="H4" s="21">
        <v>2553</v>
      </c>
      <c r="I4" s="21">
        <v>2553</v>
      </c>
      <c r="J4" s="26">
        <f t="shared" ref="J4:J38" si="6">(I4-H4)</f>
        <v>0</v>
      </c>
      <c r="K4" s="8" t="s">
        <v>10</v>
      </c>
      <c r="L4" s="7" t="s">
        <v>2</v>
      </c>
      <c r="M4" s="14">
        <f>COUNTIF($D$3:$D$100,D4)</f>
        <v>1</v>
      </c>
      <c r="N4" s="15"/>
      <c r="O4" s="35">
        <v>0.89</v>
      </c>
      <c r="P4" s="35">
        <v>0.24</v>
      </c>
      <c r="Q4" s="36">
        <f>(O4*G4)+(P4*J4)</f>
        <v>4836.26</v>
      </c>
    </row>
    <row r="5" spans="1:17" x14ac:dyDescent="0.25">
      <c r="A5" s="5" t="s">
        <v>177</v>
      </c>
      <c r="B5" s="7" t="s">
        <v>24</v>
      </c>
      <c r="C5" s="39" t="s">
        <v>142</v>
      </c>
      <c r="D5" s="10" t="s">
        <v>30</v>
      </c>
      <c r="E5" s="22">
        <v>119874</v>
      </c>
      <c r="F5" s="22">
        <v>119874</v>
      </c>
      <c r="G5" s="26">
        <f t="shared" si="5"/>
        <v>0</v>
      </c>
      <c r="H5" s="21">
        <v>2388</v>
      </c>
      <c r="I5" s="21">
        <v>2388</v>
      </c>
      <c r="J5" s="26">
        <f t="shared" si="6"/>
        <v>0</v>
      </c>
      <c r="K5" s="8" t="s">
        <v>10</v>
      </c>
      <c r="L5" s="7" t="s">
        <v>2</v>
      </c>
      <c r="M5" s="14">
        <f>COUNTIF($D$3:$D$100,D5)</f>
        <v>1</v>
      </c>
      <c r="N5" s="15"/>
      <c r="O5" s="35">
        <v>0.89</v>
      </c>
      <c r="P5" s="35">
        <v>0.24</v>
      </c>
      <c r="Q5" s="36">
        <f t="shared" ref="Q5:Q28" si="7">(O5*G5)+(P5*J5)</f>
        <v>0</v>
      </c>
    </row>
    <row r="6" spans="1:17" x14ac:dyDescent="0.25">
      <c r="A6" s="5" t="s">
        <v>177</v>
      </c>
      <c r="B6" s="7" t="s">
        <v>24</v>
      </c>
      <c r="C6" s="39" t="s">
        <v>170</v>
      </c>
      <c r="D6" s="10" t="s">
        <v>171</v>
      </c>
      <c r="E6" s="22">
        <v>662974</v>
      </c>
      <c r="F6" s="22">
        <v>664142</v>
      </c>
      <c r="G6" s="26">
        <f t="shared" si="5"/>
        <v>1168</v>
      </c>
      <c r="H6" s="21">
        <v>73584</v>
      </c>
      <c r="I6" s="21">
        <v>73584</v>
      </c>
      <c r="J6" s="26">
        <f t="shared" si="6"/>
        <v>0</v>
      </c>
      <c r="K6" s="8" t="s">
        <v>11</v>
      </c>
      <c r="L6" s="7" t="s">
        <v>2</v>
      </c>
      <c r="M6" s="14">
        <f>COUNTIF($D$3:$D$94,D6)</f>
        <v>1</v>
      </c>
      <c r="N6" s="15"/>
      <c r="O6" s="35">
        <v>0.78</v>
      </c>
      <c r="P6" s="35">
        <v>0.21</v>
      </c>
      <c r="Q6" s="36">
        <f t="shared" si="7"/>
        <v>911.04000000000008</v>
      </c>
    </row>
    <row r="7" spans="1:17" x14ac:dyDescent="0.25">
      <c r="A7" s="5" t="s">
        <v>177</v>
      </c>
      <c r="B7" s="7" t="s">
        <v>24</v>
      </c>
      <c r="C7" s="39" t="s">
        <v>31</v>
      </c>
      <c r="D7" s="10" t="s">
        <v>32</v>
      </c>
      <c r="E7" s="22">
        <v>372879</v>
      </c>
      <c r="F7" s="22">
        <v>392145</v>
      </c>
      <c r="G7" s="26">
        <f t="shared" si="5"/>
        <v>19266</v>
      </c>
      <c r="H7" s="21">
        <v>2323</v>
      </c>
      <c r="I7" s="21">
        <v>2323</v>
      </c>
      <c r="J7" s="26">
        <f t="shared" si="6"/>
        <v>0</v>
      </c>
      <c r="K7" s="8" t="s">
        <v>10</v>
      </c>
      <c r="L7" s="7" t="s">
        <v>2</v>
      </c>
      <c r="M7" s="14">
        <f t="shared" ref="M7:M38" si="8">COUNTIF($D$3:$D$100,D7)</f>
        <v>1</v>
      </c>
      <c r="N7" s="15"/>
      <c r="O7" s="35">
        <v>0.89</v>
      </c>
      <c r="P7" s="35">
        <v>0.24</v>
      </c>
      <c r="Q7" s="36">
        <f t="shared" si="7"/>
        <v>17146.740000000002</v>
      </c>
    </row>
    <row r="8" spans="1:17" x14ac:dyDescent="0.25">
      <c r="A8" s="5" t="s">
        <v>177</v>
      </c>
      <c r="B8" s="7" t="s">
        <v>24</v>
      </c>
      <c r="C8" s="39" t="s">
        <v>33</v>
      </c>
      <c r="D8" s="10" t="s">
        <v>34</v>
      </c>
      <c r="E8" s="22">
        <v>9358</v>
      </c>
      <c r="F8" s="22">
        <v>9358</v>
      </c>
      <c r="G8" s="26">
        <f t="shared" si="5"/>
        <v>0</v>
      </c>
      <c r="H8" s="21">
        <v>0</v>
      </c>
      <c r="I8" s="21">
        <v>0</v>
      </c>
      <c r="J8" s="26">
        <f t="shared" si="6"/>
        <v>0</v>
      </c>
      <c r="K8" s="8" t="s">
        <v>11</v>
      </c>
      <c r="L8" s="7" t="s">
        <v>2</v>
      </c>
      <c r="M8" s="14">
        <f t="shared" si="8"/>
        <v>1</v>
      </c>
      <c r="N8" s="15"/>
      <c r="O8" s="35">
        <v>0.78</v>
      </c>
      <c r="P8" s="35">
        <v>0.21</v>
      </c>
      <c r="Q8" s="36">
        <f t="shared" si="7"/>
        <v>0</v>
      </c>
    </row>
    <row r="9" spans="1:17" x14ac:dyDescent="0.25">
      <c r="A9" s="5" t="s">
        <v>177</v>
      </c>
      <c r="B9" s="7" t="s">
        <v>24</v>
      </c>
      <c r="C9" s="39" t="s">
        <v>28</v>
      </c>
      <c r="D9" s="10" t="s">
        <v>35</v>
      </c>
      <c r="E9" s="22">
        <v>168879</v>
      </c>
      <c r="F9" s="22">
        <v>168983</v>
      </c>
      <c r="G9" s="26">
        <f t="shared" si="5"/>
        <v>104</v>
      </c>
      <c r="H9" s="21">
        <v>35321</v>
      </c>
      <c r="I9" s="21">
        <v>35321</v>
      </c>
      <c r="J9" s="26">
        <f t="shared" si="6"/>
        <v>0</v>
      </c>
      <c r="K9" s="8" t="s">
        <v>11</v>
      </c>
      <c r="L9" s="7" t="s">
        <v>2</v>
      </c>
      <c r="M9" s="14">
        <f t="shared" si="8"/>
        <v>1</v>
      </c>
      <c r="N9" s="15"/>
      <c r="O9" s="35">
        <v>0.78</v>
      </c>
      <c r="P9" s="35">
        <v>0.21</v>
      </c>
      <c r="Q9" s="36">
        <f t="shared" si="7"/>
        <v>81.12</v>
      </c>
    </row>
    <row r="10" spans="1:17" x14ac:dyDescent="0.25">
      <c r="A10" s="5" t="s">
        <v>177</v>
      </c>
      <c r="B10" s="7" t="s">
        <v>24</v>
      </c>
      <c r="C10" s="40" t="s">
        <v>40</v>
      </c>
      <c r="D10" s="9" t="s">
        <v>136</v>
      </c>
      <c r="E10" s="30">
        <v>24950</v>
      </c>
      <c r="F10" s="30">
        <v>24958</v>
      </c>
      <c r="G10" s="26">
        <f t="shared" si="5"/>
        <v>8</v>
      </c>
      <c r="H10" s="21">
        <v>45</v>
      </c>
      <c r="I10" s="21">
        <v>45</v>
      </c>
      <c r="J10" s="26">
        <f t="shared" si="6"/>
        <v>0</v>
      </c>
      <c r="K10" s="8" t="s">
        <v>10</v>
      </c>
      <c r="L10" s="7" t="s">
        <v>2</v>
      </c>
      <c r="M10" s="14">
        <f t="shared" si="8"/>
        <v>1</v>
      </c>
      <c r="N10" s="15"/>
      <c r="O10" s="35">
        <v>0.89</v>
      </c>
      <c r="P10" s="35">
        <v>0.24</v>
      </c>
      <c r="Q10" s="36">
        <f t="shared" si="7"/>
        <v>7.12</v>
      </c>
    </row>
    <row r="11" spans="1:17" x14ac:dyDescent="0.25">
      <c r="A11" s="5" t="s">
        <v>177</v>
      </c>
      <c r="B11" s="7" t="s">
        <v>24</v>
      </c>
      <c r="C11" s="39" t="s">
        <v>36</v>
      </c>
      <c r="D11" s="10" t="s">
        <v>37</v>
      </c>
      <c r="E11" s="22">
        <v>176614</v>
      </c>
      <c r="F11" s="22">
        <v>177812</v>
      </c>
      <c r="G11" s="26">
        <f t="shared" si="5"/>
        <v>1198</v>
      </c>
      <c r="H11" s="21">
        <v>3398</v>
      </c>
      <c r="I11" s="21">
        <v>3398</v>
      </c>
      <c r="J11" s="26">
        <f t="shared" si="6"/>
        <v>0</v>
      </c>
      <c r="K11" s="8" t="s">
        <v>11</v>
      </c>
      <c r="L11" s="7" t="s">
        <v>2</v>
      </c>
      <c r="M11" s="14">
        <f t="shared" si="8"/>
        <v>1</v>
      </c>
      <c r="N11" s="15"/>
      <c r="O11" s="35">
        <v>0.78</v>
      </c>
      <c r="P11" s="35">
        <v>0.21</v>
      </c>
      <c r="Q11" s="36">
        <f t="shared" si="7"/>
        <v>934.44</v>
      </c>
    </row>
    <row r="12" spans="1:17" x14ac:dyDescent="0.25">
      <c r="A12" s="5" t="s">
        <v>177</v>
      </c>
      <c r="B12" s="7" t="s">
        <v>24</v>
      </c>
      <c r="C12" s="39" t="s">
        <v>36</v>
      </c>
      <c r="D12" s="10" t="s">
        <v>38</v>
      </c>
      <c r="E12" s="22">
        <v>215920</v>
      </c>
      <c r="F12" s="22">
        <v>215920</v>
      </c>
      <c r="G12" s="26">
        <f t="shared" si="5"/>
        <v>0</v>
      </c>
      <c r="H12" s="21">
        <v>2925</v>
      </c>
      <c r="I12" s="21">
        <v>2925</v>
      </c>
      <c r="J12" s="26">
        <f t="shared" si="6"/>
        <v>0</v>
      </c>
      <c r="K12" s="8" t="s">
        <v>11</v>
      </c>
      <c r="L12" s="7" t="s">
        <v>2</v>
      </c>
      <c r="M12" s="14">
        <f t="shared" si="8"/>
        <v>1</v>
      </c>
      <c r="N12" s="15"/>
      <c r="O12" s="35">
        <v>0.78</v>
      </c>
      <c r="P12" s="35">
        <v>0.21</v>
      </c>
      <c r="Q12" s="36">
        <f t="shared" si="7"/>
        <v>0</v>
      </c>
    </row>
    <row r="13" spans="1:17" x14ac:dyDescent="0.25">
      <c r="A13" s="5" t="s">
        <v>177</v>
      </c>
      <c r="B13" s="7" t="s">
        <v>24</v>
      </c>
      <c r="C13" s="40" t="s">
        <v>40</v>
      </c>
      <c r="D13" s="9" t="s">
        <v>41</v>
      </c>
      <c r="E13" s="22">
        <v>529177</v>
      </c>
      <c r="F13" s="22">
        <v>538974</v>
      </c>
      <c r="G13" s="26">
        <f t="shared" si="5"/>
        <v>9797</v>
      </c>
      <c r="H13" s="21">
        <v>2953</v>
      </c>
      <c r="I13" s="21">
        <v>2953</v>
      </c>
      <c r="J13" s="26">
        <f t="shared" si="6"/>
        <v>0</v>
      </c>
      <c r="K13" s="8" t="s">
        <v>11</v>
      </c>
      <c r="L13" s="7" t="s">
        <v>2</v>
      </c>
      <c r="M13" s="14">
        <f t="shared" si="8"/>
        <v>1</v>
      </c>
      <c r="N13" s="15"/>
      <c r="O13" s="35">
        <v>0.78</v>
      </c>
      <c r="P13" s="35">
        <v>0.21</v>
      </c>
      <c r="Q13" s="36">
        <f t="shared" si="7"/>
        <v>7641.66</v>
      </c>
    </row>
    <row r="14" spans="1:17" x14ac:dyDescent="0.25">
      <c r="A14" s="5" t="s">
        <v>177</v>
      </c>
      <c r="B14" s="7" t="s">
        <v>24</v>
      </c>
      <c r="C14" s="40" t="s">
        <v>42</v>
      </c>
      <c r="D14" s="52" t="s">
        <v>43</v>
      </c>
      <c r="E14" s="22">
        <v>424127</v>
      </c>
      <c r="F14" s="22">
        <v>424127</v>
      </c>
      <c r="G14" s="26">
        <f t="shared" si="5"/>
        <v>0</v>
      </c>
      <c r="H14" s="21">
        <v>2905</v>
      </c>
      <c r="I14" s="21">
        <v>2905</v>
      </c>
      <c r="J14" s="26">
        <f t="shared" si="6"/>
        <v>0</v>
      </c>
      <c r="K14" s="8" t="s">
        <v>11</v>
      </c>
      <c r="L14" s="7" t="s">
        <v>2</v>
      </c>
      <c r="M14" s="14">
        <f t="shared" si="8"/>
        <v>1</v>
      </c>
      <c r="N14" s="15"/>
      <c r="O14" s="35">
        <v>0.78</v>
      </c>
      <c r="P14" s="35">
        <v>0.21</v>
      </c>
      <c r="Q14" s="36">
        <f t="shared" si="7"/>
        <v>0</v>
      </c>
    </row>
    <row r="15" spans="1:17" x14ac:dyDescent="0.25">
      <c r="A15" s="5" t="s">
        <v>177</v>
      </c>
      <c r="B15" s="7" t="s">
        <v>24</v>
      </c>
      <c r="C15" s="39" t="s">
        <v>44</v>
      </c>
      <c r="D15" s="10" t="s">
        <v>45</v>
      </c>
      <c r="E15" s="22">
        <v>177862</v>
      </c>
      <c r="F15" s="22">
        <v>178944</v>
      </c>
      <c r="G15" s="26">
        <f t="shared" si="5"/>
        <v>1082</v>
      </c>
      <c r="H15" s="21">
        <v>21450</v>
      </c>
      <c r="I15" s="21">
        <v>21450</v>
      </c>
      <c r="J15" s="26">
        <f t="shared" si="6"/>
        <v>0</v>
      </c>
      <c r="K15" s="8" t="s">
        <v>11</v>
      </c>
      <c r="L15" s="7" t="s">
        <v>2</v>
      </c>
      <c r="M15" s="14">
        <f t="shared" si="8"/>
        <v>1</v>
      </c>
      <c r="N15" s="15"/>
      <c r="O15" s="35">
        <v>0.78</v>
      </c>
      <c r="P15" s="35">
        <v>0.21</v>
      </c>
      <c r="Q15" s="36">
        <f t="shared" si="7"/>
        <v>843.96</v>
      </c>
    </row>
    <row r="16" spans="1:17" x14ac:dyDescent="0.25">
      <c r="A16" s="5" t="s">
        <v>177</v>
      </c>
      <c r="B16" s="7" t="s">
        <v>24</v>
      </c>
      <c r="C16" s="39" t="s">
        <v>28</v>
      </c>
      <c r="D16" s="10" t="s">
        <v>46</v>
      </c>
      <c r="E16" s="22">
        <v>92567</v>
      </c>
      <c r="F16" s="22">
        <v>92567</v>
      </c>
      <c r="G16" s="26">
        <f t="shared" si="5"/>
        <v>0</v>
      </c>
      <c r="H16" s="21">
        <v>160</v>
      </c>
      <c r="I16" s="21">
        <v>160</v>
      </c>
      <c r="J16" s="26">
        <f t="shared" si="6"/>
        <v>0</v>
      </c>
      <c r="K16" s="8" t="s">
        <v>11</v>
      </c>
      <c r="L16" s="7" t="s">
        <v>2</v>
      </c>
      <c r="M16" s="14">
        <f t="shared" si="8"/>
        <v>1</v>
      </c>
      <c r="N16" s="15"/>
      <c r="O16" s="35">
        <v>0.78</v>
      </c>
      <c r="P16" s="35">
        <v>0.21</v>
      </c>
      <c r="Q16" s="36">
        <f t="shared" si="7"/>
        <v>0</v>
      </c>
    </row>
    <row r="17" spans="1:17" x14ac:dyDescent="0.25">
      <c r="A17" s="5" t="s">
        <v>177</v>
      </c>
      <c r="B17" s="7" t="s">
        <v>24</v>
      </c>
      <c r="C17" s="39" t="s">
        <v>48</v>
      </c>
      <c r="D17" s="10" t="s">
        <v>49</v>
      </c>
      <c r="E17" s="31">
        <v>17985</v>
      </c>
      <c r="F17" s="31">
        <v>17985</v>
      </c>
      <c r="G17" s="26">
        <f t="shared" si="5"/>
        <v>0</v>
      </c>
      <c r="H17" s="21"/>
      <c r="I17" s="21"/>
      <c r="J17" s="26">
        <f t="shared" si="6"/>
        <v>0</v>
      </c>
      <c r="K17" s="8" t="s">
        <v>11</v>
      </c>
      <c r="L17" s="7" t="s">
        <v>2</v>
      </c>
      <c r="M17" s="14">
        <f t="shared" si="8"/>
        <v>1</v>
      </c>
      <c r="N17" s="15"/>
      <c r="O17" s="35">
        <v>4.09</v>
      </c>
      <c r="P17" s="35">
        <v>0.21</v>
      </c>
      <c r="Q17" s="36">
        <f t="shared" si="7"/>
        <v>0</v>
      </c>
    </row>
    <row r="18" spans="1:17" x14ac:dyDescent="0.25">
      <c r="A18" s="5" t="s">
        <v>177</v>
      </c>
      <c r="B18" s="7" t="s">
        <v>24</v>
      </c>
      <c r="C18" s="39" t="s">
        <v>50</v>
      </c>
      <c r="D18" s="10" t="s">
        <v>183</v>
      </c>
      <c r="E18" s="22">
        <v>27298</v>
      </c>
      <c r="F18" s="22">
        <v>27298</v>
      </c>
      <c r="G18" s="26">
        <f t="shared" si="5"/>
        <v>0</v>
      </c>
      <c r="H18" s="21"/>
      <c r="I18" s="21"/>
      <c r="J18" s="26">
        <f t="shared" si="6"/>
        <v>0</v>
      </c>
      <c r="K18" s="8" t="s">
        <v>11</v>
      </c>
      <c r="L18" s="7" t="s">
        <v>2</v>
      </c>
      <c r="M18" s="14">
        <f t="shared" si="8"/>
        <v>1</v>
      </c>
      <c r="N18" s="15"/>
      <c r="O18" s="35">
        <v>0.78</v>
      </c>
      <c r="P18" s="35">
        <v>0.21</v>
      </c>
      <c r="Q18" s="36">
        <f t="shared" si="7"/>
        <v>0</v>
      </c>
    </row>
    <row r="19" spans="1:17" x14ac:dyDescent="0.25">
      <c r="A19" s="5" t="s">
        <v>177</v>
      </c>
      <c r="B19" s="7" t="s">
        <v>24</v>
      </c>
      <c r="C19" s="39" t="s">
        <v>50</v>
      </c>
      <c r="D19" s="10" t="s">
        <v>51</v>
      </c>
      <c r="E19" s="22">
        <v>132911</v>
      </c>
      <c r="F19" s="22">
        <v>133600</v>
      </c>
      <c r="G19" s="26">
        <f t="shared" si="5"/>
        <v>689</v>
      </c>
      <c r="H19" s="21"/>
      <c r="I19" s="21"/>
      <c r="J19" s="26">
        <f t="shared" si="6"/>
        <v>0</v>
      </c>
      <c r="K19" s="8" t="s">
        <v>11</v>
      </c>
      <c r="L19" s="7" t="s">
        <v>2</v>
      </c>
      <c r="M19" s="14">
        <f t="shared" si="8"/>
        <v>1</v>
      </c>
      <c r="N19" s="15"/>
      <c r="O19" s="35">
        <v>0.78</v>
      </c>
      <c r="P19" s="35">
        <v>0.21</v>
      </c>
      <c r="Q19" s="36">
        <f t="shared" si="7"/>
        <v>537.42000000000007</v>
      </c>
    </row>
    <row r="20" spans="1:17" x14ac:dyDescent="0.25">
      <c r="A20" s="5" t="s">
        <v>177</v>
      </c>
      <c r="B20" s="7" t="s">
        <v>24</v>
      </c>
      <c r="C20" s="39" t="s">
        <v>50</v>
      </c>
      <c r="D20" s="10" t="s">
        <v>52</v>
      </c>
      <c r="E20" s="22">
        <v>107562</v>
      </c>
      <c r="F20" s="22">
        <v>107562</v>
      </c>
      <c r="G20" s="26">
        <f t="shared" si="5"/>
        <v>0</v>
      </c>
      <c r="H20" s="21"/>
      <c r="I20" s="21"/>
      <c r="J20" s="26">
        <f t="shared" si="6"/>
        <v>0</v>
      </c>
      <c r="K20" s="8" t="s">
        <v>11</v>
      </c>
      <c r="L20" s="7" t="s">
        <v>2</v>
      </c>
      <c r="M20" s="14">
        <f t="shared" si="8"/>
        <v>1</v>
      </c>
      <c r="N20" s="15"/>
      <c r="O20" s="35">
        <v>0.78</v>
      </c>
      <c r="P20" s="35">
        <v>0.21</v>
      </c>
      <c r="Q20" s="36">
        <f t="shared" si="7"/>
        <v>0</v>
      </c>
    </row>
    <row r="21" spans="1:17" x14ac:dyDescent="0.25">
      <c r="A21" s="5" t="s">
        <v>177</v>
      </c>
      <c r="B21" s="7" t="s">
        <v>24</v>
      </c>
      <c r="C21" s="39" t="s">
        <v>50</v>
      </c>
      <c r="D21" s="10" t="s">
        <v>53</v>
      </c>
      <c r="E21" s="22">
        <v>43663</v>
      </c>
      <c r="F21" s="22">
        <v>45078</v>
      </c>
      <c r="G21" s="26">
        <f t="shared" si="5"/>
        <v>1415</v>
      </c>
      <c r="H21" s="21"/>
      <c r="I21" s="21"/>
      <c r="J21" s="26">
        <f t="shared" si="6"/>
        <v>0</v>
      </c>
      <c r="K21" s="8" t="s">
        <v>11</v>
      </c>
      <c r="L21" s="7" t="s">
        <v>2</v>
      </c>
      <c r="M21" s="14">
        <f t="shared" si="8"/>
        <v>1</v>
      </c>
      <c r="N21" s="15"/>
      <c r="O21" s="35">
        <v>0.78</v>
      </c>
      <c r="P21" s="35">
        <v>0.21</v>
      </c>
      <c r="Q21" s="36">
        <f t="shared" si="7"/>
        <v>1103.7</v>
      </c>
    </row>
    <row r="22" spans="1:17" x14ac:dyDescent="0.25">
      <c r="A22" s="5" t="s">
        <v>177</v>
      </c>
      <c r="B22" s="7" t="s">
        <v>24</v>
      </c>
      <c r="C22" s="39" t="s">
        <v>47</v>
      </c>
      <c r="D22" s="53" t="s">
        <v>54</v>
      </c>
      <c r="E22" s="31">
        <v>839458</v>
      </c>
      <c r="F22" s="31">
        <v>839458</v>
      </c>
      <c r="G22" s="26">
        <f t="shared" si="5"/>
        <v>0</v>
      </c>
      <c r="H22" s="21"/>
      <c r="I22" s="21"/>
      <c r="J22" s="26">
        <f t="shared" si="6"/>
        <v>0</v>
      </c>
      <c r="K22" s="8" t="s">
        <v>11</v>
      </c>
      <c r="L22" s="7" t="s">
        <v>2</v>
      </c>
      <c r="M22" s="14">
        <f t="shared" si="8"/>
        <v>1</v>
      </c>
      <c r="N22" s="15"/>
      <c r="O22" s="35">
        <v>0.78</v>
      </c>
      <c r="P22" s="35">
        <v>0.21</v>
      </c>
      <c r="Q22" s="36">
        <f t="shared" si="7"/>
        <v>0</v>
      </c>
    </row>
    <row r="23" spans="1:17" x14ac:dyDescent="0.25">
      <c r="A23" s="5" t="s">
        <v>177</v>
      </c>
      <c r="B23" s="7" t="s">
        <v>24</v>
      </c>
      <c r="C23" s="39" t="s">
        <v>55</v>
      </c>
      <c r="D23" s="10" t="s">
        <v>56</v>
      </c>
      <c r="E23" s="22">
        <v>402725</v>
      </c>
      <c r="F23" s="22">
        <v>403318</v>
      </c>
      <c r="G23" s="26">
        <f t="shared" ref="G23:G55" si="9">(F23-E23)</f>
        <v>593</v>
      </c>
      <c r="H23" s="21"/>
      <c r="I23" s="21"/>
      <c r="J23" s="26">
        <f t="shared" si="6"/>
        <v>0</v>
      </c>
      <c r="K23" s="8" t="s">
        <v>11</v>
      </c>
      <c r="L23" s="7" t="s">
        <v>2</v>
      </c>
      <c r="M23" s="14">
        <f t="shared" si="8"/>
        <v>1</v>
      </c>
      <c r="N23" s="15"/>
      <c r="O23" s="35">
        <v>0.78</v>
      </c>
      <c r="P23" s="35">
        <v>0.21</v>
      </c>
      <c r="Q23" s="36">
        <f t="shared" si="7"/>
        <v>462.54</v>
      </c>
    </row>
    <row r="24" spans="1:17" x14ac:dyDescent="0.25">
      <c r="A24" s="5" t="s">
        <v>177</v>
      </c>
      <c r="B24" s="7" t="s">
        <v>24</v>
      </c>
      <c r="C24" s="39" t="s">
        <v>55</v>
      </c>
      <c r="D24" s="10" t="s">
        <v>57</v>
      </c>
      <c r="E24" s="31">
        <v>61487</v>
      </c>
      <c r="F24" s="31">
        <v>61487</v>
      </c>
      <c r="G24" s="26">
        <f t="shared" si="9"/>
        <v>0</v>
      </c>
      <c r="H24" s="21"/>
      <c r="I24" s="21"/>
      <c r="J24" s="26">
        <f t="shared" si="6"/>
        <v>0</v>
      </c>
      <c r="K24" s="8" t="s">
        <v>11</v>
      </c>
      <c r="L24" s="7" t="s">
        <v>2</v>
      </c>
      <c r="M24" s="14">
        <f t="shared" si="8"/>
        <v>1</v>
      </c>
      <c r="N24" s="15"/>
      <c r="O24" s="35">
        <v>0.78</v>
      </c>
      <c r="P24" s="35">
        <v>0.21</v>
      </c>
      <c r="Q24" s="36">
        <f t="shared" si="7"/>
        <v>0</v>
      </c>
    </row>
    <row r="25" spans="1:17" x14ac:dyDescent="0.25">
      <c r="A25" s="5" t="s">
        <v>177</v>
      </c>
      <c r="B25" s="7" t="s">
        <v>24</v>
      </c>
      <c r="C25" s="39" t="s">
        <v>50</v>
      </c>
      <c r="D25" s="10" t="s">
        <v>58</v>
      </c>
      <c r="E25" s="22">
        <v>153981</v>
      </c>
      <c r="F25" s="22">
        <v>153981</v>
      </c>
      <c r="G25" s="26">
        <f t="shared" si="9"/>
        <v>0</v>
      </c>
      <c r="H25" s="21"/>
      <c r="I25" s="21"/>
      <c r="J25" s="26">
        <f t="shared" si="6"/>
        <v>0</v>
      </c>
      <c r="K25" s="8" t="s">
        <v>11</v>
      </c>
      <c r="L25" s="7" t="s">
        <v>2</v>
      </c>
      <c r="M25" s="14">
        <f t="shared" si="8"/>
        <v>1</v>
      </c>
      <c r="N25" s="15"/>
      <c r="O25" s="35">
        <v>0.78</v>
      </c>
      <c r="P25" s="35">
        <v>0.21</v>
      </c>
      <c r="Q25" s="36">
        <f t="shared" si="7"/>
        <v>0</v>
      </c>
    </row>
    <row r="26" spans="1:17" x14ac:dyDescent="0.25">
      <c r="A26" s="5" t="s">
        <v>177</v>
      </c>
      <c r="B26" s="7" t="s">
        <v>24</v>
      </c>
      <c r="C26" s="39" t="s">
        <v>142</v>
      </c>
      <c r="D26" s="6" t="s">
        <v>176</v>
      </c>
      <c r="E26" s="21">
        <v>374307</v>
      </c>
      <c r="F26" s="21">
        <v>387474</v>
      </c>
      <c r="G26" s="26">
        <f t="shared" ref="G26" si="10">(F26-E26)</f>
        <v>13167</v>
      </c>
      <c r="H26" s="21">
        <v>13091</v>
      </c>
      <c r="I26" s="21">
        <v>13091</v>
      </c>
      <c r="J26" s="26">
        <f t="shared" si="6"/>
        <v>0</v>
      </c>
      <c r="K26" s="8" t="s">
        <v>10</v>
      </c>
      <c r="L26" s="7" t="s">
        <v>2</v>
      </c>
      <c r="M26" s="14">
        <f t="shared" si="8"/>
        <v>1</v>
      </c>
      <c r="N26" s="15"/>
      <c r="O26" s="35">
        <v>0.89</v>
      </c>
      <c r="P26" s="35">
        <v>0.24</v>
      </c>
      <c r="Q26" s="36">
        <f t="shared" si="7"/>
        <v>11718.630000000001</v>
      </c>
    </row>
    <row r="27" spans="1:17" x14ac:dyDescent="0.25">
      <c r="A27" s="5" t="s">
        <v>177</v>
      </c>
      <c r="B27" s="7" t="s">
        <v>24</v>
      </c>
      <c r="C27" s="39" t="s">
        <v>168</v>
      </c>
      <c r="D27" s="6" t="s">
        <v>169</v>
      </c>
      <c r="E27" s="22">
        <v>209209</v>
      </c>
      <c r="F27" s="22">
        <v>228457</v>
      </c>
      <c r="G27" s="26">
        <f t="shared" si="9"/>
        <v>19248</v>
      </c>
      <c r="H27" s="21">
        <v>300</v>
      </c>
      <c r="I27" s="21">
        <v>300</v>
      </c>
      <c r="J27" s="26">
        <f t="shared" ref="J27" si="11">(I27-H27)</f>
        <v>0</v>
      </c>
      <c r="K27" s="8" t="s">
        <v>10</v>
      </c>
      <c r="L27" s="7" t="s">
        <v>2</v>
      </c>
      <c r="M27" s="14">
        <f t="shared" si="8"/>
        <v>1</v>
      </c>
      <c r="N27" s="15"/>
      <c r="O27" s="35">
        <v>0.89</v>
      </c>
      <c r="P27" s="35">
        <v>0.24</v>
      </c>
      <c r="Q27" s="36">
        <f t="shared" ref="Q27" si="12">(O27*G27)+(P27*J27)</f>
        <v>17130.72</v>
      </c>
    </row>
    <row r="28" spans="1:17" x14ac:dyDescent="0.25">
      <c r="A28" s="5" t="s">
        <v>177</v>
      </c>
      <c r="B28" s="7" t="s">
        <v>23</v>
      </c>
      <c r="C28" s="41" t="s">
        <v>167</v>
      </c>
      <c r="D28" s="13" t="s">
        <v>59</v>
      </c>
      <c r="E28" s="23">
        <v>748958</v>
      </c>
      <c r="F28" s="23">
        <v>748958</v>
      </c>
      <c r="G28" s="26">
        <f t="shared" si="9"/>
        <v>0</v>
      </c>
      <c r="H28" s="21">
        <v>58478</v>
      </c>
      <c r="I28" s="21">
        <v>63638</v>
      </c>
      <c r="J28" s="26">
        <f t="shared" si="6"/>
        <v>5160</v>
      </c>
      <c r="K28" s="8" t="s">
        <v>11</v>
      </c>
      <c r="L28" s="7" t="s">
        <v>6</v>
      </c>
      <c r="M28" s="14">
        <f t="shared" si="8"/>
        <v>1</v>
      </c>
      <c r="N28" s="15"/>
      <c r="O28" s="35">
        <v>0.78</v>
      </c>
      <c r="P28" s="35">
        <v>0.21</v>
      </c>
      <c r="Q28" s="36">
        <f t="shared" si="7"/>
        <v>1083.5999999999999</v>
      </c>
    </row>
    <row r="29" spans="1:17" x14ac:dyDescent="0.25">
      <c r="A29" s="5" t="s">
        <v>177</v>
      </c>
      <c r="B29" s="7" t="s">
        <v>23</v>
      </c>
      <c r="C29" s="39" t="s">
        <v>39</v>
      </c>
      <c r="D29" s="6" t="s">
        <v>60</v>
      </c>
      <c r="E29" s="23">
        <v>177489</v>
      </c>
      <c r="F29" s="23">
        <v>177489</v>
      </c>
      <c r="G29" s="26">
        <f t="shared" si="9"/>
        <v>0</v>
      </c>
      <c r="H29" s="21">
        <v>689</v>
      </c>
      <c r="I29" s="21">
        <v>689</v>
      </c>
      <c r="J29" s="26">
        <f t="shared" si="6"/>
        <v>0</v>
      </c>
      <c r="K29" s="8" t="s">
        <v>11</v>
      </c>
      <c r="L29" s="7" t="s">
        <v>6</v>
      </c>
      <c r="M29" s="14">
        <f t="shared" si="8"/>
        <v>1</v>
      </c>
      <c r="N29" s="15"/>
      <c r="O29" s="35">
        <v>0.78</v>
      </c>
      <c r="P29" s="35">
        <v>0.21</v>
      </c>
      <c r="Q29" s="36">
        <f t="shared" ref="Q29:Q54" si="13">(O29*G29)+(P29*J29)</f>
        <v>0</v>
      </c>
    </row>
    <row r="30" spans="1:17" x14ac:dyDescent="0.25">
      <c r="A30" s="5" t="s">
        <v>177</v>
      </c>
      <c r="B30" s="7" t="s">
        <v>23</v>
      </c>
      <c r="C30" s="41" t="s">
        <v>94</v>
      </c>
      <c r="D30" s="13" t="s">
        <v>140</v>
      </c>
      <c r="E30" s="23">
        <v>84514</v>
      </c>
      <c r="F30" s="23">
        <v>84514</v>
      </c>
      <c r="G30" s="26">
        <f t="shared" si="9"/>
        <v>0</v>
      </c>
      <c r="H30" s="21"/>
      <c r="I30" s="21"/>
      <c r="J30" s="26">
        <f t="shared" si="6"/>
        <v>0</v>
      </c>
      <c r="K30" s="8" t="s">
        <v>10</v>
      </c>
      <c r="L30" s="7" t="s">
        <v>6</v>
      </c>
      <c r="M30" s="14">
        <f t="shared" si="8"/>
        <v>1</v>
      </c>
      <c r="N30" s="15"/>
      <c r="O30" s="35">
        <v>0.89</v>
      </c>
      <c r="P30" s="35">
        <v>0.24</v>
      </c>
      <c r="Q30" s="36">
        <f t="shared" si="13"/>
        <v>0</v>
      </c>
    </row>
    <row r="31" spans="1:17" x14ac:dyDescent="0.25">
      <c r="A31" s="5" t="s">
        <v>177</v>
      </c>
      <c r="B31" s="7" t="s">
        <v>23</v>
      </c>
      <c r="C31" s="41" t="s">
        <v>94</v>
      </c>
      <c r="D31" s="54" t="s">
        <v>141</v>
      </c>
      <c r="E31" s="23">
        <v>59478</v>
      </c>
      <c r="F31" s="23">
        <v>59478</v>
      </c>
      <c r="G31" s="26">
        <f t="shared" si="9"/>
        <v>0</v>
      </c>
      <c r="H31" s="21"/>
      <c r="I31" s="21"/>
      <c r="J31" s="26">
        <f t="shared" si="6"/>
        <v>0</v>
      </c>
      <c r="K31" s="8" t="s">
        <v>10</v>
      </c>
      <c r="L31" s="7" t="s">
        <v>6</v>
      </c>
      <c r="M31" s="14">
        <f t="shared" si="8"/>
        <v>1</v>
      </c>
      <c r="N31" s="15"/>
      <c r="O31" s="35">
        <v>0.89</v>
      </c>
      <c r="P31" s="35">
        <v>0.24</v>
      </c>
      <c r="Q31" s="36">
        <f t="shared" si="13"/>
        <v>0</v>
      </c>
    </row>
    <row r="32" spans="1:17" x14ac:dyDescent="0.25">
      <c r="A32" s="5" t="s">
        <v>177</v>
      </c>
      <c r="B32" s="7" t="s">
        <v>162</v>
      </c>
      <c r="C32" s="41" t="s">
        <v>94</v>
      </c>
      <c r="D32" s="54" t="s">
        <v>163</v>
      </c>
      <c r="E32" s="23">
        <v>194514</v>
      </c>
      <c r="F32" s="23">
        <v>196017</v>
      </c>
      <c r="G32" s="26">
        <f t="shared" ref="G32" si="14">(F32-E32)</f>
        <v>1503</v>
      </c>
      <c r="H32" s="21">
        <v>5</v>
      </c>
      <c r="I32" s="21">
        <v>157</v>
      </c>
      <c r="J32" s="26">
        <f t="shared" ref="J32" si="15">(I32-H32)</f>
        <v>152</v>
      </c>
      <c r="K32" s="8" t="s">
        <v>11</v>
      </c>
      <c r="L32" s="7" t="s">
        <v>6</v>
      </c>
      <c r="M32" s="14">
        <f t="shared" si="8"/>
        <v>1</v>
      </c>
      <c r="N32" s="15"/>
      <c r="O32" s="35">
        <v>0.89</v>
      </c>
      <c r="P32" s="35">
        <v>0.24</v>
      </c>
      <c r="Q32" s="36">
        <f t="shared" ref="Q32" si="16">(O32*G32)+(P32*J32)</f>
        <v>1374.15</v>
      </c>
    </row>
    <row r="33" spans="1:17" x14ac:dyDescent="0.25">
      <c r="A33" s="5" t="s">
        <v>177</v>
      </c>
      <c r="B33" s="7" t="s">
        <v>23</v>
      </c>
      <c r="C33" s="41" t="s">
        <v>61</v>
      </c>
      <c r="D33" s="13" t="s">
        <v>62</v>
      </c>
      <c r="E33" s="23">
        <v>271425</v>
      </c>
      <c r="F33" s="23">
        <v>271425</v>
      </c>
      <c r="G33" s="26">
        <f t="shared" si="9"/>
        <v>0</v>
      </c>
      <c r="H33" s="21">
        <v>9358</v>
      </c>
      <c r="I33" s="21">
        <v>18747</v>
      </c>
      <c r="J33" s="26">
        <f t="shared" si="6"/>
        <v>9389</v>
      </c>
      <c r="K33" s="8" t="s">
        <v>11</v>
      </c>
      <c r="L33" s="7" t="s">
        <v>6</v>
      </c>
      <c r="M33" s="14">
        <f t="shared" si="8"/>
        <v>1</v>
      </c>
      <c r="N33" s="15"/>
      <c r="O33" s="35">
        <v>0.78</v>
      </c>
      <c r="P33" s="35">
        <v>0.21</v>
      </c>
      <c r="Q33" s="36">
        <f t="shared" si="13"/>
        <v>1971.6899999999998</v>
      </c>
    </row>
    <row r="34" spans="1:17" x14ac:dyDescent="0.25">
      <c r="A34" s="5" t="s">
        <v>177</v>
      </c>
      <c r="B34" s="7" t="s">
        <v>23</v>
      </c>
      <c r="C34" s="42" t="s">
        <v>63</v>
      </c>
      <c r="D34" s="13" t="s">
        <v>64</v>
      </c>
      <c r="E34" s="23">
        <v>228475</v>
      </c>
      <c r="F34" s="23">
        <v>228475</v>
      </c>
      <c r="G34" s="26">
        <f t="shared" si="9"/>
        <v>0</v>
      </c>
      <c r="H34" s="21"/>
      <c r="I34" s="21"/>
      <c r="J34" s="26">
        <f t="shared" si="6"/>
        <v>0</v>
      </c>
      <c r="K34" s="8" t="s">
        <v>11</v>
      </c>
      <c r="L34" s="7" t="s">
        <v>6</v>
      </c>
      <c r="M34" s="14">
        <f t="shared" si="8"/>
        <v>1</v>
      </c>
      <c r="N34" s="15"/>
      <c r="O34" s="35">
        <v>0.78</v>
      </c>
      <c r="P34" s="35">
        <v>0.21</v>
      </c>
      <c r="Q34" s="36">
        <f t="shared" si="13"/>
        <v>0</v>
      </c>
    </row>
    <row r="35" spans="1:17" x14ac:dyDescent="0.25">
      <c r="A35" s="5" t="s">
        <v>177</v>
      </c>
      <c r="B35" s="7" t="s">
        <v>23</v>
      </c>
      <c r="C35" s="42" t="s">
        <v>65</v>
      </c>
      <c r="D35" s="13" t="s">
        <v>66</v>
      </c>
      <c r="E35" s="23">
        <v>107141</v>
      </c>
      <c r="F35" s="23">
        <v>107141</v>
      </c>
      <c r="G35" s="26">
        <f t="shared" si="9"/>
        <v>0</v>
      </c>
      <c r="H35" s="21"/>
      <c r="I35" s="21"/>
      <c r="J35" s="26">
        <f t="shared" si="6"/>
        <v>0</v>
      </c>
      <c r="K35" s="8" t="s">
        <v>11</v>
      </c>
      <c r="L35" s="7" t="s">
        <v>6</v>
      </c>
      <c r="M35" s="14">
        <f t="shared" si="8"/>
        <v>1</v>
      </c>
      <c r="N35" s="15"/>
      <c r="O35" s="35">
        <v>0.78</v>
      </c>
      <c r="P35" s="35">
        <v>0.21</v>
      </c>
      <c r="Q35" s="36">
        <f t="shared" si="13"/>
        <v>0</v>
      </c>
    </row>
    <row r="36" spans="1:17" x14ac:dyDescent="0.25">
      <c r="A36" s="5" t="s">
        <v>177</v>
      </c>
      <c r="B36" s="7" t="s">
        <v>23</v>
      </c>
      <c r="C36" s="42" t="s">
        <v>67</v>
      </c>
      <c r="D36" s="13" t="s">
        <v>68</v>
      </c>
      <c r="E36" s="23">
        <v>62141</v>
      </c>
      <c r="F36" s="23">
        <v>69784</v>
      </c>
      <c r="G36" s="26">
        <f t="shared" si="9"/>
        <v>7643</v>
      </c>
      <c r="H36" s="21"/>
      <c r="I36" s="21"/>
      <c r="J36" s="26">
        <f t="shared" si="6"/>
        <v>0</v>
      </c>
      <c r="K36" s="8" t="s">
        <v>11</v>
      </c>
      <c r="L36" s="7" t="s">
        <v>6</v>
      </c>
      <c r="M36" s="14">
        <f t="shared" si="8"/>
        <v>1</v>
      </c>
      <c r="N36" s="15"/>
      <c r="O36" s="35">
        <v>0.78</v>
      </c>
      <c r="P36" s="35">
        <v>0.21</v>
      </c>
      <c r="Q36" s="36">
        <f t="shared" si="13"/>
        <v>5961.54</v>
      </c>
    </row>
    <row r="37" spans="1:17" x14ac:dyDescent="0.25">
      <c r="A37" s="5" t="s">
        <v>177</v>
      </c>
      <c r="B37" s="7" t="s">
        <v>23</v>
      </c>
      <c r="C37" s="42" t="s">
        <v>63</v>
      </c>
      <c r="D37" s="13" t="s">
        <v>69</v>
      </c>
      <c r="E37" s="23">
        <v>140221</v>
      </c>
      <c r="F37" s="23">
        <v>142451</v>
      </c>
      <c r="G37" s="26">
        <f t="shared" si="9"/>
        <v>2230</v>
      </c>
      <c r="H37" s="21"/>
      <c r="I37" s="21"/>
      <c r="J37" s="26">
        <f t="shared" si="6"/>
        <v>0</v>
      </c>
      <c r="K37" s="8" t="s">
        <v>11</v>
      </c>
      <c r="L37" s="7" t="s">
        <v>6</v>
      </c>
      <c r="M37" s="14">
        <f t="shared" si="8"/>
        <v>1</v>
      </c>
      <c r="N37" s="15"/>
      <c r="O37" s="35">
        <v>0.78</v>
      </c>
      <c r="P37" s="35">
        <v>0.21</v>
      </c>
      <c r="Q37" s="36">
        <f t="shared" si="13"/>
        <v>1739.4</v>
      </c>
    </row>
    <row r="38" spans="1:17" x14ac:dyDescent="0.25">
      <c r="A38" s="5" t="s">
        <v>177</v>
      </c>
      <c r="B38" s="7" t="s">
        <v>19</v>
      </c>
      <c r="C38" s="39" t="s">
        <v>70</v>
      </c>
      <c r="D38" s="55" t="s">
        <v>71</v>
      </c>
      <c r="E38" s="23">
        <v>265897</v>
      </c>
      <c r="F38" s="23">
        <v>265897</v>
      </c>
      <c r="G38" s="26">
        <f t="shared" si="9"/>
        <v>0</v>
      </c>
      <c r="H38" s="21">
        <v>1814</v>
      </c>
      <c r="I38" s="21">
        <v>1814</v>
      </c>
      <c r="J38" s="26">
        <f t="shared" si="6"/>
        <v>0</v>
      </c>
      <c r="K38" s="8" t="s">
        <v>11</v>
      </c>
      <c r="L38" s="7" t="s">
        <v>9</v>
      </c>
      <c r="M38" s="14">
        <f t="shared" si="8"/>
        <v>1</v>
      </c>
      <c r="N38" s="15"/>
      <c r="O38" s="35">
        <v>0.78</v>
      </c>
      <c r="P38" s="35">
        <v>0.21</v>
      </c>
      <c r="Q38" s="36">
        <f t="shared" si="13"/>
        <v>0</v>
      </c>
    </row>
    <row r="39" spans="1:17" x14ac:dyDescent="0.25">
      <c r="A39" s="5" t="s">
        <v>177</v>
      </c>
      <c r="B39" s="7" t="s">
        <v>19</v>
      </c>
      <c r="C39" s="39" t="s">
        <v>29</v>
      </c>
      <c r="D39" s="55" t="s">
        <v>132</v>
      </c>
      <c r="E39" s="21">
        <v>216458</v>
      </c>
      <c r="F39" s="21">
        <v>216458</v>
      </c>
      <c r="G39" s="26">
        <f t="shared" si="9"/>
        <v>0</v>
      </c>
      <c r="H39" s="21">
        <v>1644</v>
      </c>
      <c r="I39" s="21">
        <v>1644</v>
      </c>
      <c r="J39" s="26">
        <f t="shared" ref="J39:J65" si="17">(I39-H39)</f>
        <v>0</v>
      </c>
      <c r="K39" s="8" t="s">
        <v>10</v>
      </c>
      <c r="L39" s="7" t="s">
        <v>9</v>
      </c>
      <c r="M39" s="14">
        <f t="shared" ref="M39:M70" si="18">COUNTIF($D$3:$D$100,D39)</f>
        <v>1</v>
      </c>
      <c r="N39" s="15"/>
      <c r="O39" s="35">
        <v>0.89</v>
      </c>
      <c r="P39" s="35">
        <v>0.24</v>
      </c>
      <c r="Q39" s="36">
        <f t="shared" si="13"/>
        <v>0</v>
      </c>
    </row>
    <row r="40" spans="1:17" x14ac:dyDescent="0.25">
      <c r="A40" s="5" t="s">
        <v>177</v>
      </c>
      <c r="B40" s="7" t="s">
        <v>19</v>
      </c>
      <c r="C40" s="43" t="s">
        <v>208</v>
      </c>
      <c r="D40" s="55" t="s">
        <v>133</v>
      </c>
      <c r="E40" s="23">
        <v>219897</v>
      </c>
      <c r="F40" s="23">
        <v>232145</v>
      </c>
      <c r="G40" s="26">
        <f t="shared" si="9"/>
        <v>12248</v>
      </c>
      <c r="H40" s="21">
        <v>48654</v>
      </c>
      <c r="I40" s="21">
        <v>48654</v>
      </c>
      <c r="J40" s="26">
        <f t="shared" si="17"/>
        <v>0</v>
      </c>
      <c r="K40" s="8" t="s">
        <v>10</v>
      </c>
      <c r="L40" s="7" t="s">
        <v>9</v>
      </c>
      <c r="M40" s="14">
        <f t="shared" si="18"/>
        <v>1</v>
      </c>
      <c r="N40" s="15"/>
      <c r="O40" s="35">
        <v>0.89</v>
      </c>
      <c r="P40" s="35">
        <v>0.24</v>
      </c>
      <c r="Q40" s="36">
        <f t="shared" si="13"/>
        <v>10900.72</v>
      </c>
    </row>
    <row r="41" spans="1:17" x14ac:dyDescent="0.25">
      <c r="A41" s="5" t="s">
        <v>177</v>
      </c>
      <c r="B41" s="7" t="s">
        <v>19</v>
      </c>
      <c r="C41" s="39" t="s">
        <v>36</v>
      </c>
      <c r="D41" s="56" t="s">
        <v>72</v>
      </c>
      <c r="E41" s="22">
        <v>95478</v>
      </c>
      <c r="F41" s="22">
        <v>95478</v>
      </c>
      <c r="G41" s="26">
        <f t="shared" si="9"/>
        <v>0</v>
      </c>
      <c r="H41" s="22">
        <v>7499</v>
      </c>
      <c r="I41" s="22">
        <v>7499</v>
      </c>
      <c r="J41" s="26">
        <f t="shared" si="17"/>
        <v>0</v>
      </c>
      <c r="K41" s="8" t="s">
        <v>11</v>
      </c>
      <c r="L41" s="7" t="s">
        <v>9</v>
      </c>
      <c r="M41" s="14">
        <f t="shared" si="18"/>
        <v>1</v>
      </c>
      <c r="N41" s="15"/>
      <c r="O41" s="35">
        <v>0.78</v>
      </c>
      <c r="P41" s="35">
        <v>0.21</v>
      </c>
      <c r="Q41" s="36">
        <f t="shared" si="13"/>
        <v>0</v>
      </c>
    </row>
    <row r="42" spans="1:17" x14ac:dyDescent="0.25">
      <c r="A42" s="5" t="s">
        <v>177</v>
      </c>
      <c r="B42" s="7" t="s">
        <v>19</v>
      </c>
      <c r="C42" s="43" t="s">
        <v>143</v>
      </c>
      <c r="D42" s="52" t="s">
        <v>139</v>
      </c>
      <c r="E42" s="23">
        <v>27984</v>
      </c>
      <c r="F42" s="23">
        <v>27984</v>
      </c>
      <c r="G42" s="26">
        <f t="shared" si="9"/>
        <v>0</v>
      </c>
      <c r="H42" s="21"/>
      <c r="I42" s="21"/>
      <c r="J42" s="26">
        <f t="shared" si="17"/>
        <v>0</v>
      </c>
      <c r="K42" s="8" t="s">
        <v>10</v>
      </c>
      <c r="L42" s="7" t="s">
        <v>9</v>
      </c>
      <c r="M42" s="14">
        <f t="shared" si="18"/>
        <v>1</v>
      </c>
      <c r="N42" s="15"/>
      <c r="O42" s="35">
        <v>0.89</v>
      </c>
      <c r="P42" s="35">
        <v>0.24</v>
      </c>
      <c r="Q42" s="36">
        <f t="shared" si="13"/>
        <v>0</v>
      </c>
    </row>
    <row r="43" spans="1:17" x14ac:dyDescent="0.25">
      <c r="A43" s="5" t="s">
        <v>177</v>
      </c>
      <c r="B43" s="7" t="s">
        <v>19</v>
      </c>
      <c r="C43" s="43" t="s">
        <v>144</v>
      </c>
      <c r="D43" s="52" t="s">
        <v>137</v>
      </c>
      <c r="E43" s="23">
        <v>117454</v>
      </c>
      <c r="F43" s="23">
        <v>119784</v>
      </c>
      <c r="G43" s="26">
        <f t="shared" si="9"/>
        <v>2330</v>
      </c>
      <c r="H43" s="21">
        <v>62212</v>
      </c>
      <c r="I43" s="21">
        <v>62212</v>
      </c>
      <c r="J43" s="26">
        <f t="shared" si="17"/>
        <v>0</v>
      </c>
      <c r="K43" s="8" t="s">
        <v>10</v>
      </c>
      <c r="L43" s="7" t="s">
        <v>9</v>
      </c>
      <c r="M43" s="14">
        <f t="shared" si="18"/>
        <v>1</v>
      </c>
      <c r="N43" s="15"/>
      <c r="O43" s="35">
        <v>0.89</v>
      </c>
      <c r="P43" s="35">
        <v>0.24</v>
      </c>
      <c r="Q43" s="36">
        <f t="shared" si="13"/>
        <v>2073.6999999999998</v>
      </c>
    </row>
    <row r="44" spans="1:17" x14ac:dyDescent="0.25">
      <c r="A44" s="5" t="s">
        <v>177</v>
      </c>
      <c r="B44" s="7" t="s">
        <v>19</v>
      </c>
      <c r="C44" s="44" t="s">
        <v>61</v>
      </c>
      <c r="D44" s="54" t="s">
        <v>73</v>
      </c>
      <c r="E44" s="23">
        <v>176458</v>
      </c>
      <c r="F44" s="23">
        <v>183970</v>
      </c>
      <c r="G44" s="26">
        <f t="shared" si="9"/>
        <v>7512</v>
      </c>
      <c r="H44" s="21">
        <v>7988</v>
      </c>
      <c r="I44" s="21">
        <v>7988</v>
      </c>
      <c r="J44" s="26">
        <f t="shared" si="17"/>
        <v>0</v>
      </c>
      <c r="K44" s="8" t="s">
        <v>11</v>
      </c>
      <c r="L44" s="7" t="s">
        <v>9</v>
      </c>
      <c r="M44" s="14">
        <f t="shared" si="18"/>
        <v>1</v>
      </c>
      <c r="N44" s="15"/>
      <c r="O44" s="35">
        <v>0.78</v>
      </c>
      <c r="P44" s="35">
        <v>0.21</v>
      </c>
      <c r="Q44" s="36">
        <f t="shared" si="13"/>
        <v>5859.3600000000006</v>
      </c>
    </row>
    <row r="45" spans="1:17" ht="15.75" customHeight="1" x14ac:dyDescent="0.25">
      <c r="A45" s="5" t="s">
        <v>177</v>
      </c>
      <c r="B45" s="7" t="s">
        <v>19</v>
      </c>
      <c r="C45" s="45" t="s">
        <v>74</v>
      </c>
      <c r="D45" s="57" t="s">
        <v>75</v>
      </c>
      <c r="E45" s="16">
        <v>221412</v>
      </c>
      <c r="F45" s="16">
        <v>221412</v>
      </c>
      <c r="G45" s="26">
        <f t="shared" si="9"/>
        <v>0</v>
      </c>
      <c r="H45" s="21"/>
      <c r="I45" s="21"/>
      <c r="J45" s="26">
        <f t="shared" si="17"/>
        <v>0</v>
      </c>
      <c r="K45" s="8" t="s">
        <v>11</v>
      </c>
      <c r="L45" s="7" t="s">
        <v>9</v>
      </c>
      <c r="M45" s="14">
        <f t="shared" si="18"/>
        <v>1</v>
      </c>
      <c r="N45" s="15"/>
      <c r="O45" s="35">
        <v>0.78</v>
      </c>
      <c r="P45" s="35">
        <v>0.21</v>
      </c>
      <c r="Q45" s="36">
        <f t="shared" si="13"/>
        <v>0</v>
      </c>
    </row>
    <row r="46" spans="1:17" ht="15.75" customHeight="1" x14ac:dyDescent="0.25">
      <c r="A46" s="5" t="s">
        <v>177</v>
      </c>
      <c r="B46" s="7" t="s">
        <v>19</v>
      </c>
      <c r="C46" s="45" t="s">
        <v>74</v>
      </c>
      <c r="D46" s="57" t="s">
        <v>161</v>
      </c>
      <c r="E46" s="16">
        <v>78145</v>
      </c>
      <c r="F46" s="16">
        <v>82658</v>
      </c>
      <c r="G46" s="26">
        <f t="shared" ref="G46" si="19">(F46-E46)</f>
        <v>4513</v>
      </c>
      <c r="H46" s="21"/>
      <c r="I46" s="21"/>
      <c r="J46" s="26">
        <f t="shared" ref="J46" si="20">(I46-H46)</f>
        <v>0</v>
      </c>
      <c r="K46" s="8" t="s">
        <v>11</v>
      </c>
      <c r="L46" s="7" t="s">
        <v>9</v>
      </c>
      <c r="M46" s="14">
        <f t="shared" si="18"/>
        <v>1</v>
      </c>
      <c r="N46" s="15"/>
      <c r="O46" s="35">
        <v>0.78</v>
      </c>
      <c r="P46" s="35">
        <v>0.21</v>
      </c>
      <c r="Q46" s="36">
        <f t="shared" ref="Q46" si="21">(O46*G46)+(P46*J46)</f>
        <v>3520.1400000000003</v>
      </c>
    </row>
    <row r="47" spans="1:17" x14ac:dyDescent="0.25">
      <c r="A47" s="5" t="s">
        <v>177</v>
      </c>
      <c r="B47" s="7" t="s">
        <v>19</v>
      </c>
      <c r="C47" s="46" t="s">
        <v>76</v>
      </c>
      <c r="D47" s="57" t="s">
        <v>77</v>
      </c>
      <c r="E47" s="16">
        <v>146154</v>
      </c>
      <c r="F47" s="16">
        <v>146154</v>
      </c>
      <c r="G47" s="26">
        <f t="shared" si="9"/>
        <v>0</v>
      </c>
      <c r="H47" s="21"/>
      <c r="I47" s="21"/>
      <c r="J47" s="26">
        <f t="shared" si="17"/>
        <v>0</v>
      </c>
      <c r="K47" s="8" t="s">
        <v>11</v>
      </c>
      <c r="L47" s="7" t="s">
        <v>9</v>
      </c>
      <c r="M47" s="14">
        <f t="shared" si="18"/>
        <v>1</v>
      </c>
      <c r="N47" s="15"/>
      <c r="O47" s="35">
        <v>0.78</v>
      </c>
      <c r="P47" s="35">
        <v>0.21</v>
      </c>
      <c r="Q47" s="36">
        <f t="shared" si="13"/>
        <v>0</v>
      </c>
    </row>
    <row r="48" spans="1:17" x14ac:dyDescent="0.25">
      <c r="A48" s="5" t="s">
        <v>177</v>
      </c>
      <c r="B48" s="7" t="s">
        <v>19</v>
      </c>
      <c r="C48" s="46" t="s">
        <v>78</v>
      </c>
      <c r="D48" s="57" t="s">
        <v>79</v>
      </c>
      <c r="E48" s="16">
        <v>183451</v>
      </c>
      <c r="F48" s="16">
        <v>183451</v>
      </c>
      <c r="G48" s="26">
        <f t="shared" si="9"/>
        <v>0</v>
      </c>
      <c r="H48" s="21"/>
      <c r="I48" s="21"/>
      <c r="J48" s="26">
        <f t="shared" si="17"/>
        <v>0</v>
      </c>
      <c r="K48" s="8" t="s">
        <v>11</v>
      </c>
      <c r="L48" s="7" t="s">
        <v>9</v>
      </c>
      <c r="M48" s="14">
        <f t="shared" si="18"/>
        <v>1</v>
      </c>
      <c r="N48" s="15"/>
      <c r="O48" s="35">
        <v>0.78</v>
      </c>
      <c r="P48" s="35">
        <v>0.21</v>
      </c>
      <c r="Q48" s="36">
        <f t="shared" si="13"/>
        <v>0</v>
      </c>
    </row>
    <row r="49" spans="1:17" x14ac:dyDescent="0.25">
      <c r="A49" s="5" t="s">
        <v>177</v>
      </c>
      <c r="B49" s="7" t="s">
        <v>187</v>
      </c>
      <c r="C49" s="46" t="s">
        <v>207</v>
      </c>
      <c r="D49" s="57" t="s">
        <v>188</v>
      </c>
      <c r="E49" s="16">
        <v>219478</v>
      </c>
      <c r="F49" s="16">
        <v>228471</v>
      </c>
      <c r="G49" s="26">
        <f t="shared" ref="G49" si="22">(F49-E49)</f>
        <v>8993</v>
      </c>
      <c r="H49" s="21"/>
      <c r="I49" s="21"/>
      <c r="J49" s="26">
        <f t="shared" ref="J49" si="23">(I49-H49)</f>
        <v>0</v>
      </c>
      <c r="K49" s="8" t="s">
        <v>11</v>
      </c>
      <c r="L49" s="7" t="s">
        <v>9</v>
      </c>
      <c r="M49" s="14">
        <f t="shared" si="18"/>
        <v>1</v>
      </c>
      <c r="N49" s="15"/>
      <c r="O49" s="35">
        <v>0.78</v>
      </c>
      <c r="P49" s="35">
        <v>0.21</v>
      </c>
      <c r="Q49" s="36">
        <f t="shared" ref="Q49" si="24">(O49*G49)+(P49*J49)</f>
        <v>7014.54</v>
      </c>
    </row>
    <row r="50" spans="1:17" x14ac:dyDescent="0.25">
      <c r="A50" s="5" t="s">
        <v>177</v>
      </c>
      <c r="B50" s="7" t="s">
        <v>19</v>
      </c>
      <c r="C50" s="46" t="s">
        <v>76</v>
      </c>
      <c r="D50" s="57" t="s">
        <v>80</v>
      </c>
      <c r="E50" s="16">
        <v>52415</v>
      </c>
      <c r="F50" s="16">
        <v>52415</v>
      </c>
      <c r="G50" s="26">
        <f t="shared" si="9"/>
        <v>0</v>
      </c>
      <c r="H50" s="21"/>
      <c r="I50" s="21"/>
      <c r="J50" s="26">
        <f t="shared" si="17"/>
        <v>0</v>
      </c>
      <c r="K50" s="8" t="s">
        <v>11</v>
      </c>
      <c r="L50" s="7" t="s">
        <v>9</v>
      </c>
      <c r="M50" s="14">
        <f t="shared" si="18"/>
        <v>1</v>
      </c>
      <c r="N50" s="15"/>
      <c r="O50" s="35">
        <v>0.78</v>
      </c>
      <c r="P50" s="35">
        <v>0.21</v>
      </c>
      <c r="Q50" s="36">
        <f t="shared" si="13"/>
        <v>0</v>
      </c>
    </row>
    <row r="51" spans="1:17" x14ac:dyDescent="0.25">
      <c r="A51" s="5" t="s">
        <v>177</v>
      </c>
      <c r="B51" s="7" t="s">
        <v>26</v>
      </c>
      <c r="C51" s="39" t="s">
        <v>180</v>
      </c>
      <c r="D51" s="10" t="s">
        <v>81</v>
      </c>
      <c r="E51" s="21">
        <v>202145</v>
      </c>
      <c r="F51" s="21">
        <v>202145</v>
      </c>
      <c r="G51" s="26">
        <f t="shared" si="9"/>
        <v>0</v>
      </c>
      <c r="H51" s="21">
        <v>36467</v>
      </c>
      <c r="I51" s="21">
        <v>37709</v>
      </c>
      <c r="J51" s="26">
        <f t="shared" si="17"/>
        <v>1242</v>
      </c>
      <c r="K51" s="8" t="s">
        <v>11</v>
      </c>
      <c r="L51" s="7" t="s">
        <v>8</v>
      </c>
      <c r="M51" s="14">
        <f t="shared" si="18"/>
        <v>1</v>
      </c>
      <c r="N51" s="15"/>
      <c r="O51" s="35">
        <v>0.78</v>
      </c>
      <c r="P51" s="35">
        <v>0.21</v>
      </c>
      <c r="Q51" s="36">
        <f t="shared" si="13"/>
        <v>260.82</v>
      </c>
    </row>
    <row r="52" spans="1:17" x14ac:dyDescent="0.25">
      <c r="A52" s="5" t="s">
        <v>177</v>
      </c>
      <c r="B52" s="7" t="s">
        <v>26</v>
      </c>
      <c r="C52" s="45" t="s">
        <v>82</v>
      </c>
      <c r="D52" s="10" t="s">
        <v>184</v>
      </c>
      <c r="E52" s="21">
        <v>143562</v>
      </c>
      <c r="F52" s="21">
        <v>143562</v>
      </c>
      <c r="G52" s="26">
        <f t="shared" si="9"/>
        <v>0</v>
      </c>
      <c r="H52" s="21"/>
      <c r="I52" s="21"/>
      <c r="J52" s="26">
        <f t="shared" si="17"/>
        <v>0</v>
      </c>
      <c r="K52" s="8" t="s">
        <v>11</v>
      </c>
      <c r="L52" s="7" t="s">
        <v>8</v>
      </c>
      <c r="M52" s="14">
        <f t="shared" si="18"/>
        <v>1</v>
      </c>
      <c r="N52" s="15"/>
      <c r="O52" s="35">
        <v>0.78</v>
      </c>
      <c r="P52" s="35">
        <v>0.21</v>
      </c>
      <c r="Q52" s="36">
        <f t="shared" si="13"/>
        <v>0</v>
      </c>
    </row>
    <row r="53" spans="1:17" x14ac:dyDescent="0.25">
      <c r="A53" s="5" t="s">
        <v>177</v>
      </c>
      <c r="B53" s="7" t="s">
        <v>26</v>
      </c>
      <c r="C53" s="39" t="s">
        <v>166</v>
      </c>
      <c r="D53" s="10" t="s">
        <v>86</v>
      </c>
      <c r="E53" s="21">
        <v>146897</v>
      </c>
      <c r="F53" s="21">
        <v>148467</v>
      </c>
      <c r="G53" s="26">
        <f t="shared" si="9"/>
        <v>1570</v>
      </c>
      <c r="H53" s="21">
        <v>11654</v>
      </c>
      <c r="I53" s="21">
        <v>11654</v>
      </c>
      <c r="J53" s="26">
        <f t="shared" si="17"/>
        <v>0</v>
      </c>
      <c r="K53" s="8" t="s">
        <v>10</v>
      </c>
      <c r="L53" s="7" t="s">
        <v>8</v>
      </c>
      <c r="M53" s="14">
        <f t="shared" si="18"/>
        <v>1</v>
      </c>
      <c r="N53" s="15"/>
      <c r="O53" s="35">
        <v>0.89</v>
      </c>
      <c r="P53" s="35">
        <v>0.24</v>
      </c>
      <c r="Q53" s="36">
        <f t="shared" si="13"/>
        <v>1397.3</v>
      </c>
    </row>
    <row r="54" spans="1:17" x14ac:dyDescent="0.25">
      <c r="A54" s="5" t="s">
        <v>177</v>
      </c>
      <c r="B54" s="32" t="s">
        <v>26</v>
      </c>
      <c r="C54" s="43" t="s">
        <v>87</v>
      </c>
      <c r="D54" s="12" t="s">
        <v>155</v>
      </c>
      <c r="E54" s="21">
        <v>76458</v>
      </c>
      <c r="F54" s="21">
        <v>76458</v>
      </c>
      <c r="G54" s="26">
        <f t="shared" ref="G54" si="25">(F54-E54)</f>
        <v>0</v>
      </c>
      <c r="H54" s="21">
        <v>168</v>
      </c>
      <c r="I54" s="21">
        <v>168</v>
      </c>
      <c r="J54" s="26">
        <f t="shared" ref="J54" si="26">(I54-H54)</f>
        <v>0</v>
      </c>
      <c r="K54" s="8" t="s">
        <v>10</v>
      </c>
      <c r="L54" s="7" t="s">
        <v>8</v>
      </c>
      <c r="M54" s="14">
        <f t="shared" si="18"/>
        <v>1</v>
      </c>
      <c r="N54" s="15"/>
      <c r="O54" s="35">
        <v>0.89</v>
      </c>
      <c r="P54" s="35">
        <v>0.24</v>
      </c>
      <c r="Q54" s="36">
        <f t="shared" si="13"/>
        <v>0</v>
      </c>
    </row>
    <row r="55" spans="1:17" x14ac:dyDescent="0.25">
      <c r="A55" s="5" t="s">
        <v>177</v>
      </c>
      <c r="B55" s="7" t="s">
        <v>26</v>
      </c>
      <c r="C55" s="39" t="s">
        <v>145</v>
      </c>
      <c r="D55" s="10" t="s">
        <v>160</v>
      </c>
      <c r="E55" s="21">
        <v>112457</v>
      </c>
      <c r="F55" s="21">
        <v>135477</v>
      </c>
      <c r="G55" s="26">
        <f t="shared" si="9"/>
        <v>23020</v>
      </c>
      <c r="H55" s="21">
        <v>893</v>
      </c>
      <c r="I55" s="21">
        <v>893</v>
      </c>
      <c r="J55" s="26">
        <f t="shared" si="17"/>
        <v>0</v>
      </c>
      <c r="K55" s="8" t="s">
        <v>10</v>
      </c>
      <c r="L55" s="7" t="s">
        <v>8</v>
      </c>
      <c r="M55" s="14">
        <f t="shared" si="18"/>
        <v>1</v>
      </c>
      <c r="N55" s="15"/>
      <c r="O55" s="35">
        <v>0.89</v>
      </c>
      <c r="P55" s="35">
        <v>0.24</v>
      </c>
      <c r="Q55" s="36">
        <f t="shared" ref="Q55" si="27">(O55*G55)+(P55*J55)</f>
        <v>20487.8</v>
      </c>
    </row>
    <row r="56" spans="1:17" x14ac:dyDescent="0.25">
      <c r="A56" s="5" t="s">
        <v>177</v>
      </c>
      <c r="B56" s="7" t="s">
        <v>26</v>
      </c>
      <c r="C56" s="39" t="s">
        <v>206</v>
      </c>
      <c r="D56" s="10" t="s">
        <v>178</v>
      </c>
      <c r="E56" s="21">
        <v>118457</v>
      </c>
      <c r="F56" s="21">
        <v>146547</v>
      </c>
      <c r="G56" s="26">
        <f t="shared" ref="G56" si="28">(F56-E56)</f>
        <v>28090</v>
      </c>
      <c r="H56" s="21">
        <v>736</v>
      </c>
      <c r="I56" s="21">
        <v>3412</v>
      </c>
      <c r="J56" s="26">
        <f t="shared" ref="J56" si="29">(I56-H56)</f>
        <v>2676</v>
      </c>
      <c r="K56" s="8" t="s">
        <v>10</v>
      </c>
      <c r="L56" s="7" t="s">
        <v>8</v>
      </c>
      <c r="M56" s="14">
        <f t="shared" si="18"/>
        <v>1</v>
      </c>
      <c r="N56" s="15"/>
      <c r="O56" s="35">
        <v>0.89</v>
      </c>
      <c r="P56" s="35">
        <v>0.24</v>
      </c>
      <c r="Q56" s="36">
        <f t="shared" ref="Q56" si="30">(O56*G56)+(P56*J56)</f>
        <v>25642.340000000004</v>
      </c>
    </row>
    <row r="57" spans="1:17" x14ac:dyDescent="0.25">
      <c r="A57" s="5" t="s">
        <v>177</v>
      </c>
      <c r="B57" s="7" t="s">
        <v>26</v>
      </c>
      <c r="C57" s="45" t="s">
        <v>82</v>
      </c>
      <c r="D57" s="10" t="s">
        <v>88</v>
      </c>
      <c r="E57" s="21">
        <v>184673</v>
      </c>
      <c r="F57" s="21">
        <v>184673</v>
      </c>
      <c r="G57" s="26">
        <f t="shared" ref="G57:G93" si="31">(F57-E57)</f>
        <v>0</v>
      </c>
      <c r="H57" s="21"/>
      <c r="I57" s="21"/>
      <c r="J57" s="26">
        <f t="shared" si="17"/>
        <v>0</v>
      </c>
      <c r="K57" s="8" t="s">
        <v>11</v>
      </c>
      <c r="L57" s="7" t="s">
        <v>8</v>
      </c>
      <c r="M57" s="14">
        <f t="shared" si="18"/>
        <v>1</v>
      </c>
      <c r="N57" s="15"/>
      <c r="O57" s="35">
        <v>0.78</v>
      </c>
      <c r="P57" s="35">
        <v>0.21</v>
      </c>
      <c r="Q57" s="36">
        <f t="shared" ref="Q57:Q75" si="32">(O57*G57)+(P57*J57)</f>
        <v>0</v>
      </c>
    </row>
    <row r="58" spans="1:17" x14ac:dyDescent="0.25">
      <c r="A58" s="5" t="s">
        <v>177</v>
      </c>
      <c r="B58" s="7" t="s">
        <v>26</v>
      </c>
      <c r="C58" s="59" t="s">
        <v>189</v>
      </c>
      <c r="D58" s="56" t="s">
        <v>185</v>
      </c>
      <c r="E58" s="21">
        <v>133265</v>
      </c>
      <c r="F58" s="21">
        <v>133265</v>
      </c>
      <c r="G58" s="26">
        <f t="shared" si="31"/>
        <v>0</v>
      </c>
      <c r="H58" s="21"/>
      <c r="I58" s="21"/>
      <c r="J58" s="26">
        <f t="shared" si="17"/>
        <v>0</v>
      </c>
      <c r="K58" s="8" t="s">
        <v>11</v>
      </c>
      <c r="L58" s="7" t="s">
        <v>8</v>
      </c>
      <c r="M58" s="14">
        <f t="shared" si="18"/>
        <v>1</v>
      </c>
      <c r="N58" s="15"/>
      <c r="O58" s="35">
        <v>0.78</v>
      </c>
      <c r="P58" s="35">
        <v>0.21</v>
      </c>
      <c r="Q58" s="36">
        <f t="shared" si="32"/>
        <v>0</v>
      </c>
    </row>
    <row r="59" spans="1:17" x14ac:dyDescent="0.25">
      <c r="A59" s="5" t="s">
        <v>177</v>
      </c>
      <c r="B59" s="7" t="s">
        <v>26</v>
      </c>
      <c r="C59" s="47" t="s">
        <v>89</v>
      </c>
      <c r="D59" s="56" t="s">
        <v>90</v>
      </c>
      <c r="E59" s="21">
        <v>178475</v>
      </c>
      <c r="F59" s="21">
        <v>178475</v>
      </c>
      <c r="G59" s="26">
        <f t="shared" si="31"/>
        <v>0</v>
      </c>
      <c r="H59" s="21"/>
      <c r="I59" s="21"/>
      <c r="J59" s="26">
        <f t="shared" si="17"/>
        <v>0</v>
      </c>
      <c r="K59" s="8" t="s">
        <v>11</v>
      </c>
      <c r="L59" s="7" t="s">
        <v>8</v>
      </c>
      <c r="M59" s="14">
        <f t="shared" si="18"/>
        <v>1</v>
      </c>
      <c r="N59" s="15"/>
      <c r="O59" s="35">
        <v>0.78</v>
      </c>
      <c r="P59" s="35">
        <v>0.21</v>
      </c>
      <c r="Q59" s="36">
        <f t="shared" si="32"/>
        <v>0</v>
      </c>
    </row>
    <row r="60" spans="1:17" x14ac:dyDescent="0.25">
      <c r="A60" s="5" t="s">
        <v>177</v>
      </c>
      <c r="B60" s="7" t="s">
        <v>26</v>
      </c>
      <c r="C60" s="47" t="s">
        <v>91</v>
      </c>
      <c r="D60" s="56" t="s">
        <v>92</v>
      </c>
      <c r="E60" s="21">
        <v>329458</v>
      </c>
      <c r="F60" s="21">
        <v>329458</v>
      </c>
      <c r="G60" s="26">
        <f t="shared" si="31"/>
        <v>0</v>
      </c>
      <c r="H60" s="21"/>
      <c r="I60" s="21"/>
      <c r="J60" s="26">
        <f t="shared" si="17"/>
        <v>0</v>
      </c>
      <c r="K60" s="8" t="s">
        <v>11</v>
      </c>
      <c r="L60" s="7" t="s">
        <v>8</v>
      </c>
      <c r="M60" s="14">
        <f t="shared" si="18"/>
        <v>1</v>
      </c>
      <c r="N60" s="15"/>
      <c r="O60" s="35">
        <v>0.78</v>
      </c>
      <c r="P60" s="35">
        <v>0.21</v>
      </c>
      <c r="Q60" s="36">
        <f t="shared" si="32"/>
        <v>0</v>
      </c>
    </row>
    <row r="61" spans="1:17" x14ac:dyDescent="0.25">
      <c r="A61" s="5" t="s">
        <v>177</v>
      </c>
      <c r="B61" s="7" t="s">
        <v>25</v>
      </c>
      <c r="C61" s="41" t="s">
        <v>165</v>
      </c>
      <c r="D61" s="54" t="s">
        <v>93</v>
      </c>
      <c r="E61" s="23">
        <v>355489</v>
      </c>
      <c r="F61" s="23">
        <v>355489</v>
      </c>
      <c r="G61" s="26">
        <f t="shared" si="31"/>
        <v>0</v>
      </c>
      <c r="H61" s="21">
        <v>36831</v>
      </c>
      <c r="I61" s="21">
        <v>36831</v>
      </c>
      <c r="J61" s="26">
        <f t="shared" si="17"/>
        <v>0</v>
      </c>
      <c r="K61" s="8" t="s">
        <v>11</v>
      </c>
      <c r="L61" s="7" t="s">
        <v>7</v>
      </c>
      <c r="M61" s="14">
        <f t="shared" si="18"/>
        <v>1</v>
      </c>
      <c r="N61" s="15"/>
      <c r="O61" s="35">
        <v>0.78</v>
      </c>
      <c r="P61" s="35">
        <v>0.21</v>
      </c>
      <c r="Q61" s="36">
        <f t="shared" si="32"/>
        <v>0</v>
      </c>
    </row>
    <row r="62" spans="1:17" x14ac:dyDescent="0.25">
      <c r="A62" s="5" t="s">
        <v>177</v>
      </c>
      <c r="B62" s="32" t="s">
        <v>25</v>
      </c>
      <c r="C62" s="41" t="s">
        <v>205</v>
      </c>
      <c r="D62" s="55" t="s">
        <v>172</v>
      </c>
      <c r="E62" s="23">
        <v>136681</v>
      </c>
      <c r="F62" s="23">
        <v>145082</v>
      </c>
      <c r="G62" s="26">
        <f t="shared" si="31"/>
        <v>8401</v>
      </c>
      <c r="H62" s="21">
        <v>33847</v>
      </c>
      <c r="I62" s="21">
        <v>33847</v>
      </c>
      <c r="J62" s="26">
        <f t="shared" si="17"/>
        <v>0</v>
      </c>
      <c r="K62" s="8" t="s">
        <v>11</v>
      </c>
      <c r="L62" s="7" t="s">
        <v>7</v>
      </c>
      <c r="M62" s="14">
        <f t="shared" si="18"/>
        <v>1</v>
      </c>
      <c r="N62" s="15"/>
      <c r="O62" s="35">
        <v>0.78</v>
      </c>
      <c r="P62" s="35">
        <v>0.21</v>
      </c>
      <c r="Q62" s="36">
        <f t="shared" si="32"/>
        <v>6552.7800000000007</v>
      </c>
    </row>
    <row r="63" spans="1:17" x14ac:dyDescent="0.25">
      <c r="A63" s="5" t="s">
        <v>177</v>
      </c>
      <c r="B63" s="7" t="s">
        <v>25</v>
      </c>
      <c r="C63" s="41" t="s">
        <v>146</v>
      </c>
      <c r="D63" s="55" t="s">
        <v>134</v>
      </c>
      <c r="E63" s="18">
        <v>72145</v>
      </c>
      <c r="F63" s="18">
        <v>72145</v>
      </c>
      <c r="G63" s="26">
        <f t="shared" si="31"/>
        <v>0</v>
      </c>
      <c r="H63" s="18">
        <v>2671</v>
      </c>
      <c r="I63" s="18">
        <v>2671</v>
      </c>
      <c r="J63" s="26">
        <f t="shared" si="17"/>
        <v>0</v>
      </c>
      <c r="K63" s="8" t="s">
        <v>10</v>
      </c>
      <c r="L63" s="7" t="s">
        <v>7</v>
      </c>
      <c r="M63" s="14">
        <f t="shared" si="18"/>
        <v>1</v>
      </c>
      <c r="N63" s="15"/>
      <c r="O63" s="35">
        <v>0.89</v>
      </c>
      <c r="P63" s="35">
        <v>0.24</v>
      </c>
      <c r="Q63" s="36">
        <f t="shared" si="32"/>
        <v>0</v>
      </c>
    </row>
    <row r="64" spans="1:17" x14ac:dyDescent="0.25">
      <c r="A64" s="5" t="s">
        <v>177</v>
      </c>
      <c r="B64" s="7" t="s">
        <v>25</v>
      </c>
      <c r="C64" s="44" t="s">
        <v>61</v>
      </c>
      <c r="D64" s="54" t="s">
        <v>95</v>
      </c>
      <c r="E64" s="18">
        <v>182145</v>
      </c>
      <c r="F64" s="18">
        <v>189582</v>
      </c>
      <c r="G64" s="26">
        <f t="shared" si="31"/>
        <v>7437</v>
      </c>
      <c r="H64" s="21">
        <v>16947</v>
      </c>
      <c r="I64" s="21">
        <v>16947</v>
      </c>
      <c r="J64" s="26">
        <f t="shared" si="17"/>
        <v>0</v>
      </c>
      <c r="K64" s="8" t="s">
        <v>10</v>
      </c>
      <c r="L64" s="7" t="s">
        <v>7</v>
      </c>
      <c r="M64" s="14">
        <f t="shared" si="18"/>
        <v>1</v>
      </c>
      <c r="N64" s="15"/>
      <c r="O64" s="35">
        <v>0.89</v>
      </c>
      <c r="P64" s="35">
        <v>0.24</v>
      </c>
      <c r="Q64" s="36">
        <f t="shared" si="32"/>
        <v>6618.93</v>
      </c>
    </row>
    <row r="65" spans="1:17" x14ac:dyDescent="0.25">
      <c r="A65" s="5" t="s">
        <v>177</v>
      </c>
      <c r="B65" s="7" t="s">
        <v>25</v>
      </c>
      <c r="C65" s="41" t="s">
        <v>204</v>
      </c>
      <c r="D65" s="54" t="s">
        <v>96</v>
      </c>
      <c r="E65" s="23">
        <v>289475</v>
      </c>
      <c r="F65" s="23">
        <v>298747</v>
      </c>
      <c r="G65" s="26">
        <f t="shared" si="31"/>
        <v>9272</v>
      </c>
      <c r="H65" s="21">
        <v>6918</v>
      </c>
      <c r="I65" s="21">
        <v>6918</v>
      </c>
      <c r="J65" s="26">
        <f t="shared" si="17"/>
        <v>0</v>
      </c>
      <c r="K65" s="8" t="s">
        <v>10</v>
      </c>
      <c r="L65" s="7" t="s">
        <v>7</v>
      </c>
      <c r="M65" s="14">
        <f t="shared" si="18"/>
        <v>1</v>
      </c>
      <c r="N65" s="15"/>
      <c r="O65" s="35">
        <v>0.89</v>
      </c>
      <c r="P65" s="35">
        <v>0.24</v>
      </c>
      <c r="Q65" s="36">
        <f t="shared" si="32"/>
        <v>8252.08</v>
      </c>
    </row>
    <row r="66" spans="1:17" x14ac:dyDescent="0.25">
      <c r="A66" s="5" t="s">
        <v>177</v>
      </c>
      <c r="B66" s="7" t="s">
        <v>193</v>
      </c>
      <c r="C66" s="41" t="s">
        <v>204</v>
      </c>
      <c r="D66" s="54" t="s">
        <v>194</v>
      </c>
      <c r="E66" s="23">
        <v>736364</v>
      </c>
      <c r="F66" s="23">
        <v>736364</v>
      </c>
      <c r="G66" s="26">
        <f t="shared" ref="G66" si="33">(F66-E66)</f>
        <v>0</v>
      </c>
      <c r="H66" s="21">
        <v>6919</v>
      </c>
      <c r="I66" s="21">
        <v>6919</v>
      </c>
      <c r="J66" s="26">
        <f t="shared" ref="J66" si="34">(I66-H66)</f>
        <v>0</v>
      </c>
      <c r="K66" s="8" t="s">
        <v>10</v>
      </c>
      <c r="L66" s="7" t="s">
        <v>7</v>
      </c>
      <c r="M66" s="14">
        <f t="shared" si="18"/>
        <v>1</v>
      </c>
      <c r="N66" s="15"/>
      <c r="O66" s="35">
        <v>0.89</v>
      </c>
      <c r="P66" s="35">
        <v>0.24</v>
      </c>
      <c r="Q66" s="36">
        <f t="shared" ref="Q66" si="35">(O66*G66)+(P66*J66)</f>
        <v>0</v>
      </c>
    </row>
    <row r="67" spans="1:17" x14ac:dyDescent="0.25">
      <c r="A67" s="5" t="s">
        <v>177</v>
      </c>
      <c r="B67" s="7" t="s">
        <v>200</v>
      </c>
      <c r="C67" s="41" t="s">
        <v>204</v>
      </c>
      <c r="D67" s="54" t="s">
        <v>201</v>
      </c>
      <c r="E67" s="23">
        <v>655478</v>
      </c>
      <c r="F67" s="23">
        <v>679874</v>
      </c>
      <c r="G67" s="26">
        <f t="shared" ref="G67" si="36">(F67-E67)</f>
        <v>24396</v>
      </c>
      <c r="H67" s="21">
        <v>6920</v>
      </c>
      <c r="I67" s="21">
        <v>6920</v>
      </c>
      <c r="J67" s="26">
        <f t="shared" ref="J67" si="37">(I67-H67)</f>
        <v>0</v>
      </c>
      <c r="K67" s="8" t="s">
        <v>10</v>
      </c>
      <c r="L67" s="7" t="s">
        <v>7</v>
      </c>
      <c r="M67" s="14">
        <f t="shared" si="18"/>
        <v>1</v>
      </c>
      <c r="N67" s="15"/>
      <c r="O67" s="35">
        <v>0.89</v>
      </c>
      <c r="P67" s="35">
        <v>0.24</v>
      </c>
      <c r="Q67" s="36">
        <f t="shared" ref="Q67" si="38">(O67*G67)+(P67*J67)</f>
        <v>21712.44</v>
      </c>
    </row>
    <row r="68" spans="1:17" x14ac:dyDescent="0.25">
      <c r="A68" s="5" t="s">
        <v>177</v>
      </c>
      <c r="B68" s="7" t="s">
        <v>25</v>
      </c>
      <c r="C68" s="48" t="s">
        <v>98</v>
      </c>
      <c r="D68" s="54" t="s">
        <v>186</v>
      </c>
      <c r="E68" s="30">
        <v>68451</v>
      </c>
      <c r="F68" s="30">
        <v>68451</v>
      </c>
      <c r="G68" s="26">
        <f t="shared" si="31"/>
        <v>0</v>
      </c>
      <c r="H68" s="21"/>
      <c r="I68" s="21"/>
      <c r="J68" s="26">
        <f t="shared" ref="J68:J100" si="39">(I68-H68)</f>
        <v>0</v>
      </c>
      <c r="K68" s="8" t="s">
        <v>11</v>
      </c>
      <c r="L68" s="7" t="s">
        <v>7</v>
      </c>
      <c r="M68" s="14">
        <f t="shared" si="18"/>
        <v>1</v>
      </c>
      <c r="N68" s="15"/>
      <c r="O68" s="35">
        <v>0.78</v>
      </c>
      <c r="P68" s="35">
        <v>0.21</v>
      </c>
      <c r="Q68" s="36">
        <f t="shared" si="32"/>
        <v>0</v>
      </c>
    </row>
    <row r="69" spans="1:17" x14ac:dyDescent="0.25">
      <c r="A69" s="5" t="s">
        <v>177</v>
      </c>
      <c r="B69" s="7" t="s">
        <v>25</v>
      </c>
      <c r="C69" s="48" t="s">
        <v>97</v>
      </c>
      <c r="D69" s="54" t="s">
        <v>99</v>
      </c>
      <c r="E69" s="30">
        <v>62145</v>
      </c>
      <c r="F69" s="30">
        <v>62145</v>
      </c>
      <c r="G69" s="26">
        <f t="shared" si="31"/>
        <v>0</v>
      </c>
      <c r="H69" s="21"/>
      <c r="I69" s="21"/>
      <c r="J69" s="26">
        <f t="shared" si="39"/>
        <v>0</v>
      </c>
      <c r="K69" s="8" t="s">
        <v>11</v>
      </c>
      <c r="L69" s="7" t="s">
        <v>7</v>
      </c>
      <c r="M69" s="14">
        <f t="shared" si="18"/>
        <v>1</v>
      </c>
      <c r="N69" s="15"/>
      <c r="O69" s="35">
        <v>0.78</v>
      </c>
      <c r="P69" s="35">
        <v>0.21</v>
      </c>
      <c r="Q69" s="36">
        <f t="shared" si="32"/>
        <v>0</v>
      </c>
    </row>
    <row r="70" spans="1:17" x14ac:dyDescent="0.25">
      <c r="A70" s="5" t="s">
        <v>177</v>
      </c>
      <c r="B70" s="7" t="s">
        <v>25</v>
      </c>
      <c r="C70" s="48" t="s">
        <v>97</v>
      </c>
      <c r="D70" s="54" t="s">
        <v>191</v>
      </c>
      <c r="E70" s="30">
        <v>79874</v>
      </c>
      <c r="F70" s="30">
        <v>79874</v>
      </c>
      <c r="G70" s="26">
        <f t="shared" ref="G70" si="40">(F70-E70)</f>
        <v>0</v>
      </c>
      <c r="H70" s="21"/>
      <c r="I70" s="21"/>
      <c r="J70" s="26">
        <f t="shared" ref="J70" si="41">(I70-H70)</f>
        <v>0</v>
      </c>
      <c r="K70" s="8" t="s">
        <v>11</v>
      </c>
      <c r="L70" s="7" t="s">
        <v>7</v>
      </c>
      <c r="M70" s="14">
        <f t="shared" si="18"/>
        <v>1</v>
      </c>
      <c r="N70" s="15"/>
      <c r="O70" s="35">
        <v>0.78</v>
      </c>
      <c r="P70" s="35">
        <v>0.21</v>
      </c>
      <c r="Q70" s="36">
        <f t="shared" ref="Q70" si="42">(O70*G70)+(P70*J70)</f>
        <v>0</v>
      </c>
    </row>
    <row r="71" spans="1:17" x14ac:dyDescent="0.25">
      <c r="A71" s="5" t="s">
        <v>177</v>
      </c>
      <c r="B71" s="7" t="s">
        <v>20</v>
      </c>
      <c r="C71" s="39" t="s">
        <v>100</v>
      </c>
      <c r="D71" s="10" t="s">
        <v>101</v>
      </c>
      <c r="E71" s="21">
        <v>208475</v>
      </c>
      <c r="F71" s="21">
        <v>208475</v>
      </c>
      <c r="G71" s="26">
        <f t="shared" si="31"/>
        <v>0</v>
      </c>
      <c r="H71" s="21">
        <v>6645</v>
      </c>
      <c r="I71" s="21">
        <v>6645</v>
      </c>
      <c r="J71" s="26">
        <f t="shared" si="39"/>
        <v>0</v>
      </c>
      <c r="K71" s="8" t="s">
        <v>11</v>
      </c>
      <c r="L71" s="7" t="s">
        <v>3</v>
      </c>
      <c r="M71" s="14">
        <f t="shared" ref="M71:M100" si="43">COUNTIF($D$3:$D$100,D71)</f>
        <v>1</v>
      </c>
      <c r="N71" s="15"/>
      <c r="O71" s="35">
        <v>0.78</v>
      </c>
      <c r="P71" s="35">
        <v>0.21</v>
      </c>
      <c r="Q71" s="36">
        <f t="shared" si="32"/>
        <v>0</v>
      </c>
    </row>
    <row r="72" spans="1:17" x14ac:dyDescent="0.25">
      <c r="A72" s="5" t="s">
        <v>177</v>
      </c>
      <c r="B72" s="7" t="s">
        <v>20</v>
      </c>
      <c r="C72" s="39" t="s">
        <v>85</v>
      </c>
      <c r="D72" s="10" t="s">
        <v>102</v>
      </c>
      <c r="E72" s="21">
        <v>121411</v>
      </c>
      <c r="F72" s="21">
        <v>121411</v>
      </c>
      <c r="G72" s="26">
        <f t="shared" si="31"/>
        <v>0</v>
      </c>
      <c r="H72" s="21">
        <v>154</v>
      </c>
      <c r="I72" s="21">
        <v>154</v>
      </c>
      <c r="J72" s="26">
        <f t="shared" si="39"/>
        <v>0</v>
      </c>
      <c r="K72" s="8" t="s">
        <v>10</v>
      </c>
      <c r="L72" s="7" t="s">
        <v>3</v>
      </c>
      <c r="M72" s="14">
        <f t="shared" si="43"/>
        <v>1</v>
      </c>
      <c r="N72" s="15"/>
      <c r="O72" s="35">
        <v>0.89</v>
      </c>
      <c r="P72" s="35">
        <v>0.24</v>
      </c>
      <c r="Q72" s="36">
        <f t="shared" si="32"/>
        <v>0</v>
      </c>
    </row>
    <row r="73" spans="1:17" x14ac:dyDescent="0.25">
      <c r="A73" s="5"/>
      <c r="B73" s="7" t="s">
        <v>198</v>
      </c>
      <c r="C73" s="40" t="s">
        <v>203</v>
      </c>
      <c r="D73" s="10"/>
      <c r="E73" s="21">
        <v>19787</v>
      </c>
      <c r="F73" s="21">
        <v>39874</v>
      </c>
      <c r="G73" s="26">
        <f t="shared" si="31"/>
        <v>20087</v>
      </c>
      <c r="H73" s="21"/>
      <c r="I73" s="21"/>
      <c r="J73" s="26"/>
      <c r="K73" s="8" t="s">
        <v>11</v>
      </c>
      <c r="L73" s="7" t="s">
        <v>3</v>
      </c>
      <c r="M73" s="14">
        <f t="shared" si="43"/>
        <v>0</v>
      </c>
      <c r="N73" s="15"/>
      <c r="O73" s="35">
        <v>0.78</v>
      </c>
      <c r="P73" s="35">
        <v>0.21</v>
      </c>
      <c r="Q73" s="36">
        <f t="shared" ref="Q73" si="44">(O73*G73)+(P73*J73)</f>
        <v>15667.86</v>
      </c>
    </row>
    <row r="74" spans="1:17" x14ac:dyDescent="0.25">
      <c r="A74" s="5" t="s">
        <v>177</v>
      </c>
      <c r="B74" s="7" t="s">
        <v>20</v>
      </c>
      <c r="C74" s="49" t="s">
        <v>117</v>
      </c>
      <c r="D74" s="11" t="s">
        <v>173</v>
      </c>
      <c r="E74" s="16">
        <v>56789</v>
      </c>
      <c r="F74" s="16">
        <v>56789</v>
      </c>
      <c r="G74" s="26">
        <f t="shared" ref="G74" si="45">(F74-E74)</f>
        <v>0</v>
      </c>
      <c r="H74" s="21"/>
      <c r="I74" s="21"/>
      <c r="J74" s="26">
        <f t="shared" ref="J74" si="46">(I74-H74)</f>
        <v>0</v>
      </c>
      <c r="K74" s="8" t="s">
        <v>10</v>
      </c>
      <c r="L74" s="7" t="s">
        <v>3</v>
      </c>
      <c r="M74" s="14">
        <f t="shared" si="43"/>
        <v>1</v>
      </c>
      <c r="N74" s="15"/>
      <c r="O74" s="35">
        <v>0.78</v>
      </c>
      <c r="P74" s="35">
        <v>0.21</v>
      </c>
      <c r="Q74" s="36">
        <f t="shared" si="32"/>
        <v>0</v>
      </c>
    </row>
    <row r="75" spans="1:17" x14ac:dyDescent="0.25">
      <c r="A75" s="5" t="s">
        <v>177</v>
      </c>
      <c r="B75" s="7" t="s">
        <v>20</v>
      </c>
      <c r="C75" s="47" t="s">
        <v>103</v>
      </c>
      <c r="D75" s="6" t="s">
        <v>104</v>
      </c>
      <c r="E75" s="24">
        <v>112457</v>
      </c>
      <c r="F75" s="24">
        <v>112457</v>
      </c>
      <c r="G75" s="26">
        <f t="shared" si="31"/>
        <v>0</v>
      </c>
      <c r="H75" s="21"/>
      <c r="I75" s="21"/>
      <c r="J75" s="26">
        <f t="shared" si="39"/>
        <v>0</v>
      </c>
      <c r="K75" s="8" t="s">
        <v>11</v>
      </c>
      <c r="L75" s="7" t="s">
        <v>3</v>
      </c>
      <c r="M75" s="14">
        <f t="shared" si="43"/>
        <v>1</v>
      </c>
      <c r="N75" s="15"/>
      <c r="O75" s="35">
        <v>0.78</v>
      </c>
      <c r="P75" s="35">
        <v>0.21</v>
      </c>
      <c r="Q75" s="36">
        <f t="shared" si="32"/>
        <v>0</v>
      </c>
    </row>
    <row r="76" spans="1:17" x14ac:dyDescent="0.25">
      <c r="A76" s="5" t="s">
        <v>177</v>
      </c>
      <c r="B76" s="7" t="s">
        <v>20</v>
      </c>
      <c r="C76" s="47" t="s">
        <v>105</v>
      </c>
      <c r="D76" s="6" t="s">
        <v>156</v>
      </c>
      <c r="E76" s="24">
        <v>4874</v>
      </c>
      <c r="F76" s="24">
        <v>4874</v>
      </c>
      <c r="G76" s="26">
        <f t="shared" si="31"/>
        <v>0</v>
      </c>
      <c r="H76" s="21"/>
      <c r="I76" s="21"/>
      <c r="J76" s="26">
        <f t="shared" si="39"/>
        <v>0</v>
      </c>
      <c r="K76" s="8" t="s">
        <v>11</v>
      </c>
      <c r="L76" s="7" t="s">
        <v>3</v>
      </c>
      <c r="M76" s="14">
        <f t="shared" si="43"/>
        <v>1</v>
      </c>
      <c r="N76" s="15"/>
      <c r="O76" s="35">
        <v>0.78</v>
      </c>
      <c r="P76" s="35">
        <v>0.21</v>
      </c>
      <c r="Q76" s="36">
        <f t="shared" ref="Q76:Q100" si="47">(O76*G76)+(P76*J76)</f>
        <v>0</v>
      </c>
    </row>
    <row r="77" spans="1:17" x14ac:dyDescent="0.25">
      <c r="A77" s="5" t="s">
        <v>177</v>
      </c>
      <c r="B77" s="7" t="s">
        <v>20</v>
      </c>
      <c r="C77" s="47" t="s">
        <v>106</v>
      </c>
      <c r="D77" s="6" t="s">
        <v>107</v>
      </c>
      <c r="E77" s="24">
        <v>145987</v>
      </c>
      <c r="F77" s="24">
        <v>145987</v>
      </c>
      <c r="G77" s="26">
        <f t="shared" si="31"/>
        <v>0</v>
      </c>
      <c r="H77" s="21"/>
      <c r="I77" s="21"/>
      <c r="J77" s="26">
        <f t="shared" si="39"/>
        <v>0</v>
      </c>
      <c r="K77" s="8" t="s">
        <v>11</v>
      </c>
      <c r="L77" s="7" t="s">
        <v>3</v>
      </c>
      <c r="M77" s="14">
        <f t="shared" si="43"/>
        <v>1</v>
      </c>
      <c r="N77" s="15"/>
      <c r="O77" s="35">
        <v>0.78</v>
      </c>
      <c r="P77" s="35">
        <v>0.21</v>
      </c>
      <c r="Q77" s="36">
        <f t="shared" si="47"/>
        <v>0</v>
      </c>
    </row>
    <row r="78" spans="1:17" x14ac:dyDescent="0.25">
      <c r="A78" s="5" t="s">
        <v>177</v>
      </c>
      <c r="B78" s="7" t="s">
        <v>179</v>
      </c>
      <c r="C78" s="39" t="s">
        <v>180</v>
      </c>
      <c r="D78" s="10" t="s">
        <v>164</v>
      </c>
      <c r="E78" s="25">
        <v>343154</v>
      </c>
      <c r="F78" s="25">
        <v>343550</v>
      </c>
      <c r="G78" s="26">
        <f t="shared" ref="G78" si="48">(F78-E78)</f>
        <v>396</v>
      </c>
      <c r="H78" s="31">
        <v>23458</v>
      </c>
      <c r="I78" s="31">
        <v>23458</v>
      </c>
      <c r="J78" s="26">
        <f t="shared" ref="J78" si="49">(I78-H78)</f>
        <v>0</v>
      </c>
      <c r="K78" s="8" t="s">
        <v>11</v>
      </c>
      <c r="L78" s="7" t="s">
        <v>5</v>
      </c>
      <c r="M78" s="14">
        <f t="shared" si="43"/>
        <v>1</v>
      </c>
      <c r="N78" s="15"/>
      <c r="O78" s="35">
        <v>0.78</v>
      </c>
      <c r="P78" s="35">
        <v>0.21</v>
      </c>
      <c r="Q78" s="36">
        <f t="shared" ref="Q78" si="50">(O78*G78)+(P78*J78)</f>
        <v>308.88</v>
      </c>
    </row>
    <row r="79" spans="1:17" x14ac:dyDescent="0.25">
      <c r="A79" s="5"/>
      <c r="B79" s="7" t="s">
        <v>21</v>
      </c>
      <c r="C79" s="39" t="s">
        <v>180</v>
      </c>
      <c r="D79" s="10"/>
      <c r="E79" s="25">
        <v>19452</v>
      </c>
      <c r="F79" s="25">
        <v>19452</v>
      </c>
      <c r="G79" s="26">
        <f t="shared" ref="G79" si="51">(F79-E79)</f>
        <v>0</v>
      </c>
      <c r="H79" s="31">
        <v>2158</v>
      </c>
      <c r="I79" s="31">
        <v>2158</v>
      </c>
      <c r="J79" s="26">
        <f t="shared" ref="J79" si="52">(I79-H79)</f>
        <v>0</v>
      </c>
      <c r="K79" s="8" t="s">
        <v>11</v>
      </c>
      <c r="L79" s="7" t="s">
        <v>5</v>
      </c>
      <c r="M79" s="14">
        <f t="shared" si="43"/>
        <v>0</v>
      </c>
      <c r="N79" s="15"/>
      <c r="O79" s="35">
        <v>0.78</v>
      </c>
      <c r="P79" s="35">
        <v>0.21</v>
      </c>
      <c r="Q79" s="36">
        <f t="shared" ref="Q79" si="53">(O79*G79)+(P79*J79)</f>
        <v>0</v>
      </c>
    </row>
    <row r="80" spans="1:17" x14ac:dyDescent="0.25">
      <c r="A80" s="5" t="s">
        <v>177</v>
      </c>
      <c r="B80" s="7" t="s">
        <v>21</v>
      </c>
      <c r="C80" s="39" t="s">
        <v>108</v>
      </c>
      <c r="D80" s="10" t="s">
        <v>109</v>
      </c>
      <c r="E80" s="22">
        <v>19874</v>
      </c>
      <c r="F80" s="22">
        <v>19874</v>
      </c>
      <c r="G80" s="26">
        <f t="shared" si="31"/>
        <v>0</v>
      </c>
      <c r="H80" s="21"/>
      <c r="I80" s="21"/>
      <c r="J80" s="26">
        <f t="shared" si="39"/>
        <v>0</v>
      </c>
      <c r="K80" s="8" t="s">
        <v>11</v>
      </c>
      <c r="L80" s="7" t="s">
        <v>5</v>
      </c>
      <c r="M80" s="14">
        <f t="shared" si="43"/>
        <v>1</v>
      </c>
      <c r="N80" s="15"/>
      <c r="O80" s="35">
        <v>0.78</v>
      </c>
      <c r="P80" s="35">
        <v>0.21</v>
      </c>
      <c r="Q80" s="36">
        <f t="shared" si="47"/>
        <v>0</v>
      </c>
    </row>
    <row r="81" spans="1:17" x14ac:dyDescent="0.25">
      <c r="A81" s="5" t="s">
        <v>177</v>
      </c>
      <c r="B81" s="7" t="s">
        <v>21</v>
      </c>
      <c r="C81" s="39" t="s">
        <v>85</v>
      </c>
      <c r="D81" s="10" t="s">
        <v>110</v>
      </c>
      <c r="E81" s="21">
        <v>243124</v>
      </c>
      <c r="F81" s="21">
        <v>249784</v>
      </c>
      <c r="G81" s="26">
        <f t="shared" si="31"/>
        <v>6660</v>
      </c>
      <c r="H81" s="21">
        <v>28841</v>
      </c>
      <c r="I81" s="21">
        <v>28841</v>
      </c>
      <c r="J81" s="26">
        <f t="shared" si="39"/>
        <v>0</v>
      </c>
      <c r="K81" s="8" t="s">
        <v>11</v>
      </c>
      <c r="L81" s="7" t="s">
        <v>5</v>
      </c>
      <c r="M81" s="14">
        <f t="shared" si="43"/>
        <v>1</v>
      </c>
      <c r="N81" s="15"/>
      <c r="O81" s="35">
        <v>0.78</v>
      </c>
      <c r="P81" s="35">
        <v>0.21</v>
      </c>
      <c r="Q81" s="36">
        <f t="shared" si="47"/>
        <v>5194.8</v>
      </c>
    </row>
    <row r="82" spans="1:17" x14ac:dyDescent="0.25">
      <c r="A82" s="5" t="s">
        <v>177</v>
      </c>
      <c r="B82" s="7" t="s">
        <v>21</v>
      </c>
      <c r="C82" s="39" t="s">
        <v>70</v>
      </c>
      <c r="D82" s="6" t="s">
        <v>135</v>
      </c>
      <c r="E82" s="22">
        <v>186458</v>
      </c>
      <c r="F82" s="22">
        <v>186458</v>
      </c>
      <c r="G82" s="26">
        <f t="shared" si="31"/>
        <v>0</v>
      </c>
      <c r="H82" s="21">
        <v>35987</v>
      </c>
      <c r="I82" s="21">
        <v>35987</v>
      </c>
      <c r="J82" s="26">
        <f t="shared" si="39"/>
        <v>0</v>
      </c>
      <c r="K82" s="8" t="s">
        <v>10</v>
      </c>
      <c r="L82" s="7" t="s">
        <v>5</v>
      </c>
      <c r="M82" s="14">
        <f t="shared" si="43"/>
        <v>1</v>
      </c>
      <c r="N82" s="15"/>
      <c r="O82" s="35">
        <v>0.89</v>
      </c>
      <c r="P82" s="35">
        <v>0.24</v>
      </c>
      <c r="Q82" s="36">
        <f t="shared" si="47"/>
        <v>0</v>
      </c>
    </row>
    <row r="83" spans="1:17" x14ac:dyDescent="0.25">
      <c r="A83" s="5" t="s">
        <v>177</v>
      </c>
      <c r="B83" s="7" t="s">
        <v>21</v>
      </c>
      <c r="C83" s="39" t="s">
        <v>70</v>
      </c>
      <c r="D83" s="10" t="s">
        <v>111</v>
      </c>
      <c r="E83" s="21">
        <v>297847</v>
      </c>
      <c r="F83" s="21">
        <v>297847</v>
      </c>
      <c r="G83" s="26">
        <f t="shared" si="31"/>
        <v>0</v>
      </c>
      <c r="H83" s="21">
        <v>37941</v>
      </c>
      <c r="I83" s="21">
        <v>37941</v>
      </c>
      <c r="J83" s="26">
        <f t="shared" si="39"/>
        <v>0</v>
      </c>
      <c r="K83" s="8" t="s">
        <v>11</v>
      </c>
      <c r="L83" s="7" t="s">
        <v>5</v>
      </c>
      <c r="M83" s="14">
        <f t="shared" si="43"/>
        <v>1</v>
      </c>
      <c r="N83" s="15"/>
      <c r="O83" s="35">
        <v>0.78</v>
      </c>
      <c r="P83" s="35">
        <v>0.21</v>
      </c>
      <c r="Q83" s="36">
        <f t="shared" si="47"/>
        <v>0</v>
      </c>
    </row>
    <row r="84" spans="1:17" x14ac:dyDescent="0.25">
      <c r="A84" s="5" t="s">
        <v>177</v>
      </c>
      <c r="B84" s="7" t="s">
        <v>21</v>
      </c>
      <c r="C84" s="39" t="s">
        <v>112</v>
      </c>
      <c r="D84" s="56" t="s">
        <v>113</v>
      </c>
      <c r="E84" s="21">
        <v>61245</v>
      </c>
      <c r="F84" s="21">
        <v>61245</v>
      </c>
      <c r="G84" s="26">
        <f t="shared" si="31"/>
        <v>0</v>
      </c>
      <c r="H84" s="21">
        <v>3412</v>
      </c>
      <c r="I84" s="21">
        <v>3412</v>
      </c>
      <c r="J84" s="26">
        <f t="shared" si="39"/>
        <v>0</v>
      </c>
      <c r="K84" s="8" t="s">
        <v>11</v>
      </c>
      <c r="L84" s="7" t="s">
        <v>5</v>
      </c>
      <c r="M84" s="14">
        <f t="shared" si="43"/>
        <v>1</v>
      </c>
      <c r="N84" s="15"/>
      <c r="O84" s="35">
        <v>0.78</v>
      </c>
      <c r="P84" s="35">
        <v>0.21</v>
      </c>
      <c r="Q84" s="36">
        <f t="shared" si="47"/>
        <v>0</v>
      </c>
    </row>
    <row r="85" spans="1:17" x14ac:dyDescent="0.25">
      <c r="A85" s="5" t="s">
        <v>177</v>
      </c>
      <c r="B85" s="7" t="s">
        <v>21</v>
      </c>
      <c r="C85" s="39" t="s">
        <v>145</v>
      </c>
      <c r="D85" s="56" t="s">
        <v>114</v>
      </c>
      <c r="E85" s="26">
        <v>853663</v>
      </c>
      <c r="F85" s="26">
        <v>878840</v>
      </c>
      <c r="G85" s="26">
        <f t="shared" si="31"/>
        <v>25177</v>
      </c>
      <c r="H85" s="21">
        <v>77584</v>
      </c>
      <c r="I85" s="21">
        <v>77584</v>
      </c>
      <c r="J85" s="26">
        <f t="shared" si="39"/>
        <v>0</v>
      </c>
      <c r="K85" s="8" t="s">
        <v>11</v>
      </c>
      <c r="L85" s="7" t="s">
        <v>5</v>
      </c>
      <c r="M85" s="14">
        <f t="shared" si="43"/>
        <v>1</v>
      </c>
      <c r="N85" s="15"/>
      <c r="O85" s="35">
        <v>0.78</v>
      </c>
      <c r="P85" s="35">
        <v>0.21</v>
      </c>
      <c r="Q85" s="36">
        <f t="shared" si="47"/>
        <v>19638.060000000001</v>
      </c>
    </row>
    <row r="86" spans="1:17" x14ac:dyDescent="0.25">
      <c r="A86" s="5" t="s">
        <v>177</v>
      </c>
      <c r="B86" s="7" t="s">
        <v>21</v>
      </c>
      <c r="C86" s="39" t="s">
        <v>115</v>
      </c>
      <c r="D86" s="56" t="s">
        <v>116</v>
      </c>
      <c r="E86" s="21">
        <v>93258</v>
      </c>
      <c r="F86" s="21">
        <v>93258</v>
      </c>
      <c r="G86" s="26">
        <f t="shared" si="31"/>
        <v>0</v>
      </c>
      <c r="H86" s="21"/>
      <c r="I86" s="21"/>
      <c r="J86" s="26">
        <f t="shared" si="39"/>
        <v>0</v>
      </c>
      <c r="K86" s="8" t="s">
        <v>11</v>
      </c>
      <c r="L86" s="7" t="s">
        <v>5</v>
      </c>
      <c r="M86" s="14">
        <f t="shared" si="43"/>
        <v>1</v>
      </c>
      <c r="N86" s="15"/>
      <c r="O86" s="35">
        <v>0.78</v>
      </c>
      <c r="P86" s="35">
        <v>0.21</v>
      </c>
      <c r="Q86" s="36">
        <f t="shared" si="47"/>
        <v>0</v>
      </c>
    </row>
    <row r="87" spans="1:17" x14ac:dyDescent="0.25">
      <c r="A87" s="5" t="s">
        <v>177</v>
      </c>
      <c r="B87" s="7" t="s">
        <v>21</v>
      </c>
      <c r="C87" s="49" t="s">
        <v>117</v>
      </c>
      <c r="D87" s="58" t="s">
        <v>181</v>
      </c>
      <c r="E87" s="16">
        <v>42141</v>
      </c>
      <c r="F87" s="16">
        <v>42141</v>
      </c>
      <c r="G87" s="26">
        <f t="shared" si="31"/>
        <v>0</v>
      </c>
      <c r="H87" s="21"/>
      <c r="I87" s="21"/>
      <c r="J87" s="26">
        <f t="shared" si="39"/>
        <v>0</v>
      </c>
      <c r="K87" s="8" t="s">
        <v>11</v>
      </c>
      <c r="L87" s="7" t="s">
        <v>5</v>
      </c>
      <c r="M87" s="14">
        <f t="shared" si="43"/>
        <v>1</v>
      </c>
      <c r="N87" s="15"/>
      <c r="O87" s="35">
        <v>0.78</v>
      </c>
      <c r="P87" s="35">
        <v>0.21</v>
      </c>
      <c r="Q87" s="36">
        <f t="shared" si="47"/>
        <v>0</v>
      </c>
    </row>
    <row r="88" spans="1:17" x14ac:dyDescent="0.25">
      <c r="A88" s="5" t="s">
        <v>177</v>
      </c>
      <c r="B88" s="7" t="s">
        <v>21</v>
      </c>
      <c r="C88" s="49" t="s">
        <v>117</v>
      </c>
      <c r="D88" s="58" t="s">
        <v>118</v>
      </c>
      <c r="E88" s="16">
        <v>145987</v>
      </c>
      <c r="F88" s="16">
        <v>145987</v>
      </c>
      <c r="G88" s="26">
        <f t="shared" si="31"/>
        <v>0</v>
      </c>
      <c r="H88" s="21"/>
      <c r="I88" s="21"/>
      <c r="J88" s="26">
        <f t="shared" si="39"/>
        <v>0</v>
      </c>
      <c r="K88" s="8" t="s">
        <v>11</v>
      </c>
      <c r="L88" s="7" t="s">
        <v>5</v>
      </c>
      <c r="M88" s="14">
        <f t="shared" si="43"/>
        <v>1</v>
      </c>
      <c r="N88" s="15"/>
      <c r="O88" s="35">
        <v>0.78</v>
      </c>
      <c r="P88" s="35">
        <v>0.21</v>
      </c>
      <c r="Q88" s="36">
        <f t="shared" si="47"/>
        <v>0</v>
      </c>
    </row>
    <row r="89" spans="1:17" x14ac:dyDescent="0.25">
      <c r="A89" s="5" t="s">
        <v>177</v>
      </c>
      <c r="B89" s="7" t="s">
        <v>21</v>
      </c>
      <c r="C89" s="49" t="s">
        <v>119</v>
      </c>
      <c r="D89" s="11" t="s">
        <v>120</v>
      </c>
      <c r="E89" s="16">
        <v>177984</v>
      </c>
      <c r="F89" s="16">
        <v>177984</v>
      </c>
      <c r="G89" s="26">
        <f t="shared" si="31"/>
        <v>0</v>
      </c>
      <c r="H89" s="21"/>
      <c r="I89" s="21"/>
      <c r="J89" s="26">
        <f t="shared" si="39"/>
        <v>0</v>
      </c>
      <c r="K89" s="8" t="s">
        <v>11</v>
      </c>
      <c r="L89" s="7" t="s">
        <v>5</v>
      </c>
      <c r="M89" s="14">
        <f t="shared" si="43"/>
        <v>1</v>
      </c>
      <c r="N89" s="15"/>
      <c r="O89" s="35">
        <v>0.78</v>
      </c>
      <c r="P89" s="35">
        <v>0.21</v>
      </c>
      <c r="Q89" s="36">
        <f t="shared" si="47"/>
        <v>0</v>
      </c>
    </row>
    <row r="90" spans="1:17" x14ac:dyDescent="0.25">
      <c r="A90" s="5" t="s">
        <v>177</v>
      </c>
      <c r="B90" s="7" t="s">
        <v>21</v>
      </c>
      <c r="C90" s="50" t="s">
        <v>76</v>
      </c>
      <c r="D90" s="11" t="s">
        <v>121</v>
      </c>
      <c r="E90" s="16">
        <v>85478</v>
      </c>
      <c r="F90" s="16">
        <v>85478</v>
      </c>
      <c r="G90" s="26">
        <f t="shared" si="31"/>
        <v>0</v>
      </c>
      <c r="H90" s="21"/>
      <c r="I90" s="21"/>
      <c r="J90" s="26">
        <f t="shared" si="39"/>
        <v>0</v>
      </c>
      <c r="K90" s="8" t="s">
        <v>11</v>
      </c>
      <c r="L90" s="7" t="s">
        <v>5</v>
      </c>
      <c r="M90" s="14">
        <f t="shared" si="43"/>
        <v>1</v>
      </c>
      <c r="N90" s="15"/>
      <c r="O90" s="35">
        <v>0.78</v>
      </c>
      <c r="P90" s="35">
        <v>0.21</v>
      </c>
      <c r="Q90" s="36">
        <f t="shared" si="47"/>
        <v>0</v>
      </c>
    </row>
    <row r="91" spans="1:17" x14ac:dyDescent="0.25">
      <c r="A91" s="5" t="s">
        <v>177</v>
      </c>
      <c r="B91" s="7" t="s">
        <v>22</v>
      </c>
      <c r="C91" s="42" t="s">
        <v>202</v>
      </c>
      <c r="D91" s="10" t="s">
        <v>122</v>
      </c>
      <c r="E91" s="21">
        <v>328457</v>
      </c>
      <c r="F91" s="21">
        <v>339874</v>
      </c>
      <c r="G91" s="26">
        <f t="shared" si="31"/>
        <v>11417</v>
      </c>
      <c r="H91" s="21">
        <v>11221</v>
      </c>
      <c r="I91" s="21">
        <v>11221</v>
      </c>
      <c r="J91" s="26">
        <f t="shared" si="39"/>
        <v>0</v>
      </c>
      <c r="K91" s="8" t="s">
        <v>11</v>
      </c>
      <c r="L91" s="7" t="s">
        <v>4</v>
      </c>
      <c r="M91" s="14">
        <f t="shared" si="43"/>
        <v>1</v>
      </c>
      <c r="N91" s="15"/>
      <c r="O91" s="35">
        <v>0.78</v>
      </c>
      <c r="P91" s="35">
        <v>0.21</v>
      </c>
      <c r="Q91" s="36">
        <f t="shared" si="47"/>
        <v>8905.26</v>
      </c>
    </row>
    <row r="92" spans="1:17" x14ac:dyDescent="0.25">
      <c r="A92" s="5" t="s">
        <v>177</v>
      </c>
      <c r="B92" s="7" t="s">
        <v>182</v>
      </c>
      <c r="C92" s="39" t="s">
        <v>83</v>
      </c>
      <c r="D92" s="10" t="s">
        <v>84</v>
      </c>
      <c r="E92" s="21">
        <v>19784</v>
      </c>
      <c r="F92" s="21">
        <v>19784</v>
      </c>
      <c r="G92" s="26">
        <f t="shared" si="31"/>
        <v>0</v>
      </c>
      <c r="H92" s="21"/>
      <c r="I92" s="21"/>
      <c r="J92" s="26">
        <f t="shared" si="39"/>
        <v>0</v>
      </c>
      <c r="K92" s="8" t="s">
        <v>11</v>
      </c>
      <c r="L92" s="7" t="s">
        <v>8</v>
      </c>
      <c r="M92" s="14">
        <f t="shared" si="43"/>
        <v>1</v>
      </c>
      <c r="N92" s="15"/>
      <c r="O92" s="35">
        <v>0.78</v>
      </c>
      <c r="P92" s="35">
        <v>0.21</v>
      </c>
      <c r="Q92" s="36">
        <f t="shared" si="47"/>
        <v>0</v>
      </c>
    </row>
    <row r="93" spans="1:17" x14ac:dyDescent="0.25">
      <c r="A93" s="5" t="s">
        <v>177</v>
      </c>
      <c r="B93" s="7" t="s">
        <v>22</v>
      </c>
      <c r="C93" s="46" t="s">
        <v>97</v>
      </c>
      <c r="D93" s="6" t="s">
        <v>123</v>
      </c>
      <c r="E93" s="27">
        <v>304124</v>
      </c>
      <c r="F93" s="27">
        <v>304124</v>
      </c>
      <c r="G93" s="26">
        <f t="shared" si="31"/>
        <v>0</v>
      </c>
      <c r="H93" s="21"/>
      <c r="I93" s="21"/>
      <c r="J93" s="26">
        <f t="shared" si="39"/>
        <v>0</v>
      </c>
      <c r="K93" s="8" t="s">
        <v>11</v>
      </c>
      <c r="L93" s="7" t="s">
        <v>4</v>
      </c>
      <c r="M93" s="14">
        <f t="shared" si="43"/>
        <v>1</v>
      </c>
      <c r="N93" s="15"/>
      <c r="O93" s="35">
        <v>0.78</v>
      </c>
      <c r="P93" s="35">
        <v>0.21</v>
      </c>
      <c r="Q93" s="36">
        <f t="shared" si="47"/>
        <v>0</v>
      </c>
    </row>
    <row r="94" spans="1:17" x14ac:dyDescent="0.25">
      <c r="A94" s="5" t="s">
        <v>177</v>
      </c>
      <c r="B94" s="7" t="s">
        <v>22</v>
      </c>
      <c r="C94" s="46" t="s">
        <v>82</v>
      </c>
      <c r="D94" s="6" t="s">
        <v>124</v>
      </c>
      <c r="E94" s="27">
        <v>195471</v>
      </c>
      <c r="F94" s="27">
        <v>195471</v>
      </c>
      <c r="G94" s="26">
        <f t="shared" ref="G94:G100" si="54">(F94-E94)</f>
        <v>0</v>
      </c>
      <c r="H94" s="21"/>
      <c r="I94" s="21"/>
      <c r="J94" s="26">
        <f t="shared" si="39"/>
        <v>0</v>
      </c>
      <c r="K94" s="8" t="s">
        <v>11</v>
      </c>
      <c r="L94" s="7" t="s">
        <v>4</v>
      </c>
      <c r="M94" s="14">
        <f t="shared" si="43"/>
        <v>1</v>
      </c>
      <c r="N94" s="15"/>
      <c r="O94" s="35">
        <v>0.78</v>
      </c>
      <c r="P94" s="35">
        <v>0.21</v>
      </c>
      <c r="Q94" s="36">
        <f t="shared" si="47"/>
        <v>0</v>
      </c>
    </row>
    <row r="95" spans="1:17" x14ac:dyDescent="0.25">
      <c r="A95" s="5"/>
      <c r="B95" s="7" t="s">
        <v>182</v>
      </c>
      <c r="C95" s="42" t="s">
        <v>202</v>
      </c>
      <c r="D95" s="6"/>
      <c r="E95" s="27">
        <v>9784</v>
      </c>
      <c r="F95" s="27">
        <v>29874</v>
      </c>
      <c r="G95" s="26">
        <f t="shared" si="54"/>
        <v>20090</v>
      </c>
      <c r="H95" s="21">
        <v>58</v>
      </c>
      <c r="I95" s="21">
        <v>58</v>
      </c>
      <c r="J95" s="26">
        <f t="shared" si="39"/>
        <v>0</v>
      </c>
      <c r="K95" s="8" t="s">
        <v>11</v>
      </c>
      <c r="L95" s="7" t="s">
        <v>4</v>
      </c>
      <c r="M95" s="14">
        <f t="shared" si="43"/>
        <v>0</v>
      </c>
      <c r="N95" s="15"/>
      <c r="O95" s="35">
        <v>0.78</v>
      </c>
      <c r="P95" s="35">
        <v>0.21</v>
      </c>
      <c r="Q95" s="36">
        <f t="shared" ref="Q95:Q96" si="55">(O95*G95)+(P95*J95)</f>
        <v>15670.2</v>
      </c>
    </row>
    <row r="96" spans="1:17" x14ac:dyDescent="0.25">
      <c r="A96" s="5"/>
      <c r="B96" s="7" t="s">
        <v>199</v>
      </c>
      <c r="C96" s="39" t="s">
        <v>145</v>
      </c>
      <c r="D96" s="6"/>
      <c r="E96" s="27">
        <v>15748</v>
      </c>
      <c r="F96" s="27">
        <v>29784</v>
      </c>
      <c r="G96" s="26">
        <f t="shared" si="54"/>
        <v>14036</v>
      </c>
      <c r="H96" s="21">
        <v>88</v>
      </c>
      <c r="I96" s="21">
        <v>88</v>
      </c>
      <c r="J96" s="26">
        <f t="shared" si="39"/>
        <v>0</v>
      </c>
      <c r="K96" s="8" t="s">
        <v>11</v>
      </c>
      <c r="L96" s="7" t="s">
        <v>4</v>
      </c>
      <c r="M96" s="14">
        <f t="shared" si="43"/>
        <v>0</v>
      </c>
      <c r="N96" s="15"/>
      <c r="O96" s="35">
        <v>0.78</v>
      </c>
      <c r="P96" s="35">
        <v>0.21</v>
      </c>
      <c r="Q96" s="36">
        <f t="shared" si="55"/>
        <v>10948.08</v>
      </c>
    </row>
    <row r="97" spans="1:17" x14ac:dyDescent="0.25">
      <c r="A97" s="5" t="s">
        <v>177</v>
      </c>
      <c r="B97" s="7" t="s">
        <v>22</v>
      </c>
      <c r="C97" s="42" t="s">
        <v>192</v>
      </c>
      <c r="D97" s="6" t="s">
        <v>125</v>
      </c>
      <c r="E97" s="24">
        <v>18984</v>
      </c>
      <c r="F97" s="24">
        <v>18984</v>
      </c>
      <c r="G97" s="26">
        <f t="shared" si="54"/>
        <v>0</v>
      </c>
      <c r="H97" s="21"/>
      <c r="I97" s="21"/>
      <c r="J97" s="26">
        <f t="shared" si="39"/>
        <v>0</v>
      </c>
      <c r="K97" s="8" t="s">
        <v>11</v>
      </c>
      <c r="L97" s="7" t="s">
        <v>4</v>
      </c>
      <c r="M97" s="14">
        <f t="shared" si="43"/>
        <v>1</v>
      </c>
      <c r="N97" s="15"/>
      <c r="O97" s="35">
        <v>0.78</v>
      </c>
      <c r="P97" s="35">
        <v>0.21</v>
      </c>
      <c r="Q97" s="36">
        <f t="shared" si="47"/>
        <v>0</v>
      </c>
    </row>
    <row r="98" spans="1:17" x14ac:dyDescent="0.25">
      <c r="A98" s="5" t="s">
        <v>177</v>
      </c>
      <c r="B98" s="7" t="s">
        <v>22</v>
      </c>
      <c r="C98" s="42" t="s">
        <v>126</v>
      </c>
      <c r="D98" s="6" t="s">
        <v>127</v>
      </c>
      <c r="E98" s="28">
        <v>69142</v>
      </c>
      <c r="F98" s="28">
        <v>69142</v>
      </c>
      <c r="G98" s="26">
        <f t="shared" si="54"/>
        <v>0</v>
      </c>
      <c r="H98" s="21"/>
      <c r="I98" s="21"/>
      <c r="J98" s="26">
        <f t="shared" si="39"/>
        <v>0</v>
      </c>
      <c r="K98" s="8" t="s">
        <v>11</v>
      </c>
      <c r="L98" s="7" t="s">
        <v>4</v>
      </c>
      <c r="M98" s="14">
        <f t="shared" si="43"/>
        <v>1</v>
      </c>
      <c r="N98" s="15"/>
      <c r="O98" s="35">
        <v>0.78</v>
      </c>
      <c r="P98" s="35">
        <v>0.21</v>
      </c>
      <c r="Q98" s="36">
        <f t="shared" si="47"/>
        <v>0</v>
      </c>
    </row>
    <row r="99" spans="1:17" x14ac:dyDescent="0.25">
      <c r="A99" s="5" t="s">
        <v>177</v>
      </c>
      <c r="B99" s="7" t="s">
        <v>22</v>
      </c>
      <c r="C99" s="46" t="s">
        <v>97</v>
      </c>
      <c r="D99" s="6" t="s">
        <v>128</v>
      </c>
      <c r="E99" s="24">
        <v>136804</v>
      </c>
      <c r="F99" s="24">
        <v>143145</v>
      </c>
      <c r="G99" s="26">
        <f t="shared" si="54"/>
        <v>6341</v>
      </c>
      <c r="H99" s="21"/>
      <c r="I99" s="21"/>
      <c r="J99" s="26">
        <f t="shared" si="39"/>
        <v>0</v>
      </c>
      <c r="K99" s="8" t="s">
        <v>11</v>
      </c>
      <c r="L99" s="7" t="s">
        <v>4</v>
      </c>
      <c r="M99" s="14">
        <f t="shared" si="43"/>
        <v>1</v>
      </c>
      <c r="N99" s="15"/>
      <c r="O99" s="35">
        <v>0.78</v>
      </c>
      <c r="P99" s="35">
        <v>0.21</v>
      </c>
      <c r="Q99" s="36">
        <f t="shared" si="47"/>
        <v>4945.9800000000005</v>
      </c>
    </row>
    <row r="100" spans="1:17" x14ac:dyDescent="0.25">
      <c r="A100" s="5" t="s">
        <v>177</v>
      </c>
      <c r="B100" s="7" t="s">
        <v>22</v>
      </c>
      <c r="C100" s="42" t="s">
        <v>27</v>
      </c>
      <c r="D100" s="6" t="s">
        <v>129</v>
      </c>
      <c r="E100" s="27">
        <v>40895</v>
      </c>
      <c r="F100" s="27">
        <v>40895</v>
      </c>
      <c r="G100" s="26">
        <f t="shared" si="54"/>
        <v>0</v>
      </c>
      <c r="H100" s="21"/>
      <c r="I100" s="21"/>
      <c r="J100" s="26">
        <f t="shared" si="39"/>
        <v>0</v>
      </c>
      <c r="K100" s="8" t="s">
        <v>11</v>
      </c>
      <c r="L100" s="7" t="s">
        <v>4</v>
      </c>
      <c r="M100" s="14">
        <f t="shared" si="43"/>
        <v>1</v>
      </c>
      <c r="N100" s="15"/>
      <c r="O100" s="35">
        <v>0.78</v>
      </c>
      <c r="P100" s="35">
        <v>0.21</v>
      </c>
      <c r="Q100" s="37">
        <f t="shared" si="47"/>
        <v>0</v>
      </c>
    </row>
    <row r="105" spans="1:17" x14ac:dyDescent="0.25">
      <c r="F105" s="29" t="s">
        <v>190</v>
      </c>
    </row>
  </sheetData>
  <autoFilter ref="A1:M100"/>
  <pageMargins left="0.19685039370078741" right="0.19685039370078741" top="0.31496062992125984" bottom="0.31496062992125984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M34"/>
  <sheetViews>
    <sheetView topLeftCell="A33" workbookViewId="0">
      <selection activeCell="L40" sqref="L40"/>
    </sheetView>
  </sheetViews>
  <sheetFormatPr defaultRowHeight="12.75" x14ac:dyDescent="0.2"/>
  <cols>
    <col min="1" max="1" width="12.1640625" customWidth="1"/>
    <col min="2" max="2" width="11.33203125" customWidth="1"/>
    <col min="3" max="3" width="53.5" customWidth="1"/>
    <col min="4" max="5" width="11.33203125" customWidth="1"/>
    <col min="6" max="6" width="11" customWidth="1"/>
    <col min="7" max="7" width="10.83203125" customWidth="1"/>
    <col min="9" max="9" width="12.5" customWidth="1"/>
    <col min="10" max="10" width="11.33203125" customWidth="1"/>
  </cols>
  <sheetData>
    <row r="34" spans="1:13" ht="45" x14ac:dyDescent="0.2">
      <c r="A34" s="2" t="s">
        <v>13</v>
      </c>
      <c r="B34" s="2" t="s">
        <v>14</v>
      </c>
      <c r="C34" s="2" t="s">
        <v>15</v>
      </c>
      <c r="D34" s="2" t="s">
        <v>12</v>
      </c>
      <c r="E34" s="2" t="s">
        <v>130</v>
      </c>
      <c r="F34" s="3" t="s">
        <v>16</v>
      </c>
      <c r="G34" s="3" t="s">
        <v>17</v>
      </c>
      <c r="H34" s="2" t="s">
        <v>18</v>
      </c>
      <c r="I34" s="3" t="s">
        <v>16</v>
      </c>
      <c r="J34" s="3" t="s">
        <v>17</v>
      </c>
      <c r="K34" s="2" t="s">
        <v>18</v>
      </c>
      <c r="L34" s="4" t="s">
        <v>0</v>
      </c>
      <c r="M34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чб</vt:lpstr>
      <vt:lpstr>цв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Polyakov Dmitriy MOW</cp:lastModifiedBy>
  <cp:lastPrinted>2020-09-15T08:49:00Z</cp:lastPrinted>
  <dcterms:created xsi:type="dcterms:W3CDTF">2018-12-18T16:42:50Z</dcterms:created>
  <dcterms:modified xsi:type="dcterms:W3CDTF">2020-10-10T19:23:52Z</dcterms:modified>
</cp:coreProperties>
</file>