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U:\MOW\DPT\IT\.Common\Проекты\Аутсорcинг печати\Отчеты\27 итерация (сентябрь)\"/>
    </mc:Choice>
  </mc:AlternateContent>
  <bookViews>
    <workbookView xWindow="2295" yWindow="2295" windowWidth="18900" windowHeight="11055"/>
  </bookViews>
  <sheets>
    <sheet name="ЧБ" sheetId="4" r:id="rId1"/>
    <sheet name="Цвет" sheetId="5" r:id="rId2"/>
    <sheet name="Справочник" sheetId="6" state="hidden" r:id="rId3"/>
    <sheet name="Суммы" sheetId="21" state="hidden" r:id="rId4"/>
    <sheet name="Суммы по дивизионам" sheetId="22" state="hidden" r:id="rId5"/>
    <sheet name="Бумага" sheetId="23" state="hidden" r:id="rId6"/>
  </sheets>
  <definedNames>
    <definedName name="_xlnm._FilterDatabase" localSheetId="1" hidden="1">Цвет!$A$1:$L$4</definedName>
    <definedName name="_xlnm._FilterDatabase" localSheetId="0" hidden="1">ЧБ!$A$1:$L$168</definedName>
    <definedName name="ExternalData_1" localSheetId="5" hidden="1">Бумага!$A$1:$D$25</definedName>
    <definedName name="ExternalData_1" localSheetId="3" hidden="1">Суммы!$A$1:$C$25</definedName>
    <definedName name="ExternalData_1" localSheetId="4" hidden="1">'Суммы по дивизионам'!$A$1:$C$9</definedName>
    <definedName name="Адр">Адреса[#All]</definedName>
    <definedName name="Адрес">Справочник!$A$2:$B$29</definedName>
    <definedName name="ценацв">Справочник!$F$9:$H$10</definedName>
    <definedName name="ценачб">Справочник!$F$2:$H$3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8" i="4" l="1"/>
  <c r="M167" i="4"/>
  <c r="M166" i="4"/>
  <c r="M165" i="4"/>
  <c r="M164" i="4"/>
  <c r="M163" i="4"/>
  <c r="M162" i="4"/>
  <c r="N168" i="4"/>
  <c r="N167" i="4"/>
  <c r="N166" i="4"/>
  <c r="N165" i="4"/>
  <c r="N164" i="4"/>
  <c r="N163" i="4"/>
  <c r="N162" i="4"/>
  <c r="C162" i="4" l="1"/>
  <c r="C163" i="4"/>
  <c r="C164" i="4"/>
  <c r="C165" i="4"/>
  <c r="C166" i="4"/>
  <c r="C167" i="4"/>
  <c r="C168" i="4"/>
  <c r="H162" i="4"/>
  <c r="H163" i="4"/>
  <c r="H164" i="4"/>
  <c r="H165" i="4"/>
  <c r="H166" i="4"/>
  <c r="H167" i="4"/>
  <c r="H168" i="4"/>
  <c r="M161" i="4" l="1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C161" i="4" l="1"/>
  <c r="H161" i="4"/>
  <c r="N161" i="4" s="1"/>
  <c r="C160" i="4" l="1"/>
  <c r="H160" i="4"/>
  <c r="N160" i="4" s="1"/>
  <c r="C3" i="5" l="1"/>
  <c r="C2" i="5"/>
  <c r="H3" i="5"/>
  <c r="N3" i="5" s="1"/>
  <c r="M3" i="5"/>
  <c r="C156" i="4" l="1"/>
  <c r="C157" i="4"/>
  <c r="C158" i="4"/>
  <c r="C159" i="4"/>
  <c r="H156" i="4"/>
  <c r="N156" i="4" s="1"/>
  <c r="H157" i="4"/>
  <c r="N157" i="4" s="1"/>
  <c r="H158" i="4"/>
  <c r="N158" i="4" s="1"/>
  <c r="H159" i="4"/>
  <c r="N159" i="4" s="1"/>
  <c r="H50" i="4" l="1"/>
  <c r="N50" i="4" s="1"/>
  <c r="H51" i="4"/>
  <c r="N51" i="4" s="1"/>
  <c r="H52" i="4"/>
  <c r="N52" i="4" s="1"/>
  <c r="C36" i="4" l="1"/>
  <c r="C37" i="4"/>
  <c r="C38" i="4"/>
  <c r="C39" i="4"/>
  <c r="C40" i="4"/>
  <c r="C41" i="4"/>
  <c r="C42" i="4"/>
  <c r="C43" i="4"/>
  <c r="C44" i="4"/>
  <c r="C45" i="4"/>
  <c r="C84" i="4"/>
  <c r="C85" i="4"/>
  <c r="C86" i="4"/>
  <c r="C87" i="4"/>
  <c r="C88" i="4"/>
  <c r="C89" i="4"/>
  <c r="C90" i="4"/>
  <c r="C91" i="4"/>
  <c r="C92" i="4"/>
  <c r="C93" i="4"/>
  <c r="C129" i="4"/>
  <c r="C130" i="4"/>
  <c r="C131" i="4"/>
  <c r="C132" i="4"/>
  <c r="C133" i="4"/>
  <c r="C134" i="4"/>
  <c r="C32" i="4"/>
  <c r="C33" i="4"/>
  <c r="C34" i="4"/>
  <c r="C35" i="4"/>
  <c r="C63" i="4"/>
  <c r="C64" i="4"/>
  <c r="C65" i="4"/>
  <c r="C66" i="4"/>
  <c r="C78" i="4"/>
  <c r="C79" i="4"/>
  <c r="C20" i="4"/>
  <c r="C21" i="4"/>
  <c r="C22" i="4"/>
  <c r="C23" i="4"/>
  <c r="C24" i="4"/>
  <c r="C25" i="4"/>
  <c r="C26" i="4"/>
  <c r="C30" i="4"/>
  <c r="C31" i="4"/>
  <c r="C135" i="4"/>
  <c r="C136" i="4"/>
  <c r="C155" i="4"/>
  <c r="C8" i="4"/>
  <c r="C9" i="4"/>
  <c r="C10" i="4"/>
  <c r="C11" i="4"/>
  <c r="C12" i="4"/>
  <c r="C13" i="4"/>
  <c r="C14" i="4"/>
  <c r="C15" i="4"/>
  <c r="C16" i="4"/>
  <c r="C17" i="4"/>
  <c r="C18" i="4"/>
  <c r="C19" i="4"/>
  <c r="C137" i="4"/>
  <c r="C138" i="4"/>
  <c r="C73" i="4"/>
  <c r="C74" i="4"/>
  <c r="C75" i="4"/>
  <c r="C76" i="4"/>
  <c r="C77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46" i="4"/>
  <c r="C47" i="4"/>
  <c r="C48" i="4"/>
  <c r="C49" i="4"/>
  <c r="C67" i="4"/>
  <c r="C68" i="4"/>
  <c r="C69" i="4"/>
  <c r="C70" i="4"/>
  <c r="C71" i="4"/>
  <c r="C72" i="4"/>
  <c r="C54" i="4"/>
  <c r="C55" i="4"/>
  <c r="C56" i="4"/>
  <c r="C57" i="4"/>
  <c r="C58" i="4"/>
  <c r="C59" i="4"/>
  <c r="C60" i="4"/>
  <c r="C61" i="4"/>
  <c r="C62" i="4"/>
  <c r="C153" i="4"/>
  <c r="C154" i="4"/>
  <c r="C27" i="4"/>
  <c r="C28" i="4"/>
  <c r="C29" i="4"/>
  <c r="C80" i="4"/>
  <c r="C81" i="4"/>
  <c r="C82" i="4"/>
  <c r="C83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50" i="4"/>
  <c r="C51" i="4"/>
  <c r="C52" i="4"/>
  <c r="C53" i="4"/>
  <c r="C2" i="4"/>
  <c r="C3" i="4"/>
  <c r="C4" i="4"/>
  <c r="C5" i="4"/>
  <c r="C6" i="4"/>
  <c r="C7" i="4"/>
  <c r="M4" i="5" l="1"/>
  <c r="H4" i="5"/>
  <c r="N4" i="5" s="1"/>
  <c r="C4" i="5"/>
  <c r="M2" i="5"/>
  <c r="H2" i="5"/>
  <c r="N2" i="5" s="1"/>
  <c r="H5" i="4"/>
  <c r="N5" i="4" s="1"/>
  <c r="H6" i="4"/>
  <c r="N6" i="4" s="1"/>
  <c r="H7" i="4"/>
  <c r="N7" i="4" s="1"/>
  <c r="H4" i="4" l="1"/>
  <c r="N4" i="4" s="1"/>
  <c r="H3" i="4"/>
  <c r="N3" i="4" s="1"/>
  <c r="H2" i="4"/>
  <c r="N2" i="4" s="1"/>
  <c r="H53" i="4"/>
  <c r="N53" i="4" s="1"/>
  <c r="H112" i="4"/>
  <c r="N112" i="4" s="1"/>
  <c r="H111" i="4"/>
  <c r="N111" i="4" s="1"/>
  <c r="H110" i="4"/>
  <c r="N110" i="4" s="1"/>
  <c r="H109" i="4"/>
  <c r="N109" i="4" s="1"/>
  <c r="H108" i="4"/>
  <c r="N108" i="4" s="1"/>
  <c r="H107" i="4"/>
  <c r="N107" i="4" s="1"/>
  <c r="H106" i="4"/>
  <c r="N106" i="4" s="1"/>
  <c r="H105" i="4"/>
  <c r="N105" i="4" s="1"/>
  <c r="H104" i="4"/>
  <c r="N104" i="4" s="1"/>
  <c r="H103" i="4"/>
  <c r="N103" i="4" s="1"/>
  <c r="H102" i="4"/>
  <c r="N102" i="4" s="1"/>
  <c r="H101" i="4"/>
  <c r="N101" i="4" s="1"/>
  <c r="H100" i="4"/>
  <c r="N100" i="4" s="1"/>
  <c r="H99" i="4"/>
  <c r="N99" i="4" s="1"/>
  <c r="H98" i="4"/>
  <c r="N98" i="4" s="1"/>
  <c r="H97" i="4"/>
  <c r="N97" i="4" s="1"/>
  <c r="H96" i="4"/>
  <c r="N96" i="4" s="1"/>
  <c r="H95" i="4"/>
  <c r="N95" i="4" s="1"/>
  <c r="H94" i="4"/>
  <c r="N94" i="4" s="1"/>
  <c r="H128" i="4"/>
  <c r="N128" i="4" s="1"/>
  <c r="H127" i="4"/>
  <c r="N127" i="4" s="1"/>
  <c r="H126" i="4"/>
  <c r="N126" i="4" s="1"/>
  <c r="H125" i="4"/>
  <c r="N125" i="4" s="1"/>
  <c r="H124" i="4"/>
  <c r="N124" i="4" s="1"/>
  <c r="H123" i="4"/>
  <c r="N123" i="4" s="1"/>
  <c r="H122" i="4"/>
  <c r="N122" i="4" s="1"/>
  <c r="H121" i="4"/>
  <c r="N121" i="4" s="1"/>
  <c r="H120" i="4"/>
  <c r="N120" i="4" s="1"/>
  <c r="H119" i="4"/>
  <c r="N119" i="4" s="1"/>
  <c r="H118" i="4"/>
  <c r="N118" i="4" s="1"/>
  <c r="H117" i="4"/>
  <c r="N117" i="4" s="1"/>
  <c r="H116" i="4"/>
  <c r="N116" i="4" s="1"/>
  <c r="H115" i="4"/>
  <c r="N115" i="4" s="1"/>
  <c r="H114" i="4"/>
  <c r="N114" i="4" s="1"/>
  <c r="H113" i="4"/>
  <c r="N113" i="4" s="1"/>
  <c r="H83" i="4"/>
  <c r="N83" i="4" s="1"/>
  <c r="H82" i="4"/>
  <c r="N82" i="4" s="1"/>
  <c r="H81" i="4"/>
  <c r="N81" i="4" s="1"/>
  <c r="H80" i="4"/>
  <c r="N80" i="4" s="1"/>
  <c r="H29" i="4"/>
  <c r="N29" i="4" s="1"/>
  <c r="H28" i="4"/>
  <c r="N28" i="4" s="1"/>
  <c r="H27" i="4"/>
  <c r="N27" i="4" s="1"/>
  <c r="H154" i="4"/>
  <c r="N154" i="4" s="1"/>
  <c r="H153" i="4"/>
  <c r="N153" i="4" s="1"/>
  <c r="H62" i="4"/>
  <c r="N62" i="4" s="1"/>
  <c r="H61" i="4"/>
  <c r="N61" i="4" s="1"/>
  <c r="H60" i="4"/>
  <c r="N60" i="4" s="1"/>
  <c r="H59" i="4"/>
  <c r="N59" i="4" s="1"/>
  <c r="H58" i="4"/>
  <c r="N58" i="4" s="1"/>
  <c r="H57" i="4"/>
  <c r="N57" i="4" s="1"/>
  <c r="H56" i="4"/>
  <c r="N56" i="4" s="1"/>
  <c r="H55" i="4"/>
  <c r="N55" i="4" s="1"/>
  <c r="H54" i="4"/>
  <c r="N54" i="4" s="1"/>
  <c r="H72" i="4"/>
  <c r="N72" i="4" s="1"/>
  <c r="H71" i="4"/>
  <c r="N71" i="4" s="1"/>
  <c r="H70" i="4"/>
  <c r="N70" i="4" s="1"/>
  <c r="H69" i="4"/>
  <c r="N69" i="4" s="1"/>
  <c r="H68" i="4"/>
  <c r="N68" i="4" s="1"/>
  <c r="H67" i="4"/>
  <c r="N67" i="4" s="1"/>
  <c r="H49" i="4"/>
  <c r="N49" i="4" s="1"/>
  <c r="H48" i="4"/>
  <c r="N48" i="4" s="1"/>
  <c r="H47" i="4"/>
  <c r="N47" i="4" s="1"/>
  <c r="H46" i="4"/>
  <c r="N46" i="4" s="1"/>
  <c r="H152" i="4"/>
  <c r="N152" i="4" s="1"/>
  <c r="H151" i="4"/>
  <c r="N151" i="4" s="1"/>
  <c r="H150" i="4"/>
  <c r="N150" i="4" s="1"/>
  <c r="H149" i="4"/>
  <c r="N149" i="4" s="1"/>
  <c r="H148" i="4"/>
  <c r="N148" i="4" s="1"/>
  <c r="H147" i="4"/>
  <c r="N147" i="4" s="1"/>
  <c r="H146" i="4"/>
  <c r="N146" i="4" s="1"/>
  <c r="H145" i="4"/>
  <c r="N145" i="4" s="1"/>
  <c r="H144" i="4"/>
  <c r="N144" i="4" s="1"/>
  <c r="H143" i="4"/>
  <c r="N143" i="4" s="1"/>
  <c r="H142" i="4"/>
  <c r="N142" i="4" s="1"/>
  <c r="H141" i="4"/>
  <c r="N141" i="4" s="1"/>
  <c r="H140" i="4"/>
  <c r="N140" i="4" s="1"/>
  <c r="H139" i="4"/>
  <c r="N139" i="4" s="1"/>
  <c r="H77" i="4"/>
  <c r="N77" i="4" s="1"/>
  <c r="H76" i="4"/>
  <c r="N76" i="4" s="1"/>
  <c r="H75" i="4"/>
  <c r="N75" i="4" s="1"/>
  <c r="H74" i="4"/>
  <c r="N74" i="4" s="1"/>
  <c r="H73" i="4"/>
  <c r="N73" i="4" s="1"/>
  <c r="H138" i="4"/>
  <c r="N138" i="4" s="1"/>
  <c r="H137" i="4"/>
  <c r="N137" i="4" s="1"/>
  <c r="H19" i="4"/>
  <c r="N19" i="4" s="1"/>
  <c r="H18" i="4"/>
  <c r="N18" i="4" s="1"/>
  <c r="H17" i="4"/>
  <c r="N17" i="4" s="1"/>
  <c r="H16" i="4"/>
  <c r="N16" i="4" s="1"/>
  <c r="H15" i="4"/>
  <c r="N15" i="4" s="1"/>
  <c r="H14" i="4"/>
  <c r="N14" i="4" s="1"/>
  <c r="H13" i="4"/>
  <c r="N13" i="4" s="1"/>
  <c r="H12" i="4"/>
  <c r="N12" i="4" s="1"/>
  <c r="H11" i="4"/>
  <c r="N11" i="4" s="1"/>
  <c r="H10" i="4"/>
  <c r="N10" i="4" s="1"/>
  <c r="H9" i="4"/>
  <c r="N9" i="4" s="1"/>
  <c r="H8" i="4"/>
  <c r="N8" i="4" s="1"/>
  <c r="H155" i="4"/>
  <c r="N155" i="4" s="1"/>
  <c r="H136" i="4"/>
  <c r="N136" i="4" s="1"/>
  <c r="H135" i="4"/>
  <c r="N135" i="4" s="1"/>
  <c r="H31" i="4"/>
  <c r="N31" i="4" s="1"/>
  <c r="H30" i="4"/>
  <c r="N30" i="4" s="1"/>
  <c r="H26" i="4"/>
  <c r="N26" i="4" s="1"/>
  <c r="H25" i="4"/>
  <c r="N25" i="4" s="1"/>
  <c r="H24" i="4"/>
  <c r="N24" i="4" s="1"/>
  <c r="H23" i="4"/>
  <c r="N23" i="4" s="1"/>
  <c r="H22" i="4"/>
  <c r="N22" i="4" s="1"/>
  <c r="H21" i="4"/>
  <c r="N21" i="4" s="1"/>
  <c r="H20" i="4"/>
  <c r="N20" i="4" s="1"/>
  <c r="H79" i="4"/>
  <c r="N79" i="4" s="1"/>
  <c r="H78" i="4"/>
  <c r="N78" i="4" s="1"/>
  <c r="H66" i="4"/>
  <c r="N66" i="4" s="1"/>
  <c r="H65" i="4"/>
  <c r="N65" i="4" s="1"/>
  <c r="H64" i="4"/>
  <c r="N64" i="4" s="1"/>
  <c r="H63" i="4"/>
  <c r="N63" i="4" s="1"/>
  <c r="H35" i="4"/>
  <c r="N35" i="4" s="1"/>
  <c r="H34" i="4"/>
  <c r="N34" i="4" s="1"/>
  <c r="H33" i="4"/>
  <c r="N33" i="4" s="1"/>
  <c r="H32" i="4"/>
  <c r="N32" i="4" s="1"/>
  <c r="H134" i="4"/>
  <c r="N134" i="4" s="1"/>
  <c r="H133" i="4"/>
  <c r="N133" i="4" s="1"/>
  <c r="H132" i="4"/>
  <c r="N132" i="4" s="1"/>
  <c r="H131" i="4"/>
  <c r="N131" i="4" s="1"/>
  <c r="H130" i="4"/>
  <c r="N130" i="4" s="1"/>
  <c r="H129" i="4"/>
  <c r="N129" i="4" s="1"/>
  <c r="H93" i="4"/>
  <c r="N93" i="4" s="1"/>
  <c r="H92" i="4"/>
  <c r="N92" i="4" s="1"/>
  <c r="H91" i="4"/>
  <c r="N91" i="4" s="1"/>
  <c r="H90" i="4"/>
  <c r="N90" i="4" s="1"/>
  <c r="H89" i="4"/>
  <c r="N89" i="4" s="1"/>
  <c r="H88" i="4"/>
  <c r="N88" i="4" s="1"/>
  <c r="H87" i="4"/>
  <c r="N87" i="4" s="1"/>
  <c r="H86" i="4"/>
  <c r="N86" i="4" s="1"/>
  <c r="H85" i="4"/>
  <c r="N85" i="4" s="1"/>
  <c r="H84" i="4"/>
  <c r="N84" i="4" s="1"/>
  <c r="H45" i="4"/>
  <c r="N45" i="4" s="1"/>
  <c r="H44" i="4"/>
  <c r="N44" i="4" s="1"/>
  <c r="H43" i="4"/>
  <c r="N43" i="4" s="1"/>
  <c r="H42" i="4"/>
  <c r="N42" i="4" s="1"/>
  <c r="H41" i="4"/>
  <c r="N41" i="4" s="1"/>
  <c r="H40" i="4"/>
  <c r="N40" i="4" s="1"/>
  <c r="H39" i="4"/>
  <c r="N39" i="4" s="1"/>
  <c r="H38" i="4"/>
  <c r="N38" i="4" s="1"/>
  <c r="H37" i="4"/>
  <c r="N37" i="4" s="1"/>
  <c r="H36" i="4"/>
  <c r="N36" i="4" s="1"/>
</calcChain>
</file>

<file path=xl/comments1.xml><?xml version="1.0" encoding="utf-8"?>
<comments xmlns="http://schemas.openxmlformats.org/spreadsheetml/2006/main">
  <authors>
    <author>smolyakova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или NR13865172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сброс счётчика с 59090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ерунда какая-то VCY8901431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сброс счётчика с 50737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74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81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сброс счётчика с 177658</t>
        </r>
      </text>
    </comment>
    <comment ref="E102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СП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07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сброс счётчика с 40049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  <charset val="204"/>
          </rPr>
          <t>smolyakova:</t>
        </r>
        <r>
          <rPr>
            <sz val="9"/>
            <color indexed="81"/>
            <rFont val="Tahoma"/>
            <family val="2"/>
            <charset val="204"/>
          </rPr>
          <t xml:space="preserve">
аренда ОП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OVB" description="Соединение с запросом &quot;OVB&quot; в книге." type="5" refreshedVersion="6" background="1" saveData="1">
    <dbPr connection="Provider=Microsoft.Mashup.OleDb.1;Data Source=$Workbook$;Location=OVB;Extended Properties=&quot;&quot;" command="SELECT * FROM [OVB]"/>
  </connection>
  <connection id="2" keepAlive="1" name="Запрос — Общий" description="Соединение с запросом &quot;Общий&quot; в книге." type="5" refreshedVersion="6" background="1" saveData="1">
    <dbPr connection="Provider=Microsoft.Mashup.OleDb.1;Data Source=$Workbook$;Location=Общий;Extended Properties=&quot;&quot;" command="SELECT * FROM [Общий]"/>
  </connection>
  <connection id="3" keepAlive="1" name="Запрос — Общий дивизионы" description="Соединение с запросом &quot;Общий дивизионы&quot; в книге." type="5" refreshedVersion="6" background="1" saveData="1">
    <dbPr connection="Provider=Microsoft.Mashup.OleDb.1;Data Source=$Workbook$;Location=Общий дивизионы;Extended Properties=&quot;&quot;" command="SELECT * FROM [Общий дивизионы]"/>
  </connection>
  <connection id="4" keepAlive="1" name="Запрос — Цвет" description="Соединение с запросом &quot;Цвет&quot; в книге." type="5" refreshedVersion="0" background="1">
    <dbPr connection="Provider=Microsoft.Mashup.OleDb.1;Data Source=$Workbook$;Location=Цвет;Extended Properties=&quot;&quot;" command="SELECT * FROM [Цвет]"/>
  </connection>
  <connection id="5" keepAlive="1" name="Запрос — Цвет (2)" description="Соединение с запросом &quot;Цвет (2)&quot; в книге." type="5" refreshedVersion="0" background="1">
    <dbPr connection="Provider=Microsoft.Mashup.OleDb.1;Data Source=$Workbook$;Location=&quot;Цвет (2)&quot;;Extended Properties=&quot;&quot;" command="SELECT * FROM [Цвет (2)]"/>
  </connection>
  <connection id="6" keepAlive="1" name="Запрос — ЧБ" description="Соединение с запросом &quot;ЧБ&quot; в книге." type="5" refreshedVersion="0" background="1">
    <dbPr connection="Provider=Microsoft.Mashup.OleDb.1;Data Source=$Workbook$;Location=ЧБ;Extended Properties=&quot;&quot;" command="SELECT * FROM [ЧБ]"/>
  </connection>
  <connection id="7" keepAlive="1" name="Запрос — ЧБ (2)" description="Соединение с запросом &quot;ЧБ (2)&quot; в книге." type="5" refreshedVersion="0" background="1">
    <dbPr connection="Provider=Microsoft.Mashup.OleDb.1;Data Source=$Workbook$;Location=&quot;ЧБ (2)&quot;;Extended Properties=&quot;&quot;" command="SELECT * FROM [ЧБ (2)]"/>
  </connection>
</connections>
</file>

<file path=xl/sharedStrings.xml><?xml version="1.0" encoding="utf-8"?>
<sst xmlns="http://schemas.openxmlformats.org/spreadsheetml/2006/main" count="1241" uniqueCount="339">
  <si>
    <t>Серийный номер</t>
  </si>
  <si>
    <t>Примечание</t>
  </si>
  <si>
    <t>Kyocera Ecosys M2040dn</t>
  </si>
  <si>
    <t>VCF7432404</t>
  </si>
  <si>
    <t>CNF8G7X5X0</t>
  </si>
  <si>
    <t>Братск</t>
  </si>
  <si>
    <t>HP LaserJet M401d</t>
  </si>
  <si>
    <t>VNH6721039</t>
  </si>
  <si>
    <t>CNC9CD1092</t>
  </si>
  <si>
    <t>HP LaserJet P1505</t>
  </si>
  <si>
    <t>VNC3K25297</t>
  </si>
  <si>
    <t>Биробиджан</t>
  </si>
  <si>
    <t>CNF8GCP0NN</t>
  </si>
  <si>
    <t>VNH3304733</t>
  </si>
  <si>
    <t>VCF6X05586</t>
  </si>
  <si>
    <t>Петропавловск-Камчатский</t>
  </si>
  <si>
    <t>Kyocera Ecosys P2040dn</t>
  </si>
  <si>
    <t>VCF7X69705</t>
  </si>
  <si>
    <t>Южно-Сахалинск</t>
  </si>
  <si>
    <t>Kyocera Ecosys M2035dn</t>
  </si>
  <si>
    <t>LVW3Y03146</t>
  </si>
  <si>
    <t>VNH3304735</t>
  </si>
  <si>
    <t>CNF8FCN8S4</t>
  </si>
  <si>
    <t>PHHBD02107</t>
  </si>
  <si>
    <t>CNF8G79H60</t>
  </si>
  <si>
    <t>CNFF331996</t>
  </si>
  <si>
    <t>Благовещенск, Мухина, 110А</t>
  </si>
  <si>
    <t>Благовещенск</t>
  </si>
  <si>
    <t>VNF3G01384</t>
  </si>
  <si>
    <t>CNF8F6T8R4</t>
  </si>
  <si>
    <t>Барнаул</t>
  </si>
  <si>
    <t>Kyocera FS-1370dn</t>
  </si>
  <si>
    <t>NR13660339</t>
  </si>
  <si>
    <t>XEY1Z09099</t>
  </si>
  <si>
    <t>Бийск, Мамонтова, 18</t>
  </si>
  <si>
    <t>Рубцовск</t>
  </si>
  <si>
    <t>Находка, Минская, 6а</t>
  </si>
  <si>
    <t>Находка</t>
  </si>
  <si>
    <t>CNDT839H7R</t>
  </si>
  <si>
    <t>NR13865127</t>
  </si>
  <si>
    <t>Kyocera Ecosys P2135dn</t>
  </si>
  <si>
    <t>PHBVJ4W0C0</t>
  </si>
  <si>
    <t>PHB8HBD3QH</t>
  </si>
  <si>
    <t>HP LaserJet P2055</t>
  </si>
  <si>
    <t>CNCJN71547</t>
  </si>
  <si>
    <t>CNCJ893709</t>
  </si>
  <si>
    <t>CNG8G76D7F</t>
  </si>
  <si>
    <t>CND9D3LB83</t>
  </si>
  <si>
    <t>CNBF201783</t>
  </si>
  <si>
    <t>Омск</t>
  </si>
  <si>
    <t>Комсомольск-на-Амуре</t>
  </si>
  <si>
    <t>LVW5484068</t>
  </si>
  <si>
    <t>NV63843146</t>
  </si>
  <si>
    <t>VCY7801347</t>
  </si>
  <si>
    <t>PHKBF02106</t>
  </si>
  <si>
    <t>Иркутск</t>
  </si>
  <si>
    <t>HP LaserJet P2035n</t>
  </si>
  <si>
    <t>Kyocera FS-4020DN</t>
  </si>
  <si>
    <t>XEZ2866518</t>
  </si>
  <si>
    <t>VCF7432220</t>
  </si>
  <si>
    <t>CNF9BCL1L2</t>
  </si>
  <si>
    <t>CNF8FCN9NP</t>
  </si>
  <si>
    <t>Улан-Удэ, Ботаническая, 38/6</t>
  </si>
  <si>
    <t>Улан-Удэ</t>
  </si>
  <si>
    <t>NR73988886</t>
  </si>
  <si>
    <t>CNCF316522</t>
  </si>
  <si>
    <t>CNF845FBW4</t>
  </si>
  <si>
    <t>Уссурийск</t>
  </si>
  <si>
    <t>Kyocera FS-2100DN</t>
  </si>
  <si>
    <t>LVW5Y14705</t>
  </si>
  <si>
    <t>Томск</t>
  </si>
  <si>
    <t>HP LaserJet 600 M602</t>
  </si>
  <si>
    <t>PHHBF02412</t>
  </si>
  <si>
    <t>VCF7Y77754</t>
  </si>
  <si>
    <t>Хабаровск, Промышленная, 3</t>
  </si>
  <si>
    <t>Хабаровск</t>
  </si>
  <si>
    <t>VCF7Z01751</t>
  </si>
  <si>
    <t>CNC9CD1D9F</t>
  </si>
  <si>
    <t>Якутск</t>
  </si>
  <si>
    <t>Горно-Алтайск, Ленина, 220, склад 5А</t>
  </si>
  <si>
    <t>Горно-Алтайск</t>
  </si>
  <si>
    <t>Новосибирск</t>
  </si>
  <si>
    <t>HP LaserJet P3005</t>
  </si>
  <si>
    <t>Новосибирск, Большая, 256б</t>
  </si>
  <si>
    <t>NR13658473</t>
  </si>
  <si>
    <t>Samsung SCX-4200</t>
  </si>
  <si>
    <t>8T66BAHP508567K</t>
  </si>
  <si>
    <t>Kyocera FS-1370DN</t>
  </si>
  <si>
    <t>Q661364721</t>
  </si>
  <si>
    <t>NR12Z36920</t>
  </si>
  <si>
    <t>NR73255961</t>
  </si>
  <si>
    <t>LVQ5650500</t>
  </si>
  <si>
    <t>CNCJN87642</t>
  </si>
  <si>
    <t>PHB8H9784Y</t>
  </si>
  <si>
    <t>CNF8G5F75K</t>
  </si>
  <si>
    <t>HP LaserJet 1320</t>
  </si>
  <si>
    <t>Новосибирск, Серебренниковская, 19/1</t>
  </si>
  <si>
    <t>PHB8H9769D</t>
  </si>
  <si>
    <t>NUH2Y14237</t>
  </si>
  <si>
    <t>NR14479888</t>
  </si>
  <si>
    <t>VCF7X68902</t>
  </si>
  <si>
    <t>CNG8G76D70</t>
  </si>
  <si>
    <t>VNC3J25632</t>
  </si>
  <si>
    <t>CNF8GC3HXJ</t>
  </si>
  <si>
    <t>LVW5688584</t>
  </si>
  <si>
    <t>CNF8F17DNG</t>
  </si>
  <si>
    <t>CND9D4XB7Y</t>
  </si>
  <si>
    <t>Владивосток</t>
  </si>
  <si>
    <t>CNK1R59733</t>
  </si>
  <si>
    <t>VCF7X69907</t>
  </si>
  <si>
    <t>Новокузнецк, Полевая, 35</t>
  </si>
  <si>
    <t>Новокузнецк</t>
  </si>
  <si>
    <t>Кемерово, Тухачевского, 60</t>
  </si>
  <si>
    <t>Кемерово</t>
  </si>
  <si>
    <t>CND9D3LB8T</t>
  </si>
  <si>
    <t>CNB9C1KBW6</t>
  </si>
  <si>
    <t>YNF3602162</t>
  </si>
  <si>
    <t>CNC0N30420</t>
  </si>
  <si>
    <t>CNCKM24286</t>
  </si>
  <si>
    <t>CNCJN43360</t>
  </si>
  <si>
    <t>Абакан, Игарская, 5а</t>
  </si>
  <si>
    <t>Абакан</t>
  </si>
  <si>
    <t>V1S3Z07937</t>
  </si>
  <si>
    <t>CNCJM58898</t>
  </si>
  <si>
    <t>CNB9H9Y56M</t>
  </si>
  <si>
    <t>VNF3G02151</t>
  </si>
  <si>
    <t>Чита, Пограничная, 9</t>
  </si>
  <si>
    <t>Чита</t>
  </si>
  <si>
    <t>HP LaserJet 1020</t>
  </si>
  <si>
    <t>CND9D9VBF5</t>
  </si>
  <si>
    <t>PHHBF02419</t>
  </si>
  <si>
    <t>VNH4211089</t>
  </si>
  <si>
    <t>Норильск</t>
  </si>
  <si>
    <t>Красноярск, Рейдовая, 68а</t>
  </si>
  <si>
    <t>Красноярск</t>
  </si>
  <si>
    <t>VCG7952389</t>
  </si>
  <si>
    <t>NR13140094</t>
  </si>
  <si>
    <t>PHKGC12692</t>
  </si>
  <si>
    <t>VNC5912961</t>
  </si>
  <si>
    <t>NR13140714</t>
  </si>
  <si>
    <t>CNCJN43677</t>
  </si>
  <si>
    <t>PHB8H97D3R</t>
  </si>
  <si>
    <t>LVL4257174</t>
  </si>
  <si>
    <t>CNF8GCW9Z3</t>
  </si>
  <si>
    <t>Kyocera Ecosys P3050dn</t>
  </si>
  <si>
    <t>VLZ8926256</t>
  </si>
  <si>
    <t>PHBLL8V7VL</t>
  </si>
  <si>
    <t>HP LaserJet P3015</t>
  </si>
  <si>
    <t>Brother DCP-L5500DN</t>
  </si>
  <si>
    <t>E75373E8N758684</t>
  </si>
  <si>
    <t>VCF8955080</t>
  </si>
  <si>
    <t>VNCQF1F2NV</t>
  </si>
  <si>
    <t>VCF8957632</t>
  </si>
  <si>
    <t>PHBLL8V7JM</t>
  </si>
  <si>
    <t>Samsung SCX-4824FN</t>
  </si>
  <si>
    <t>Kyocera Ecosys M2030dn</t>
  </si>
  <si>
    <t>VCY8901428</t>
  </si>
  <si>
    <t>CNCJN35304</t>
  </si>
  <si>
    <t>PHBLL5YFC4</t>
  </si>
  <si>
    <t>VCY8Y26241</t>
  </si>
  <si>
    <t>VCF8X63115</t>
  </si>
  <si>
    <t>HP LaserJet M402dne</t>
  </si>
  <si>
    <t>PHC6Y04407</t>
  </si>
  <si>
    <t>VNC4Y02966</t>
  </si>
  <si>
    <t>IKT</t>
  </si>
  <si>
    <t>YKS</t>
  </si>
  <si>
    <t>OMS</t>
  </si>
  <si>
    <t>PKC</t>
  </si>
  <si>
    <t>HTA</t>
  </si>
  <si>
    <t>KXK</t>
  </si>
  <si>
    <t>NXD</t>
  </si>
  <si>
    <t>BQS</t>
  </si>
  <si>
    <t>BTK</t>
  </si>
  <si>
    <t>RGK</t>
  </si>
  <si>
    <t>VVO</t>
  </si>
  <si>
    <t>BAX</t>
  </si>
  <si>
    <t>BCK</t>
  </si>
  <si>
    <t>RUB</t>
  </si>
  <si>
    <t>NSK</t>
  </si>
  <si>
    <t>TOF</t>
  </si>
  <si>
    <t>USU</t>
  </si>
  <si>
    <t>UUD</t>
  </si>
  <si>
    <t>KEJ</t>
  </si>
  <si>
    <t>NOZ</t>
  </si>
  <si>
    <t>KJA</t>
  </si>
  <si>
    <t>UUS</t>
  </si>
  <si>
    <t>BRB</t>
  </si>
  <si>
    <t>O12</t>
  </si>
  <si>
    <t>OVR</t>
  </si>
  <si>
    <t>OVB</t>
  </si>
  <si>
    <t>KHV</t>
  </si>
  <si>
    <t>ABA</t>
  </si>
  <si>
    <t>Иркутск, Розы Люксембург, 198в</t>
  </si>
  <si>
    <t>Комсомольск-на-Амуре, Аллея Труда, 8, корп. 3</t>
  </si>
  <si>
    <t>Братск, Коммунальная, 11</t>
  </si>
  <si>
    <t>Рубцовск, Кооперативный пр-д, 1</t>
  </si>
  <si>
    <t>Томск, Циолковского, 17</t>
  </si>
  <si>
    <t>Южно-Сахалинск, Мира пр-т, 2Б/11, корп. 5</t>
  </si>
  <si>
    <t>Биробиджан, Шолом-Алейхема, 67</t>
  </si>
  <si>
    <t>Новосибирск, Мира, 58, кор. 2</t>
  </si>
  <si>
    <t>HP LaserJet 400 M425dn</t>
  </si>
  <si>
    <t>HP LaserJet M1536dnf</t>
  </si>
  <si>
    <t>HP LaserJet 200 M276nw</t>
  </si>
  <si>
    <t>HP Color LaserJet 400 M451dn </t>
  </si>
  <si>
    <t>HP LaserJet M2727nf</t>
  </si>
  <si>
    <t>HP LaserJet M1212nf</t>
  </si>
  <si>
    <t>Kyocera Ecosys FS-1035</t>
  </si>
  <si>
    <t xml:space="preserve">Kyocera FS-1135 </t>
  </si>
  <si>
    <t>HP LaserJet M506dn</t>
  </si>
  <si>
    <t>Kyocera Ecosys FS-4200DN</t>
  </si>
  <si>
    <t>Kyocera Ecosys M2540dn</t>
  </si>
  <si>
    <t>VNCF1F2NW</t>
  </si>
  <si>
    <t>Якутск, Красильникова, 24/1</t>
  </si>
  <si>
    <t>Название аутсорсера</t>
  </si>
  <si>
    <t>Отчетный период</t>
  </si>
  <si>
    <t>Адрес филиала</t>
  </si>
  <si>
    <t>Название принтера</t>
  </si>
  <si>
    <t>Счетчик в начале отчетного периода, A4</t>
  </si>
  <si>
    <t>Счетчик в конце отчетного периода, A4</t>
  </si>
  <si>
    <t>Количество копий, A4</t>
  </si>
  <si>
    <t>Тип</t>
  </si>
  <si>
    <t>BC</t>
  </si>
  <si>
    <t>Проверка по сер. №</t>
  </si>
  <si>
    <t>Основной Поставщик</t>
  </si>
  <si>
    <t>rent</t>
  </si>
  <si>
    <t>serv</t>
  </si>
  <si>
    <t>Омск, 5-я Северная, 192</t>
  </si>
  <si>
    <t>ЧБ</t>
  </si>
  <si>
    <t>Цвет</t>
  </si>
  <si>
    <t>А4</t>
  </si>
  <si>
    <t>А5</t>
  </si>
  <si>
    <t>Сумма</t>
  </si>
  <si>
    <t>Сумма с НДС</t>
  </si>
  <si>
    <t>Город</t>
  </si>
  <si>
    <t>Бийск</t>
  </si>
  <si>
    <t>Дивизион</t>
  </si>
  <si>
    <t>HP LaserJet 400 M401a </t>
  </si>
  <si>
    <t>VNF3G02153</t>
  </si>
  <si>
    <t>HP LaserJet M426dn </t>
  </si>
  <si>
    <t>HP LaserJet M127fn</t>
  </si>
  <si>
    <t>HP LaserJet M426fdn </t>
  </si>
  <si>
    <t>HP LaserJet 400 M401dn</t>
  </si>
  <si>
    <t>NR12Z36923</t>
  </si>
  <si>
    <t>CNCVF5F1QC</t>
  </si>
  <si>
    <t>VCG7426188</t>
  </si>
  <si>
    <t>Kyocera FS-4200DN</t>
  </si>
  <si>
    <t>V1S4314971</t>
  </si>
  <si>
    <t>HP LaserJet M402n</t>
  </si>
  <si>
    <t>PHCGC13640</t>
  </si>
  <si>
    <t>CNC9CD1CN4</t>
  </si>
  <si>
    <t>CNC9C7DBLC</t>
  </si>
  <si>
    <t>VCY8X23479</t>
  </si>
  <si>
    <t>HP LaserJet M426dw</t>
  </si>
  <si>
    <t>PHB8J8TDVC</t>
  </si>
  <si>
    <t>CNSKN36671</t>
  </si>
  <si>
    <t>VCY8Y25609</t>
  </si>
  <si>
    <t>VCY7810083</t>
  </si>
  <si>
    <t>HP LaserJet P3055</t>
  </si>
  <si>
    <t>Владивосток, ул. Карьерная, д.20а, здание 18</t>
  </si>
  <si>
    <t>CNPNC17442</t>
  </si>
  <si>
    <t>Kyocera Ecosys P3045dn</t>
  </si>
  <si>
    <t>VM49332962</t>
  </si>
  <si>
    <t>6568BALZ901175L</t>
  </si>
  <si>
    <t>Петропавловск-Камчатский, ул Вулканная, дом 42А</t>
  </si>
  <si>
    <t>HP LaserJet 400 M401dn </t>
  </si>
  <si>
    <t>VNC6R01735</t>
  </si>
  <si>
    <t>VCF7750364</t>
  </si>
  <si>
    <t>CNM1K28352</t>
  </si>
  <si>
    <t>VNC5904714</t>
  </si>
  <si>
    <t>VCF7431303</t>
  </si>
  <si>
    <t>VCF9312227</t>
  </si>
  <si>
    <t>CNC1C23387</t>
  </si>
  <si>
    <t>VCF9626687</t>
  </si>
  <si>
    <t>Kyocera Ecosys P3055dn</t>
  </si>
  <si>
    <t>VLW7Z81855</t>
  </si>
  <si>
    <t>VNF3R01802</t>
  </si>
  <si>
    <t>Q662663081</t>
  </si>
  <si>
    <t>Kyocera  FS-4200dn</t>
  </si>
  <si>
    <t>V1S4314975</t>
  </si>
  <si>
    <t>PHB8H9B18W</t>
  </si>
  <si>
    <t>CND9D4WB8V</t>
  </si>
  <si>
    <t>CNHTCDD26V</t>
  </si>
  <si>
    <t>6568BAHZ300681V</t>
  </si>
  <si>
    <t>HP LaserJet CP 1025nw</t>
  </si>
  <si>
    <t>CNF7D16735</t>
  </si>
  <si>
    <t>Samsung SCX-4824</t>
  </si>
  <si>
    <t>HP LaserJet M3055</t>
  </si>
  <si>
    <t>HP LaserJet P4015</t>
  </si>
  <si>
    <t>CNFY114770</t>
  </si>
  <si>
    <t>VCF7Z94424</t>
  </si>
  <si>
    <t xml:space="preserve">Kyocera  Ecosys M2235 </t>
  </si>
  <si>
    <t>R5l9536100</t>
  </si>
  <si>
    <t>Q660813300</t>
  </si>
  <si>
    <t>VCY8901431</t>
  </si>
  <si>
    <t>CNF8GC853L</t>
  </si>
  <si>
    <t>Уссурийск, ул. Владивостокское шоссе 93 а</t>
  </si>
  <si>
    <t>HP LaserJet M3035</t>
  </si>
  <si>
    <t>CNRTB31620</t>
  </si>
  <si>
    <t>CNF8GCWBXC</t>
  </si>
  <si>
    <t>LVW4633179</t>
  </si>
  <si>
    <t>NR13863767</t>
  </si>
  <si>
    <t>CND9D3RBMB</t>
  </si>
  <si>
    <t>HP LaserJet M506</t>
  </si>
  <si>
    <t>PHBVJ8P0BK</t>
  </si>
  <si>
    <t>PHB8HBC7CD</t>
  </si>
  <si>
    <t>VNH3B02718</t>
  </si>
  <si>
    <t>CNF8F7CLKQ</t>
  </si>
  <si>
    <t>Kyocera ECOSYS M2235DN</t>
  </si>
  <si>
    <t>CNC9C89CX1</t>
  </si>
  <si>
    <t>CNF8FBXFYN</t>
  </si>
  <si>
    <t>Kyocera FS-3920dn</t>
  </si>
  <si>
    <t>CND9D3LB8V</t>
  </si>
  <si>
    <t>R5L8Z18928</t>
  </si>
  <si>
    <t>082020</t>
  </si>
  <si>
    <t>HP LaserJet M 1214nfh</t>
  </si>
  <si>
    <t>CNF8C1K8HY</t>
  </si>
  <si>
    <t>CNCJN58894</t>
  </si>
  <si>
    <t>R5L9641793</t>
  </si>
  <si>
    <t>Kyocera Ecosys P3060dn</t>
  </si>
  <si>
    <t>V9T9421094</t>
  </si>
  <si>
    <t>VCF6Y10167</t>
  </si>
  <si>
    <t>95920</t>
  </si>
  <si>
    <t>Количество</t>
  </si>
  <si>
    <t>Пачки А4</t>
  </si>
  <si>
    <t>Коробки</t>
  </si>
  <si>
    <t>Барнаул, ул Попова, дом 179Б</t>
  </si>
  <si>
    <t>Норильск, ш Вальковское, стр. 4Ж</t>
  </si>
  <si>
    <t xml:space="preserve">092020 </t>
  </si>
  <si>
    <t>VNH3304730</t>
  </si>
  <si>
    <t>LVW4118232</t>
  </si>
  <si>
    <t>SNF817DJ6</t>
  </si>
  <si>
    <t>PHBVJ8P0BP</t>
  </si>
  <si>
    <t>CNJ8F317MV</t>
  </si>
  <si>
    <t>МФУ Samsung SCX-4824FN</t>
  </si>
  <si>
    <t>   6568BAXZB00236P</t>
  </si>
  <si>
    <t xml:space="preserve">LVQ4508995 </t>
  </si>
  <si>
    <t>Kyocera Mita FS-3920dn</t>
  </si>
  <si>
    <t>XEY0Z68507</t>
  </si>
  <si>
    <t>6568BAHZ300681V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</si>
</sst>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₽_-;\-* #,##0.00\ _₽_-;_-* &quot;-&quot;??\ _₽_-;_-@_-"/>
    <numFmt numFmtId="165" formatCode="_-* #,##0.00_р_._-;\-* #,##0.00_р_._-;_-* &quot;-&quot;??_р_.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0"/>
      <name val="SimSun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color rgb="FF000000"/>
      <name val="Arial"/>
      <family val="2"/>
      <charset val="204"/>
    </font>
    <font>
      <b/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4" tint="-0.24997711111789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0"/>
      <color rgb="FF3F3F3F"/>
      <name val="Calibri"/>
      <family val="2"/>
      <charset val="204"/>
      <scheme val="minor"/>
    </font>
    <font>
      <b/>
      <sz val="10"/>
      <color rgb="FF3F3F3F"/>
      <name val="Calibri"/>
      <family val="2"/>
      <charset val="204"/>
      <scheme val="minor"/>
    </font>
    <font>
      <sz val="11"/>
      <color theme="1"/>
      <name val="Verdan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8" fillId="0" borderId="0"/>
    <xf numFmtId="165" fontId="7" fillId="0" borderId="0" applyFont="0" applyFill="0" applyBorder="0" applyAlignment="0" applyProtection="0"/>
    <xf numFmtId="0" fontId="16" fillId="7" borderId="12" applyNumberFormat="0" applyAlignment="0" applyProtection="0"/>
    <xf numFmtId="0" fontId="19" fillId="0" borderId="0"/>
    <xf numFmtId="0" fontId="8" fillId="0" borderId="0"/>
  </cellStyleXfs>
  <cellXfs count="8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1" fillId="2" borderId="9" xfId="1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0" fillId="0" borderId="0" xfId="0" quotePrefix="1" applyNumberFormat="1" applyAlignment="1"/>
    <xf numFmtId="0" fontId="0" fillId="0" borderId="0" xfId="0" applyNumberFormat="1" applyAlignment="1"/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/>
    <xf numFmtId="0" fontId="6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 applyAlignment="1">
      <alignment horizontal="center" vertical="center"/>
    </xf>
    <xf numFmtId="0" fontId="1" fillId="5" borderId="1" xfId="1" applyNumberFormat="1" applyFont="1" applyFill="1" applyBorder="1" applyAlignment="1">
      <alignment horizontal="left" vertical="center" wrapText="1"/>
    </xf>
    <xf numFmtId="0" fontId="0" fillId="5" borderId="5" xfId="0" applyFill="1" applyBorder="1"/>
    <xf numFmtId="0" fontId="1" fillId="6" borderId="1" xfId="1" applyNumberFormat="1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1" fillId="5" borderId="8" xfId="1" applyNumberFormat="1" applyFont="1" applyFill="1" applyBorder="1" applyAlignment="1">
      <alignment horizontal="left" vertical="center" wrapText="1"/>
    </xf>
    <xf numFmtId="0" fontId="0" fillId="5" borderId="9" xfId="0" applyFill="1" applyBorder="1"/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5" fontId="1" fillId="6" borderId="3" xfId="3" applyNumberFormat="1" applyFon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65" fontId="1" fillId="5" borderId="7" xfId="3" applyNumberFormat="1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2" fillId="4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164" fontId="11" fillId="2" borderId="1" xfId="0" applyNumberFormat="1" applyFont="1" applyFill="1" applyBorder="1"/>
    <xf numFmtId="0" fontId="9" fillId="2" borderId="1" xfId="0" applyFont="1" applyFill="1" applyBorder="1" applyAlignment="1">
      <alignment horizontal="center" vertical="top"/>
    </xf>
    <xf numFmtId="49" fontId="9" fillId="2" borderId="1" xfId="0" applyNumberFormat="1" applyFont="1" applyFill="1" applyBorder="1" applyAlignment="1">
      <alignment horizontal="center" vertical="top"/>
    </xf>
    <xf numFmtId="0" fontId="1" fillId="3" borderId="1" xfId="1" applyNumberFormat="1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165" fontId="1" fillId="2" borderId="1" xfId="3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3" fillId="2" borderId="1" xfId="0" applyFont="1" applyFill="1" applyBorder="1"/>
    <xf numFmtId="165" fontId="14" fillId="3" borderId="1" xfId="3" applyNumberFormat="1" applyFont="1" applyFill="1" applyBorder="1" applyAlignment="1">
      <alignment horizontal="center" vertical="center" wrapText="1"/>
    </xf>
    <xf numFmtId="0" fontId="15" fillId="2" borderId="1" xfId="0" applyFont="1" applyFill="1" applyBorder="1"/>
    <xf numFmtId="0" fontId="16" fillId="7" borderId="12" xfId="4" applyAlignment="1">
      <alignment horizontal="center" vertical="center" wrapText="1"/>
    </xf>
    <xf numFmtId="49" fontId="16" fillId="7" borderId="12" xfId="4" applyNumberFormat="1" applyAlignment="1">
      <alignment horizontal="center" vertical="center" wrapText="1"/>
    </xf>
    <xf numFmtId="0" fontId="16" fillId="7" borderId="12" xfId="4"/>
    <xf numFmtId="49" fontId="16" fillId="7" borderId="12" xfId="4" applyNumberFormat="1"/>
    <xf numFmtId="0" fontId="16" fillId="7" borderId="12" xfId="4" applyAlignment="1">
      <alignment horizontal="center" vertical="center"/>
    </xf>
    <xf numFmtId="164" fontId="16" fillId="7" borderId="12" xfId="4" applyNumberFormat="1"/>
    <xf numFmtId="0" fontId="15" fillId="4" borderId="1" xfId="0" applyFont="1" applyFill="1" applyBorder="1"/>
    <xf numFmtId="0" fontId="15" fillId="2" borderId="1" xfId="0" applyNumberFormat="1" applyFont="1" applyFill="1" applyBorder="1"/>
    <xf numFmtId="0" fontId="17" fillId="7" borderId="12" xfId="4" applyFont="1" applyAlignment="1">
      <alignment horizontal="center" vertical="top"/>
    </xf>
    <xf numFmtId="0" fontId="17" fillId="7" borderId="12" xfId="4" applyNumberFormat="1" applyFont="1" applyAlignment="1">
      <alignment horizontal="left" vertical="center" wrapText="1"/>
    </xf>
    <xf numFmtId="0" fontId="1" fillId="0" borderId="13" xfId="1" applyFont="1" applyFill="1" applyBorder="1" applyAlignment="1">
      <alignment horizontal="center" vertical="center" wrapText="1"/>
    </xf>
    <xf numFmtId="0" fontId="18" fillId="7" borderId="12" xfId="4" applyNumberFormat="1" applyFont="1" applyBorder="1" applyAlignment="1">
      <alignment horizontal="left" vertical="center" wrapText="1"/>
    </xf>
    <xf numFmtId="165" fontId="1" fillId="3" borderId="1" xfId="3" applyNumberFormat="1" applyFont="1" applyFill="1" applyBorder="1" applyAlignment="1">
      <alignment horizontal="center" vertical="center" wrapText="1"/>
    </xf>
    <xf numFmtId="0" fontId="17" fillId="7" borderId="12" xfId="4" applyNumberFormat="1" applyFont="1" applyBorder="1" applyAlignment="1">
      <alignment horizontal="left" vertical="center" wrapText="1"/>
    </xf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49" fontId="1" fillId="8" borderId="1" xfId="1" applyNumberFormat="1" applyFont="1" applyFill="1" applyBorder="1" applyAlignment="1">
      <alignment horizontal="center" vertical="center"/>
    </xf>
    <xf numFmtId="49" fontId="1" fillId="8" borderId="1" xfId="1" applyNumberFormat="1" applyFont="1" applyFill="1" applyBorder="1" applyAlignment="1">
      <alignment horizontal="center" vertical="center" wrapText="1"/>
    </xf>
    <xf numFmtId="165" fontId="1" fillId="0" borderId="1" xfId="3" applyFont="1" applyBorder="1" applyAlignment="1">
      <alignment horizontal="center" vertical="center"/>
    </xf>
    <xf numFmtId="165" fontId="1" fillId="0" borderId="1" xfId="3" applyFont="1" applyFill="1" applyBorder="1" applyAlignment="1">
      <alignment horizontal="center" vertical="center"/>
    </xf>
    <xf numFmtId="165" fontId="1" fillId="8" borderId="1" xfId="3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</cellXfs>
  <cellStyles count="7">
    <cellStyle name="Excel Built-in Normal" xfId="1"/>
    <cellStyle name="Вывод" xfId="4" builtinId="21"/>
    <cellStyle name="Обычный" xfId="0" builtinId="0"/>
    <cellStyle name="Обычный 2" xfId="2"/>
    <cellStyle name="Обычный 2 2" xfId="5"/>
    <cellStyle name="Обычный 3" xfId="6"/>
    <cellStyle name="Финансовый" xfId="3" builtinId="3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border outline="0">
        <bottom style="thin">
          <color indexed="64"/>
        </bottom>
      </border>
    </dxf>
    <dxf>
      <fill>
        <patternFill>
          <bgColor theme="8" tint="0.79998168889431442"/>
        </patternFill>
      </fill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8" tint="0.79998168889431442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8" tint="0.79998168889431442"/>
        </patternFill>
      </fill>
    </dxf>
    <dxf>
      <border outline="0">
        <bottom style="thin">
          <color indexed="64"/>
        </bottom>
      </border>
    </dxf>
    <dxf>
      <fill>
        <patternFill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79998168889431442"/>
        </patternFill>
      </fill>
    </dxf>
    <dxf>
      <border>
        <bottom style="thin">
          <color indexed="64"/>
        </bottom>
      </border>
    </dxf>
    <dxf>
      <fill>
        <patternFill patternType="solid"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64" formatCode="_-* #,##0.00\ _₽_-;\-* #,##0.00\ _₽_-;_-* &quot;-&quot;??\ _₽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theme="4" tint="0.79998168889431442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\ _₽_-;\-* #,##0.00\ _₽_-;_-* &quot;-&quot;??\ _₽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_-* #,##0.00_р_._-;\-* #,##0.00_р_._-;_-* &quot;-&quot;??_р_._-;_-@_-"/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3F3F3F"/>
        <name val="Calibri"/>
        <scheme val="minor"/>
      </font>
      <numFmt numFmtId="0" formatCode="General"/>
      <alignment horizontal="left" vertical="center" textRotation="0" wrapText="1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3F3F3F"/>
        <name val="Calibri"/>
        <scheme val="minor"/>
      </font>
      <alignment horizontal="center" vertical="top" textRotation="0" wrapText="0" indent="0" justifyLastLine="0" shrinkToFit="0" readingOrder="0"/>
      <border outline="0">
        <right style="thin">
          <color rgb="FF3F3F3F"/>
        </right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Light16">
    <tableStyle name="TableStyleQueryPreview" pivot="0" count="3">
      <tableStyleElement type="wholeTable" dxfId="77"/>
      <tableStyleElement type="headerRow" dxfId="76"/>
      <tableStyleElement type="firstRowStripe" dxfId="75"/>
    </tableStyle>
    <tableStyle name="TableStyleQueryResult" pivot="0" count="3">
      <tableStyleElement type="wholeTable" dxfId="74"/>
      <tableStyleElement type="headerRow" dxfId="73"/>
      <tableStyleElement type="firstRowStripe" dxfId="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C" tableColumnId="4"/>
      <queryTableField id="2" name="Сумма" tableColumnId="5"/>
      <queryTableField id="3" name="Сумма с НДС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Дивизион" tableColumnId="4"/>
      <queryTableField id="2" name="Сумма" tableColumnId="5"/>
      <queryTableField id="3" name="Сумма с НДС" tableColumnId="6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BC" tableColumnId="9"/>
      <queryTableField id="2" name="Количество" tableColumnId="10"/>
      <queryTableField id="3" name="Пачки А4" tableColumnId="11"/>
      <queryTableField id="4" name="Коробки" tableColumnId="12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Таблица3" displayName="Таблица3" ref="A1:N168" totalsRowShown="0" headerRowDxfId="71" tableBorderDxfId="70" totalsRowBorderDxfId="69" headerRowCellStyle="Вывод">
  <autoFilter ref="A1:N168"/>
  <sortState ref="A2:N161">
    <sortCondition ref="J1:J178"/>
  </sortState>
  <tableColumns count="14">
    <tableColumn id="1" name="Название аутсорсера" dataDxfId="68" dataCellStyle="Вывод"/>
    <tableColumn id="2" name="Отчетный период" dataDxfId="67" dataCellStyle="Вывод"/>
    <tableColumn id="3" name="Адрес филиала" dataDxfId="66" dataCellStyle="Вывод">
      <calculatedColumnFormula>VLOOKUP(J2,Адреса[],2,0)</calculatedColumnFormula>
    </tableColumn>
    <tableColumn id="4" name="Название принтера" dataDxfId="65" dataCellStyle="Excel Built-in Normal"/>
    <tableColumn id="5" name="Серийный номер" dataDxfId="64" dataCellStyle="Excel Built-in Normal"/>
    <tableColumn id="6" name="Счетчик в начале отчетного периода, A4" dataDxfId="63" dataCellStyle="Excel Built-in Normal"/>
    <tableColumn id="7" name="Счетчик в конце отчетного периода, A4" dataDxfId="62" dataCellStyle="Excel Built-in Normal"/>
    <tableColumn id="8" name="Количество копий, A4" dataCellStyle="Вывод">
      <calculatedColumnFormula>G2-F2</calculatedColumnFormula>
    </tableColumn>
    <tableColumn id="12" name="Тип" dataDxfId="61" dataCellStyle="Финансовый"/>
    <tableColumn id="13" name="BC" dataDxfId="60"/>
    <tableColumn id="14" name="Проверка по сер. №" dataDxfId="59"/>
    <tableColumn id="15" name="Примечание" dataDxfId="58"/>
    <tableColumn id="17" name="Дивизион" dataDxfId="57" dataCellStyle="Вывод"/>
    <tableColumn id="16" name="Сумма" dataDxfId="56" dataCellStyle="Вывод">
      <calculatedColumnFormula>H2*VLOOKUP(I2,ценачб,2,0)+#REF!*VLOOKUP(I2,ценачб,3,0)</calculatedColumnFormula>
    </tableColumn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N4" totalsRowShown="0" headerRowDxfId="55" dataDxfId="54" tableBorderDxfId="53">
  <autoFilter ref="A1:N4"/>
  <tableColumns count="14">
    <tableColumn id="1" name="Название аутсорсера" dataDxfId="52"/>
    <tableColumn id="2" name="Отчетный период" dataDxfId="51"/>
    <tableColumn id="3" name="Адрес филиала" dataDxfId="50" dataCellStyle="Excel Built-in Normal">
      <calculatedColumnFormula>VLOOKUP(J2,Адреса[],2,0)</calculatedColumnFormula>
    </tableColumn>
    <tableColumn id="4" name="Название принтера" dataDxfId="49"/>
    <tableColumn id="5" name="Серийный номер" dataDxfId="48"/>
    <tableColumn id="6" name="Счетчик в начале отчетного периода, A4" dataDxfId="47"/>
    <tableColumn id="7" name="Счетчик в конце отчетного периода, A4" dataDxfId="46"/>
    <tableColumn id="8" name="Количество копий, A4" dataDxfId="45">
      <calculatedColumnFormula>G2-F2</calculatedColumnFormula>
    </tableColumn>
    <tableColumn id="12" name="Тип" dataDxfId="44"/>
    <tableColumn id="13" name="BC" dataDxfId="43"/>
    <tableColumn id="14" name="Проверка по сер. №" dataDxfId="42"/>
    <tableColumn id="15" name="Примечание" dataDxfId="41"/>
    <tableColumn id="17" name="Дивизион" dataDxfId="40">
      <calculatedColumnFormula>VLOOKUP(J2,Адреса[],4,0)</calculatedColumnFormula>
    </tableColumn>
    <tableColumn id="16" name="Сумма" dataDxfId="39">
      <calculatedColumnFormula>H2*VLOOKUP(I2,ценацв,2,0)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8" name="Адреса" displayName="Адреса" ref="A1:D29" totalsRowShown="0" headerRowDxfId="38" dataDxfId="36" headerRowBorderDxfId="37" tableBorderDxfId="35" totalsRowBorderDxfId="34">
  <autoFilter ref="A1:D29"/>
  <tableColumns count="4">
    <tableColumn id="1" name="BC" dataDxfId="33"/>
    <tableColumn id="2" name="Адрес филиала" dataDxfId="32" dataCellStyle="Excel Built-in Normal"/>
    <tableColumn id="3" name="Город" dataDxfId="31" dataCellStyle="Excel Built-in Normal"/>
    <tableColumn id="4" name="Дивизион" dataDxfId="3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49" name="стоимостьчб" displayName="стоимостьчб" ref="F1:H3" totalsRowShown="0" headerRowDxfId="29" dataDxfId="27" headerRowBorderDxfId="28" tableBorderDxfId="26" totalsRowBorderDxfId="25">
  <autoFilter ref="F1:H3"/>
  <tableColumns count="3">
    <tableColumn id="1" name="ЧБ" dataDxfId="24"/>
    <tableColumn id="2" name="А4" dataDxfId="23"/>
    <tableColumn id="3" name="А5" dataDxfId="22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50" name="стоимостьЦв" displayName="стоимостьЦв" ref="F8:H10" totalsRowShown="0" headerRowDxfId="21" dataDxfId="19" headerRowBorderDxfId="20" tableBorderDxfId="18" totalsRowBorderDxfId="17">
  <autoFilter ref="F8:H10"/>
  <tableColumns count="3">
    <tableColumn id="1" name="Цвет" dataDxfId="16"/>
    <tableColumn id="2" name="А4" dataDxfId="15"/>
    <tableColumn id="3" name="А5" dataDxfId="14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9" name="Общий" displayName="Общий" ref="A1:C25" tableType="queryTable" totalsRowShown="0" headerRowDxfId="13" dataDxfId="12">
  <autoFilter ref="A1:C25"/>
  <tableColumns count="3">
    <tableColumn id="4" uniqueName="4" name="BC" queryTableFieldId="1" dataDxfId="11"/>
    <tableColumn id="5" uniqueName="5" name="Сумма" queryTableFieldId="2" dataDxfId="10"/>
    <tableColumn id="6" uniqueName="6" name="Сумма с НДС" queryTableFieldId="3" dataDxfId="9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2" name="Общий_дивизионы" displayName="Общий_дивизионы" ref="A1:C9" tableType="queryTable" totalsRowShown="0" headerRowDxfId="8" dataDxfId="7">
  <autoFilter ref="A1:C9"/>
  <tableColumns count="3">
    <tableColumn id="4" uniqueName="4" name="Дивизион" queryTableFieldId="1" dataDxfId="6"/>
    <tableColumn id="5" uniqueName="5" name="Сумма" queryTableFieldId="2" dataDxfId="5"/>
    <tableColumn id="6" uniqueName="6" name="Сумма с НДС" queryTableFieldId="3" dataDxfId="4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4" name="OVB" displayName="OVB" ref="A1:D25" tableType="queryTable" totalsRowShown="0">
  <autoFilter ref="A1:D25"/>
  <tableColumns count="4">
    <tableColumn id="9" uniqueName="9" name="BC" queryTableFieldId="1" dataDxfId="3"/>
    <tableColumn id="10" uniqueName="10" name="Количество" queryTableFieldId="2" dataDxfId="2"/>
    <tableColumn id="11" uniqueName="11" name="Пачки А4" queryTableFieldId="3" dataDxfId="1"/>
    <tableColumn id="12" uniqueName="12" name="Коробки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8"/>
  <sheetViews>
    <sheetView tabSelected="1" workbookViewId="0">
      <selection activeCell="E142" sqref="E142"/>
    </sheetView>
  </sheetViews>
  <sheetFormatPr defaultColWidth="15.42578125" defaultRowHeight="15" x14ac:dyDescent="0.25"/>
  <cols>
    <col min="1" max="1" width="18" style="56" customWidth="1"/>
    <col min="2" max="2" width="9.28515625" style="57" customWidth="1"/>
    <col min="3" max="3" width="45.5703125" style="56" bestFit="1" customWidth="1"/>
    <col min="4" max="4" width="35.7109375" style="1" customWidth="1"/>
    <col min="5" max="5" width="21.42578125" style="1" customWidth="1"/>
    <col min="6" max="6" width="15.28515625" style="1" bestFit="1" customWidth="1"/>
    <col min="7" max="7" width="18.85546875" style="1" bestFit="1" customWidth="1"/>
    <col min="8" max="8" width="15" style="56" bestFit="1" customWidth="1"/>
    <col min="9" max="9" width="8.5703125" style="1" bestFit="1" customWidth="1"/>
    <col min="10" max="10" width="7.7109375" style="2" bestFit="1" customWidth="1"/>
    <col min="11" max="11" width="22.140625" style="1" bestFit="1" customWidth="1"/>
    <col min="12" max="12" width="15.5703125" style="1" bestFit="1" customWidth="1"/>
    <col min="13" max="13" width="13.42578125" style="56" bestFit="1" customWidth="1"/>
    <col min="14" max="14" width="16" style="56" customWidth="1"/>
    <col min="15" max="16384" width="15.42578125" style="1"/>
  </cols>
  <sheetData>
    <row r="1" spans="1:14" s="58" customFormat="1" ht="45" customHeight="1" x14ac:dyDescent="0.25">
      <c r="A1" s="54" t="s">
        <v>213</v>
      </c>
      <c r="B1" s="55" t="s">
        <v>214</v>
      </c>
      <c r="C1" s="54" t="s">
        <v>215</v>
      </c>
      <c r="D1" s="54" t="s">
        <v>216</v>
      </c>
      <c r="E1" s="54" t="s">
        <v>0</v>
      </c>
      <c r="F1" s="54" t="s">
        <v>217</v>
      </c>
      <c r="G1" s="54" t="s">
        <v>218</v>
      </c>
      <c r="H1" s="54" t="s">
        <v>219</v>
      </c>
      <c r="I1" s="54" t="s">
        <v>220</v>
      </c>
      <c r="J1" s="54" t="s">
        <v>221</v>
      </c>
      <c r="K1" s="54" t="s">
        <v>222</v>
      </c>
      <c r="L1" s="54" t="s">
        <v>1</v>
      </c>
      <c r="M1" s="54" t="s">
        <v>235</v>
      </c>
      <c r="N1" s="58" t="s">
        <v>231</v>
      </c>
    </row>
    <row r="2" spans="1:14" x14ac:dyDescent="0.25">
      <c r="A2" s="62" t="s">
        <v>223</v>
      </c>
      <c r="B2" s="42" t="s">
        <v>327</v>
      </c>
      <c r="C2" s="63" t="str">
        <f>VLOOKUP(J2,Адреса[],2,0)</f>
        <v>Иркутск, Розы Люксембург, 198в</v>
      </c>
      <c r="D2" s="71" t="s">
        <v>19</v>
      </c>
      <c r="E2" s="72" t="s">
        <v>51</v>
      </c>
      <c r="F2" s="81">
        <v>33047</v>
      </c>
      <c r="G2" s="85">
        <v>33338</v>
      </c>
      <c r="H2" s="56">
        <f t="shared" ref="H2:H33" si="0">G2-F2</f>
        <v>291</v>
      </c>
      <c r="I2" s="70" t="s">
        <v>225</v>
      </c>
      <c r="J2" s="77" t="s">
        <v>164</v>
      </c>
      <c r="K2" s="39"/>
      <c r="L2" s="39"/>
      <c r="M2" s="56" t="str">
        <f>VLOOKUP(J2,Адреса[],4,0)</f>
        <v>IKT</v>
      </c>
      <c r="N2" s="59">
        <f t="shared" ref="N2:N33" si="1">H2*VLOOKUP(I2,ценачб,2,0)</f>
        <v>125.13</v>
      </c>
    </row>
    <row r="3" spans="1:14" x14ac:dyDescent="0.25">
      <c r="A3" s="62" t="s">
        <v>223</v>
      </c>
      <c r="B3" s="42" t="s">
        <v>327</v>
      </c>
      <c r="C3" s="63" t="str">
        <f>VLOOKUP(J3,Адреса[],2,0)</f>
        <v>Иркутск, Розы Люксембург, 198в</v>
      </c>
      <c r="D3" s="71" t="s">
        <v>201</v>
      </c>
      <c r="E3" s="71" t="s">
        <v>311</v>
      </c>
      <c r="F3" s="78">
        <v>268759</v>
      </c>
      <c r="G3" s="82">
        <v>269127</v>
      </c>
      <c r="H3" s="56">
        <f t="shared" si="0"/>
        <v>368</v>
      </c>
      <c r="I3" s="69" t="s">
        <v>225</v>
      </c>
      <c r="J3" s="76" t="s">
        <v>164</v>
      </c>
      <c r="K3" s="39"/>
      <c r="L3" s="39"/>
      <c r="M3" s="56" t="str">
        <f>VLOOKUP(J3,Адреса[],4,0)</f>
        <v>IKT</v>
      </c>
      <c r="N3" s="59">
        <f t="shared" si="1"/>
        <v>158.24</v>
      </c>
    </row>
    <row r="4" spans="1:14" x14ac:dyDescent="0.25">
      <c r="A4" s="62" t="s">
        <v>223</v>
      </c>
      <c r="B4" s="42" t="s">
        <v>327</v>
      </c>
      <c r="C4" s="63" t="str">
        <f>VLOOKUP(J4,Адреса[],2,0)</f>
        <v>Иркутск, Розы Люксембург, 198в</v>
      </c>
      <c r="D4" s="71" t="s">
        <v>209</v>
      </c>
      <c r="E4" s="71" t="s">
        <v>52</v>
      </c>
      <c r="F4" s="78">
        <v>325946</v>
      </c>
      <c r="G4" s="82">
        <v>328080</v>
      </c>
      <c r="H4" s="56">
        <f t="shared" si="0"/>
        <v>2134</v>
      </c>
      <c r="I4" s="50" t="s">
        <v>225</v>
      </c>
      <c r="J4" s="75" t="s">
        <v>164</v>
      </c>
      <c r="K4" s="39"/>
      <c r="L4" s="39"/>
      <c r="M4" s="56" t="str">
        <f>VLOOKUP(J4,Адреса[],4,0)</f>
        <v>IKT</v>
      </c>
      <c r="N4" s="59">
        <f t="shared" si="1"/>
        <v>917.62</v>
      </c>
    </row>
    <row r="5" spans="1:14" x14ac:dyDescent="0.25">
      <c r="A5" s="62" t="s">
        <v>223</v>
      </c>
      <c r="B5" s="42" t="s">
        <v>327</v>
      </c>
      <c r="C5" s="63" t="str">
        <f>VLOOKUP(J5,Адреса[],2,0)</f>
        <v>Иркутск, Розы Люксембург, 198в</v>
      </c>
      <c r="D5" s="71" t="s">
        <v>2</v>
      </c>
      <c r="E5" s="71" t="s">
        <v>53</v>
      </c>
      <c r="F5" s="78">
        <v>89434</v>
      </c>
      <c r="G5" s="82">
        <v>89434</v>
      </c>
      <c r="H5" s="56">
        <f t="shared" si="0"/>
        <v>0</v>
      </c>
      <c r="I5" s="50" t="s">
        <v>225</v>
      </c>
      <c r="J5" s="76" t="s">
        <v>164</v>
      </c>
      <c r="K5" s="51"/>
      <c r="L5" s="51"/>
      <c r="M5" s="56" t="str">
        <f>VLOOKUP(J5,Адреса[],4,0)</f>
        <v>IKT</v>
      </c>
      <c r="N5" s="59">
        <f t="shared" si="1"/>
        <v>0</v>
      </c>
    </row>
    <row r="6" spans="1:14" x14ac:dyDescent="0.25">
      <c r="A6" s="62" t="s">
        <v>223</v>
      </c>
      <c r="B6" s="42" t="s">
        <v>327</v>
      </c>
      <c r="C6" s="63" t="str">
        <f>VLOOKUP(J6,Адреса[],2,0)</f>
        <v>Иркутск, Розы Люксембург, 198в</v>
      </c>
      <c r="D6" s="71" t="s">
        <v>236</v>
      </c>
      <c r="E6" s="71" t="s">
        <v>54</v>
      </c>
      <c r="F6" s="78">
        <v>151769</v>
      </c>
      <c r="G6" s="82">
        <v>151769</v>
      </c>
      <c r="H6" s="56">
        <f t="shared" si="0"/>
        <v>0</v>
      </c>
      <c r="I6" s="50" t="s">
        <v>225</v>
      </c>
      <c r="J6" s="75" t="s">
        <v>164</v>
      </c>
      <c r="K6" s="51"/>
      <c r="L6" s="51"/>
      <c r="M6" s="56" t="str">
        <f>VLOOKUP(J6,Адреса[],4,0)</f>
        <v>IKT</v>
      </c>
      <c r="N6" s="59">
        <f t="shared" si="1"/>
        <v>0</v>
      </c>
    </row>
    <row r="7" spans="1:14" x14ac:dyDescent="0.25">
      <c r="A7" s="62" t="s">
        <v>223</v>
      </c>
      <c r="B7" s="42" t="s">
        <v>327</v>
      </c>
      <c r="C7" s="63" t="str">
        <f>VLOOKUP(J7,Адреса[],2,0)</f>
        <v>Иркутск, Розы Люксембург, 198в</v>
      </c>
      <c r="D7" s="71" t="s">
        <v>144</v>
      </c>
      <c r="E7" s="71" t="s">
        <v>145</v>
      </c>
      <c r="F7" s="78">
        <v>392832</v>
      </c>
      <c r="G7" s="82">
        <v>405582</v>
      </c>
      <c r="H7" s="56">
        <f t="shared" si="0"/>
        <v>12750</v>
      </c>
      <c r="I7" s="70" t="s">
        <v>225</v>
      </c>
      <c r="J7" s="76" t="s">
        <v>164</v>
      </c>
      <c r="K7" s="51"/>
      <c r="L7" s="51"/>
      <c r="M7" s="56" t="str">
        <f>VLOOKUP(J7,Адреса[],4,0)</f>
        <v>IKT</v>
      </c>
      <c r="N7" s="59">
        <f t="shared" si="1"/>
        <v>5482.5</v>
      </c>
    </row>
    <row r="8" spans="1:14" x14ac:dyDescent="0.25">
      <c r="A8" s="62" t="s">
        <v>223</v>
      </c>
      <c r="B8" s="42" t="s">
        <v>327</v>
      </c>
      <c r="C8" s="63" t="str">
        <f>VLOOKUP(J8,Адреса[],2,0)</f>
        <v>Иркутск, Розы Люксембург, 198в</v>
      </c>
      <c r="D8" s="71" t="s">
        <v>2</v>
      </c>
      <c r="E8" s="72" t="s">
        <v>152</v>
      </c>
      <c r="F8" s="81">
        <v>148277</v>
      </c>
      <c r="G8" s="85">
        <v>160493</v>
      </c>
      <c r="H8" s="56">
        <f t="shared" si="0"/>
        <v>12216</v>
      </c>
      <c r="I8" s="70" t="s">
        <v>224</v>
      </c>
      <c r="J8" s="77" t="s">
        <v>164</v>
      </c>
      <c r="K8" s="39"/>
      <c r="L8" s="39"/>
      <c r="M8" s="56" t="str">
        <f>VLOOKUP(J8,Адреса[],4,0)</f>
        <v>IKT</v>
      </c>
      <c r="N8" s="59">
        <f t="shared" si="1"/>
        <v>6352.3200000000006</v>
      </c>
    </row>
    <row r="9" spans="1:14" x14ac:dyDescent="0.25">
      <c r="A9" s="62" t="s">
        <v>223</v>
      </c>
      <c r="B9" s="42" t="s">
        <v>327</v>
      </c>
      <c r="C9" s="63" t="str">
        <f>VLOOKUP(J9,Адреса[],2,0)</f>
        <v>Иркутск, Розы Люксембург, 198в</v>
      </c>
      <c r="D9" s="71" t="s">
        <v>2</v>
      </c>
      <c r="E9" s="72" t="s">
        <v>269</v>
      </c>
      <c r="F9" s="81">
        <v>203606</v>
      </c>
      <c r="G9" s="85">
        <v>216429</v>
      </c>
      <c r="H9" s="56">
        <f t="shared" si="0"/>
        <v>12823</v>
      </c>
      <c r="I9" s="50" t="s">
        <v>224</v>
      </c>
      <c r="J9" s="77" t="s">
        <v>164</v>
      </c>
      <c r="K9" s="39"/>
      <c r="L9" s="39"/>
      <c r="M9" s="56" t="str">
        <f>VLOOKUP(J9,Адреса[],4,0)</f>
        <v>IKT</v>
      </c>
      <c r="N9" s="59">
        <f t="shared" si="1"/>
        <v>6667.96</v>
      </c>
    </row>
    <row r="10" spans="1:14" x14ac:dyDescent="0.25">
      <c r="A10" s="62" t="s">
        <v>223</v>
      </c>
      <c r="B10" s="42" t="s">
        <v>327</v>
      </c>
      <c r="C10" s="63" t="str">
        <f>VLOOKUP(J10,Адреса[],2,0)</f>
        <v>Иркутск, Розы Люксембург, 198в</v>
      </c>
      <c r="D10" s="71" t="s">
        <v>296</v>
      </c>
      <c r="E10" s="72" t="s">
        <v>297</v>
      </c>
      <c r="F10" s="81">
        <v>118240</v>
      </c>
      <c r="G10" s="85">
        <v>118240</v>
      </c>
      <c r="H10" s="56">
        <f t="shared" si="0"/>
        <v>0</v>
      </c>
      <c r="I10" s="50" t="s">
        <v>225</v>
      </c>
      <c r="J10" s="77" t="s">
        <v>164</v>
      </c>
      <c r="K10" s="39"/>
      <c r="L10" s="39"/>
      <c r="M10" s="56" t="str">
        <f>VLOOKUP(J10,Адреса[],4,0)</f>
        <v>IKT</v>
      </c>
      <c r="N10" s="59">
        <f t="shared" si="1"/>
        <v>0</v>
      </c>
    </row>
    <row r="11" spans="1:14" x14ac:dyDescent="0.25">
      <c r="A11" s="62" t="s">
        <v>223</v>
      </c>
      <c r="B11" s="42" t="s">
        <v>327</v>
      </c>
      <c r="C11" s="63" t="str">
        <f>VLOOKUP(J11,Адреса[],2,0)</f>
        <v>Иркутск, Розы Люксембург, 198в</v>
      </c>
      <c r="D11" s="71" t="s">
        <v>201</v>
      </c>
      <c r="E11" s="72" t="s">
        <v>308</v>
      </c>
      <c r="F11" s="81">
        <v>10948</v>
      </c>
      <c r="G11" s="85">
        <v>14171</v>
      </c>
      <c r="H11" s="56">
        <f t="shared" si="0"/>
        <v>3223</v>
      </c>
      <c r="I11" s="69" t="s">
        <v>225</v>
      </c>
      <c r="J11" s="77" t="s">
        <v>164</v>
      </c>
      <c r="K11" s="39"/>
      <c r="L11" s="39"/>
      <c r="M11" s="56" t="str">
        <f>VLOOKUP(J11,Адреса[],4,0)</f>
        <v>IKT</v>
      </c>
      <c r="N11" s="59">
        <f t="shared" si="1"/>
        <v>1385.8899999999999</v>
      </c>
    </row>
    <row r="12" spans="1:14" x14ac:dyDescent="0.25">
      <c r="A12" s="62" t="s">
        <v>223</v>
      </c>
      <c r="B12" s="42" t="s">
        <v>327</v>
      </c>
      <c r="C12" s="63" t="str">
        <f>VLOOKUP(J12,Адреса[],2,0)</f>
        <v>Якутск, Красильникова, 24/1</v>
      </c>
      <c r="D12" s="71" t="s">
        <v>236</v>
      </c>
      <c r="E12" s="71" t="s">
        <v>237</v>
      </c>
      <c r="F12" s="78">
        <v>14064</v>
      </c>
      <c r="G12" s="82">
        <v>14064</v>
      </c>
      <c r="H12" s="56">
        <f t="shared" si="0"/>
        <v>0</v>
      </c>
      <c r="I12" s="50" t="s">
        <v>225</v>
      </c>
      <c r="J12" s="76" t="s">
        <v>165</v>
      </c>
      <c r="K12" s="39"/>
      <c r="L12" s="39"/>
      <c r="M12" s="56" t="str">
        <f>VLOOKUP(J12,Адреса[],4,0)</f>
        <v>KHV</v>
      </c>
      <c r="N12" s="59">
        <f t="shared" si="1"/>
        <v>0</v>
      </c>
    </row>
    <row r="13" spans="1:14" x14ac:dyDescent="0.25">
      <c r="A13" s="62" t="s">
        <v>223</v>
      </c>
      <c r="B13" s="42" t="s">
        <v>327</v>
      </c>
      <c r="C13" s="63" t="str">
        <f>VLOOKUP(J13,Адреса[],2,0)</f>
        <v>Якутск, Красильникова, 24/1</v>
      </c>
      <c r="D13" s="71" t="s">
        <v>201</v>
      </c>
      <c r="E13" s="72" t="s">
        <v>77</v>
      </c>
      <c r="F13" s="81">
        <v>285631</v>
      </c>
      <c r="G13" s="85">
        <v>290812</v>
      </c>
      <c r="H13" s="56">
        <f t="shared" si="0"/>
        <v>5181</v>
      </c>
      <c r="I13" s="70" t="s">
        <v>225</v>
      </c>
      <c r="J13" s="77" t="s">
        <v>165</v>
      </c>
      <c r="K13" s="39"/>
      <c r="L13" s="39"/>
      <c r="M13" s="56" t="str">
        <f>VLOOKUP(J13,Адреса[],4,0)</f>
        <v>KHV</v>
      </c>
      <c r="N13" s="59">
        <f t="shared" si="1"/>
        <v>2227.83</v>
      </c>
    </row>
    <row r="14" spans="1:14" x14ac:dyDescent="0.25">
      <c r="A14" s="62" t="s">
        <v>223</v>
      </c>
      <c r="B14" s="42" t="s">
        <v>327</v>
      </c>
      <c r="C14" s="63" t="str">
        <f>VLOOKUP(J14,Адреса[],2,0)</f>
        <v>Якутск, Красильникова, 24/1</v>
      </c>
      <c r="D14" s="71" t="s">
        <v>240</v>
      </c>
      <c r="E14" s="72" t="s">
        <v>279</v>
      </c>
      <c r="F14" s="81">
        <v>103112</v>
      </c>
      <c r="G14" s="85">
        <v>103112</v>
      </c>
      <c r="H14" s="56">
        <f t="shared" si="0"/>
        <v>0</v>
      </c>
      <c r="I14" s="50" t="s">
        <v>225</v>
      </c>
      <c r="J14" s="77" t="s">
        <v>165</v>
      </c>
      <c r="K14" s="39"/>
      <c r="L14" s="39"/>
      <c r="M14" s="56" t="str">
        <f>VLOOKUP(J14,Адреса[],4,0)</f>
        <v>KHV</v>
      </c>
      <c r="N14" s="59">
        <f t="shared" si="1"/>
        <v>0</v>
      </c>
    </row>
    <row r="15" spans="1:14" x14ac:dyDescent="0.25">
      <c r="A15" s="62" t="s">
        <v>223</v>
      </c>
      <c r="B15" s="42" t="s">
        <v>327</v>
      </c>
      <c r="C15" s="63" t="str">
        <f>VLOOKUP(J15,Адреса[],2,0)</f>
        <v>Якутск, Красильникова, 24/1</v>
      </c>
      <c r="D15" s="71" t="s">
        <v>201</v>
      </c>
      <c r="E15" s="72" t="s">
        <v>280</v>
      </c>
      <c r="F15" s="81">
        <v>124055</v>
      </c>
      <c r="G15" s="85">
        <v>125298</v>
      </c>
      <c r="H15" s="56">
        <f t="shared" si="0"/>
        <v>1243</v>
      </c>
      <c r="I15" s="50" t="s">
        <v>225</v>
      </c>
      <c r="J15" s="77" t="s">
        <v>165</v>
      </c>
      <c r="K15" s="39"/>
      <c r="L15" s="39"/>
      <c r="M15" s="56" t="str">
        <f>VLOOKUP(J15,Адреса[],4,0)</f>
        <v>KHV</v>
      </c>
      <c r="N15" s="59">
        <f t="shared" si="1"/>
        <v>534.49</v>
      </c>
    </row>
    <row r="16" spans="1:14" x14ac:dyDescent="0.25">
      <c r="A16" s="62" t="s">
        <v>223</v>
      </c>
      <c r="B16" s="42" t="s">
        <v>327</v>
      </c>
      <c r="C16" s="63" t="str">
        <f>VLOOKUP(J16,Адреса[],2,0)</f>
        <v>Омск, 5-я Северная, 192</v>
      </c>
      <c r="D16" s="71" t="s">
        <v>147</v>
      </c>
      <c r="E16" s="71" t="s">
        <v>48</v>
      </c>
      <c r="F16" s="78">
        <v>80438</v>
      </c>
      <c r="G16" s="82">
        <v>82712</v>
      </c>
      <c r="H16" s="56">
        <f t="shared" si="0"/>
        <v>2274</v>
      </c>
      <c r="I16" s="50" t="s">
        <v>225</v>
      </c>
      <c r="J16" s="75" t="s">
        <v>166</v>
      </c>
      <c r="K16" s="39"/>
      <c r="L16" s="39"/>
      <c r="M16" s="56" t="str">
        <f>VLOOKUP(J16,Адреса[],4,0)</f>
        <v>OMS</v>
      </c>
      <c r="N16" s="59">
        <f t="shared" si="1"/>
        <v>977.81999999999994</v>
      </c>
    </row>
    <row r="17" spans="1:14" x14ac:dyDescent="0.25">
      <c r="A17" s="62" t="s">
        <v>223</v>
      </c>
      <c r="B17" s="42" t="s">
        <v>327</v>
      </c>
      <c r="C17" s="63" t="str">
        <f>VLOOKUP(J17,Адреса[],2,0)</f>
        <v>Омск, 5-я Северная, 192</v>
      </c>
      <c r="D17" s="71" t="s">
        <v>204</v>
      </c>
      <c r="E17" s="72" t="s">
        <v>38</v>
      </c>
      <c r="F17" s="81">
        <v>427019</v>
      </c>
      <c r="G17" s="85">
        <v>429732</v>
      </c>
      <c r="H17" s="56">
        <f t="shared" si="0"/>
        <v>2713</v>
      </c>
      <c r="I17" s="70" t="s">
        <v>225</v>
      </c>
      <c r="J17" s="77" t="s">
        <v>166</v>
      </c>
      <c r="K17" s="39"/>
      <c r="L17" s="39"/>
      <c r="M17" s="56" t="str">
        <f>VLOOKUP(J17,Адреса[],4,0)</f>
        <v>OMS</v>
      </c>
      <c r="N17" s="59">
        <f t="shared" si="1"/>
        <v>1166.5899999999999</v>
      </c>
    </row>
    <row r="18" spans="1:14" x14ac:dyDescent="0.25">
      <c r="A18" s="62" t="s">
        <v>223</v>
      </c>
      <c r="B18" s="42" t="s">
        <v>327</v>
      </c>
      <c r="C18" s="63" t="str">
        <f>VLOOKUP(J18,Адреса[],2,0)</f>
        <v>Омск, 5-я Северная, 192</v>
      </c>
      <c r="D18" s="71" t="s">
        <v>206</v>
      </c>
      <c r="E18" s="72" t="s">
        <v>39</v>
      </c>
      <c r="F18" s="81">
        <v>89077</v>
      </c>
      <c r="G18" s="85">
        <v>89511</v>
      </c>
      <c r="H18" s="56">
        <f t="shared" si="0"/>
        <v>434</v>
      </c>
      <c r="I18" s="50" t="s">
        <v>225</v>
      </c>
      <c r="J18" s="77" t="s">
        <v>166</v>
      </c>
      <c r="K18" s="39"/>
      <c r="L18" s="39"/>
      <c r="M18" s="56" t="str">
        <f>VLOOKUP(J18,Адреса[],4,0)</f>
        <v>OMS</v>
      </c>
      <c r="N18" s="59">
        <f t="shared" si="1"/>
        <v>186.62</v>
      </c>
    </row>
    <row r="19" spans="1:14" x14ac:dyDescent="0.25">
      <c r="A19" s="62" t="s">
        <v>223</v>
      </c>
      <c r="B19" s="42" t="s">
        <v>327</v>
      </c>
      <c r="C19" s="63" t="str">
        <f>VLOOKUP(J19,Адреса[],2,0)</f>
        <v>Омск, 5-я Северная, 192</v>
      </c>
      <c r="D19" s="71" t="s">
        <v>208</v>
      </c>
      <c r="E19" s="71" t="s">
        <v>41</v>
      </c>
      <c r="F19" s="78">
        <v>75679</v>
      </c>
      <c r="G19" s="82">
        <v>75681</v>
      </c>
      <c r="H19" s="56">
        <f t="shared" si="0"/>
        <v>2</v>
      </c>
      <c r="I19" s="50" t="s">
        <v>225</v>
      </c>
      <c r="J19" s="75" t="s">
        <v>166</v>
      </c>
      <c r="K19" s="39"/>
      <c r="L19" s="39"/>
      <c r="M19" s="56" t="str">
        <f>VLOOKUP(J19,Адреса[],4,0)</f>
        <v>OMS</v>
      </c>
      <c r="N19" s="59">
        <f t="shared" si="1"/>
        <v>0.86</v>
      </c>
    </row>
    <row r="20" spans="1:14" x14ac:dyDescent="0.25">
      <c r="A20" s="62" t="s">
        <v>223</v>
      </c>
      <c r="B20" s="42" t="s">
        <v>327</v>
      </c>
      <c r="C20" s="63" t="str">
        <f>VLOOKUP(J20,Адреса[],2,0)</f>
        <v>Омск, 5-я Северная, 192</v>
      </c>
      <c r="D20" s="71" t="s">
        <v>238</v>
      </c>
      <c r="E20" s="71" t="s">
        <v>42</v>
      </c>
      <c r="F20" s="78">
        <v>229667</v>
      </c>
      <c r="G20" s="82">
        <v>244588</v>
      </c>
      <c r="H20" s="56">
        <f t="shared" si="0"/>
        <v>14921</v>
      </c>
      <c r="I20" s="50" t="s">
        <v>225</v>
      </c>
      <c r="J20" s="75" t="s">
        <v>166</v>
      </c>
      <c r="K20" s="39"/>
      <c r="L20" s="39"/>
      <c r="M20" s="56" t="str">
        <f>VLOOKUP(J20,Адреса[],4,0)</f>
        <v>OMS</v>
      </c>
      <c r="N20" s="59">
        <f t="shared" si="1"/>
        <v>6416.03</v>
      </c>
    </row>
    <row r="21" spans="1:14" x14ac:dyDescent="0.25">
      <c r="A21" s="62" t="s">
        <v>223</v>
      </c>
      <c r="B21" s="42" t="s">
        <v>327</v>
      </c>
      <c r="C21" s="63" t="str">
        <f>VLOOKUP(J21,Адреса[],2,0)</f>
        <v>Омск, 5-я Северная, 192</v>
      </c>
      <c r="D21" s="71" t="s">
        <v>43</v>
      </c>
      <c r="E21" s="71" t="s">
        <v>44</v>
      </c>
      <c r="F21" s="78">
        <v>19504</v>
      </c>
      <c r="G21" s="82">
        <v>39168</v>
      </c>
      <c r="H21" s="56">
        <f t="shared" si="0"/>
        <v>19664</v>
      </c>
      <c r="I21" s="50" t="s">
        <v>225</v>
      </c>
      <c r="J21" s="75" t="s">
        <v>166</v>
      </c>
      <c r="K21" s="39"/>
      <c r="L21" s="39"/>
      <c r="M21" s="56" t="str">
        <f>VLOOKUP(J21,Адреса[],4,0)</f>
        <v>OMS</v>
      </c>
      <c r="N21" s="59">
        <f t="shared" si="1"/>
        <v>8455.52</v>
      </c>
    </row>
    <row r="22" spans="1:14" x14ac:dyDescent="0.25">
      <c r="A22" s="62" t="s">
        <v>223</v>
      </c>
      <c r="B22" s="42" t="s">
        <v>327</v>
      </c>
      <c r="C22" s="63" t="str">
        <f>VLOOKUP(J22,Адреса[],2,0)</f>
        <v>Омск, 5-я Северная, 192</v>
      </c>
      <c r="D22" s="71" t="s">
        <v>43</v>
      </c>
      <c r="E22" s="71" t="s">
        <v>45</v>
      </c>
      <c r="F22" s="78">
        <v>140886</v>
      </c>
      <c r="G22" s="82">
        <v>142408</v>
      </c>
      <c r="H22" s="56">
        <f t="shared" si="0"/>
        <v>1522</v>
      </c>
      <c r="I22" s="70" t="s">
        <v>225</v>
      </c>
      <c r="J22" s="75" t="s">
        <v>166</v>
      </c>
      <c r="K22" s="39"/>
      <c r="L22" s="39"/>
      <c r="M22" s="56" t="str">
        <f>VLOOKUP(J22,Адреса[],4,0)</f>
        <v>OMS</v>
      </c>
      <c r="N22" s="59">
        <f t="shared" si="1"/>
        <v>654.46</v>
      </c>
    </row>
    <row r="23" spans="1:14" x14ac:dyDescent="0.25">
      <c r="A23" s="62" t="s">
        <v>223</v>
      </c>
      <c r="B23" s="42" t="s">
        <v>327</v>
      </c>
      <c r="C23" s="63" t="str">
        <f>VLOOKUP(J23,Адреса[],2,0)</f>
        <v>Омск, 5-я Северная, 192</v>
      </c>
      <c r="D23" s="71" t="s">
        <v>201</v>
      </c>
      <c r="E23" s="71" t="s">
        <v>46</v>
      </c>
      <c r="F23" s="78">
        <v>353256</v>
      </c>
      <c r="G23" s="82">
        <v>358854</v>
      </c>
      <c r="H23" s="56">
        <f t="shared" si="0"/>
        <v>5598</v>
      </c>
      <c r="I23" s="50" t="s">
        <v>225</v>
      </c>
      <c r="J23" s="75" t="s">
        <v>166</v>
      </c>
      <c r="K23" s="39"/>
      <c r="L23" s="39"/>
      <c r="M23" s="56" t="str">
        <f>VLOOKUP(J23,Адреса[],4,0)</f>
        <v>OMS</v>
      </c>
      <c r="N23" s="59">
        <f t="shared" si="1"/>
        <v>2407.14</v>
      </c>
    </row>
    <row r="24" spans="1:14" x14ac:dyDescent="0.25">
      <c r="A24" s="62" t="s">
        <v>223</v>
      </c>
      <c r="B24" s="42" t="s">
        <v>327</v>
      </c>
      <c r="C24" s="63" t="str">
        <f>VLOOKUP(J24,Адреса[],2,0)</f>
        <v>Омск, 5-я Северная, 192</v>
      </c>
      <c r="D24" s="71" t="s">
        <v>201</v>
      </c>
      <c r="E24" s="71" t="s">
        <v>47</v>
      </c>
      <c r="F24" s="78">
        <v>141422</v>
      </c>
      <c r="G24" s="82">
        <v>142038</v>
      </c>
      <c r="H24" s="56">
        <f t="shared" si="0"/>
        <v>616</v>
      </c>
      <c r="I24" s="69" t="s">
        <v>225</v>
      </c>
      <c r="J24" s="76" t="s">
        <v>166</v>
      </c>
      <c r="K24" s="39"/>
      <c r="L24" s="39"/>
      <c r="M24" s="56" t="str">
        <f>VLOOKUP(J24,Адреса[],4,0)</f>
        <v>OMS</v>
      </c>
      <c r="N24" s="59">
        <f t="shared" si="1"/>
        <v>264.88</v>
      </c>
    </row>
    <row r="25" spans="1:14" x14ac:dyDescent="0.25">
      <c r="A25" s="62" t="s">
        <v>223</v>
      </c>
      <c r="B25" s="42" t="s">
        <v>327</v>
      </c>
      <c r="C25" s="63" t="str">
        <f>VLOOKUP(J25,Адреса[],2,0)</f>
        <v>Петропавловск-Камчатский, ул Вулканная, дом 42А</v>
      </c>
      <c r="D25" s="71" t="s">
        <v>200</v>
      </c>
      <c r="E25" s="72" t="s">
        <v>12</v>
      </c>
      <c r="F25" s="81">
        <v>49581</v>
      </c>
      <c r="G25" s="85">
        <v>51948</v>
      </c>
      <c r="H25" s="56">
        <f t="shared" si="0"/>
        <v>2367</v>
      </c>
      <c r="I25" s="50" t="s">
        <v>225</v>
      </c>
      <c r="J25" s="77" t="s">
        <v>167</v>
      </c>
      <c r="K25" s="39"/>
      <c r="L25" s="39"/>
      <c r="M25" s="56" t="str">
        <f>VLOOKUP(J25,Адреса[],4,0)</f>
        <v>VVO</v>
      </c>
      <c r="N25" s="59">
        <f t="shared" si="1"/>
        <v>1017.81</v>
      </c>
    </row>
    <row r="26" spans="1:14" x14ac:dyDescent="0.25">
      <c r="A26" s="62" t="s">
        <v>223</v>
      </c>
      <c r="B26" s="42" t="s">
        <v>327</v>
      </c>
      <c r="C26" s="63" t="str">
        <f>VLOOKUP(J26,Адреса[],2,0)</f>
        <v>Петропавловск-Камчатский, ул Вулканная, дом 42А</v>
      </c>
      <c r="D26" s="71" t="s">
        <v>200</v>
      </c>
      <c r="E26" s="71" t="s">
        <v>298</v>
      </c>
      <c r="F26" s="78">
        <v>113692</v>
      </c>
      <c r="G26" s="82">
        <v>113746</v>
      </c>
      <c r="H26" s="56">
        <f t="shared" si="0"/>
        <v>54</v>
      </c>
      <c r="I26" s="50" t="s">
        <v>225</v>
      </c>
      <c r="J26" s="76" t="s">
        <v>167</v>
      </c>
      <c r="K26" s="39"/>
      <c r="L26" s="39"/>
      <c r="M26" s="56" t="str">
        <f>VLOOKUP(J26,Адреса[],4,0)</f>
        <v>VVO</v>
      </c>
      <c r="N26" s="59">
        <f t="shared" si="1"/>
        <v>23.22</v>
      </c>
    </row>
    <row r="27" spans="1:14" x14ac:dyDescent="0.25">
      <c r="A27" s="62" t="s">
        <v>223</v>
      </c>
      <c r="B27" s="42" t="s">
        <v>327</v>
      </c>
      <c r="C27" s="63" t="str">
        <f>VLOOKUP(J27,Адреса[],2,0)</f>
        <v>Петропавловск-Камчатский, ул Вулканная, дом 42А</v>
      </c>
      <c r="D27" s="71" t="s">
        <v>236</v>
      </c>
      <c r="E27" s="71" t="s">
        <v>13</v>
      </c>
      <c r="F27" s="78">
        <v>220080</v>
      </c>
      <c r="G27" s="82">
        <v>223615</v>
      </c>
      <c r="H27" s="56">
        <f t="shared" si="0"/>
        <v>3535</v>
      </c>
      <c r="I27" s="70" t="s">
        <v>225</v>
      </c>
      <c r="J27" s="76" t="s">
        <v>167</v>
      </c>
      <c r="K27" s="39"/>
      <c r="L27" s="39"/>
      <c r="M27" s="56" t="str">
        <f>VLOOKUP(J27,Адреса[],4,0)</f>
        <v>VVO</v>
      </c>
      <c r="N27" s="59">
        <f t="shared" si="1"/>
        <v>1520.05</v>
      </c>
    </row>
    <row r="28" spans="1:14" x14ac:dyDescent="0.25">
      <c r="A28" s="62" t="s">
        <v>223</v>
      </c>
      <c r="B28" s="42" t="s">
        <v>327</v>
      </c>
      <c r="C28" s="63" t="str">
        <f>VLOOKUP(J28,Адреса[],2,0)</f>
        <v>Петропавловск-Камчатский, ул Вулканная, дом 42А</v>
      </c>
      <c r="D28" s="71" t="s">
        <v>2</v>
      </c>
      <c r="E28" s="73" t="s">
        <v>14</v>
      </c>
      <c r="F28" s="81">
        <v>58678</v>
      </c>
      <c r="G28" s="85">
        <v>58678</v>
      </c>
      <c r="H28" s="56">
        <f t="shared" si="0"/>
        <v>0</v>
      </c>
      <c r="I28" s="69" t="s">
        <v>224</v>
      </c>
      <c r="J28" s="77" t="s">
        <v>167</v>
      </c>
      <c r="K28" s="39"/>
      <c r="L28" s="39"/>
      <c r="M28" s="56" t="str">
        <f>VLOOKUP(J28,Адреса[],4,0)</f>
        <v>VVO</v>
      </c>
      <c r="N28" s="59">
        <f t="shared" si="1"/>
        <v>0</v>
      </c>
    </row>
    <row r="29" spans="1:14" x14ac:dyDescent="0.25">
      <c r="A29" s="62" t="s">
        <v>223</v>
      </c>
      <c r="B29" s="42" t="s">
        <v>327</v>
      </c>
      <c r="C29" s="63" t="str">
        <f>VLOOKUP(J29,Адреса[],2,0)</f>
        <v>Чита, Пограничная, 9</v>
      </c>
      <c r="D29" s="71" t="s">
        <v>209</v>
      </c>
      <c r="E29" s="72" t="s">
        <v>122</v>
      </c>
      <c r="F29" s="81">
        <v>304756</v>
      </c>
      <c r="G29" s="85">
        <v>305435</v>
      </c>
      <c r="H29" s="56">
        <f t="shared" si="0"/>
        <v>679</v>
      </c>
      <c r="I29" s="69" t="s">
        <v>224</v>
      </c>
      <c r="J29" s="77" t="s">
        <v>168</v>
      </c>
      <c r="K29" s="39"/>
      <c r="L29" s="39"/>
      <c r="M29" s="56" t="str">
        <f>VLOOKUP(J29,Адреса[],4,0)</f>
        <v>IKT</v>
      </c>
      <c r="N29" s="59">
        <f t="shared" si="1"/>
        <v>353.08</v>
      </c>
    </row>
    <row r="30" spans="1:14" x14ac:dyDescent="0.25">
      <c r="A30" s="62" t="s">
        <v>223</v>
      </c>
      <c r="B30" s="42" t="s">
        <v>327</v>
      </c>
      <c r="C30" s="63" t="str">
        <f>VLOOKUP(J30,Адреса[],2,0)</f>
        <v>Чита, Пограничная, 9</v>
      </c>
      <c r="D30" s="71" t="s">
        <v>19</v>
      </c>
      <c r="E30" s="72" t="s">
        <v>299</v>
      </c>
      <c r="F30" s="81">
        <v>75439</v>
      </c>
      <c r="G30" s="85">
        <v>75439</v>
      </c>
      <c r="H30" s="56">
        <f t="shared" si="0"/>
        <v>0</v>
      </c>
      <c r="I30" s="48" t="s">
        <v>224</v>
      </c>
      <c r="J30" s="77" t="s">
        <v>168</v>
      </c>
      <c r="K30" s="39"/>
      <c r="L30" s="39"/>
      <c r="M30" s="56" t="str">
        <f>VLOOKUP(J30,Адреса[],4,0)</f>
        <v>IKT</v>
      </c>
      <c r="N30" s="59">
        <f t="shared" si="1"/>
        <v>0</v>
      </c>
    </row>
    <row r="31" spans="1:14" x14ac:dyDescent="0.25">
      <c r="A31" s="62" t="s">
        <v>223</v>
      </c>
      <c r="B31" s="42" t="s">
        <v>327</v>
      </c>
      <c r="C31" s="63" t="str">
        <f>VLOOKUP(J31,Адреса[],2,0)</f>
        <v>Чита, Пограничная, 9</v>
      </c>
      <c r="D31" s="71" t="s">
        <v>43</v>
      </c>
      <c r="E31" s="71" t="s">
        <v>123</v>
      </c>
      <c r="F31" s="78">
        <v>81291</v>
      </c>
      <c r="G31" s="82">
        <v>84270</v>
      </c>
      <c r="H31" s="56">
        <f t="shared" si="0"/>
        <v>2979</v>
      </c>
      <c r="I31" s="50" t="s">
        <v>225</v>
      </c>
      <c r="J31" s="75" t="s">
        <v>168</v>
      </c>
      <c r="K31" s="39"/>
      <c r="L31" s="39"/>
      <c r="M31" s="56" t="str">
        <f>VLOOKUP(J31,Адреса[],4,0)</f>
        <v>IKT</v>
      </c>
      <c r="N31" s="59">
        <f t="shared" si="1"/>
        <v>1280.97</v>
      </c>
    </row>
    <row r="32" spans="1:14" x14ac:dyDescent="0.25">
      <c r="A32" s="62" t="s">
        <v>223</v>
      </c>
      <c r="B32" s="42" t="s">
        <v>327</v>
      </c>
      <c r="C32" s="63" t="str">
        <f>VLOOKUP(J32,Адреса[],2,0)</f>
        <v>Чита, Пограничная, 9</v>
      </c>
      <c r="D32" s="71" t="s">
        <v>239</v>
      </c>
      <c r="E32" s="71" t="s">
        <v>124</v>
      </c>
      <c r="F32" s="78">
        <v>26238</v>
      </c>
      <c r="G32" s="82">
        <v>26308</v>
      </c>
      <c r="H32" s="56">
        <f t="shared" si="0"/>
        <v>70</v>
      </c>
      <c r="I32" s="50" t="s">
        <v>225</v>
      </c>
      <c r="J32" s="75" t="s">
        <v>168</v>
      </c>
      <c r="K32" s="39"/>
      <c r="L32" s="39"/>
      <c r="M32" s="56" t="str">
        <f>VLOOKUP(J32,Адреса[],4,0)</f>
        <v>IKT</v>
      </c>
      <c r="N32" s="59">
        <f t="shared" si="1"/>
        <v>30.099999999999998</v>
      </c>
    </row>
    <row r="33" spans="1:14" x14ac:dyDescent="0.25">
      <c r="A33" s="62" t="s">
        <v>223</v>
      </c>
      <c r="B33" s="42" t="s">
        <v>327</v>
      </c>
      <c r="C33" s="63" t="str">
        <f>VLOOKUP(J33,Адреса[],2,0)</f>
        <v>Чита, Пограничная, 9</v>
      </c>
      <c r="D33" s="71" t="s">
        <v>128</v>
      </c>
      <c r="E33" s="71" t="s">
        <v>125</v>
      </c>
      <c r="F33" s="78">
        <v>56834</v>
      </c>
      <c r="G33" s="82">
        <v>61279</v>
      </c>
      <c r="H33" s="56">
        <f t="shared" si="0"/>
        <v>4445</v>
      </c>
      <c r="I33" s="70" t="s">
        <v>225</v>
      </c>
      <c r="J33" s="75" t="s">
        <v>168</v>
      </c>
      <c r="K33" s="39"/>
      <c r="L33" s="39"/>
      <c r="M33" s="56" t="str">
        <f>VLOOKUP(J33,Адреса[],4,0)</f>
        <v>IKT</v>
      </c>
      <c r="N33" s="59">
        <f t="shared" si="1"/>
        <v>1911.35</v>
      </c>
    </row>
    <row r="34" spans="1:14" x14ac:dyDescent="0.25">
      <c r="A34" s="62" t="s">
        <v>223</v>
      </c>
      <c r="B34" s="42" t="s">
        <v>327</v>
      </c>
      <c r="C34" s="63" t="str">
        <f>VLOOKUP(J34,Адреса[],2,0)</f>
        <v>Благовещенск, Мухина, 110А</v>
      </c>
      <c r="D34" s="71" t="s">
        <v>236</v>
      </c>
      <c r="E34" s="71" t="s">
        <v>21</v>
      </c>
      <c r="F34" s="78">
        <v>113651</v>
      </c>
      <c r="G34" s="82">
        <v>113667</v>
      </c>
      <c r="H34" s="56">
        <f t="shared" ref="H34:H65" si="2">G34-F34</f>
        <v>16</v>
      </c>
      <c r="I34" s="70" t="s">
        <v>225</v>
      </c>
      <c r="J34" s="75" t="s">
        <v>171</v>
      </c>
      <c r="K34" s="39"/>
      <c r="L34" s="39"/>
      <c r="M34" s="56" t="str">
        <f>VLOOKUP(J34,Адреса[],4,0)</f>
        <v>KHV</v>
      </c>
      <c r="N34" s="59">
        <f t="shared" ref="N34:N65" si="3">H34*VLOOKUP(I34,ценачб,2,0)</f>
        <v>6.88</v>
      </c>
    </row>
    <row r="35" spans="1:14" x14ac:dyDescent="0.25">
      <c r="A35" s="62" t="s">
        <v>223</v>
      </c>
      <c r="B35" s="42" t="s">
        <v>327</v>
      </c>
      <c r="C35" s="63" t="str">
        <f>VLOOKUP(J35,Адреса[],2,0)</f>
        <v>Благовещенск, Мухина, 110А</v>
      </c>
      <c r="D35" s="71" t="s">
        <v>201</v>
      </c>
      <c r="E35" s="71" t="s">
        <v>22</v>
      </c>
      <c r="F35" s="78">
        <v>162791</v>
      </c>
      <c r="G35" s="82">
        <v>163638</v>
      </c>
      <c r="H35" s="56">
        <f t="shared" si="2"/>
        <v>847</v>
      </c>
      <c r="I35" s="69" t="s">
        <v>225</v>
      </c>
      <c r="J35" s="75" t="s">
        <v>171</v>
      </c>
      <c r="K35" s="39"/>
      <c r="L35" s="39"/>
      <c r="M35" s="56" t="str">
        <f>VLOOKUP(J35,Адреса[],4,0)</f>
        <v>KHV</v>
      </c>
      <c r="N35" s="59">
        <f t="shared" si="3"/>
        <v>364.21</v>
      </c>
    </row>
    <row r="36" spans="1:14" x14ac:dyDescent="0.25">
      <c r="A36" s="62" t="s">
        <v>223</v>
      </c>
      <c r="B36" s="42" t="s">
        <v>327</v>
      </c>
      <c r="C36" s="63" t="str">
        <f>VLOOKUP(J36,Адреса[],2,0)</f>
        <v>Благовещенск, Мухина, 110А</v>
      </c>
      <c r="D36" s="71" t="s">
        <v>236</v>
      </c>
      <c r="E36" s="71" t="s">
        <v>23</v>
      </c>
      <c r="F36" s="78">
        <v>151272</v>
      </c>
      <c r="G36" s="82">
        <v>154068</v>
      </c>
      <c r="H36" s="56">
        <f t="shared" si="2"/>
        <v>2796</v>
      </c>
      <c r="I36" s="69" t="s">
        <v>225</v>
      </c>
      <c r="J36" s="75" t="s">
        <v>171</v>
      </c>
      <c r="K36" s="39"/>
      <c r="L36" s="39"/>
      <c r="M36" s="56" t="str">
        <f>VLOOKUP(J36,Адреса[],4,0)</f>
        <v>KHV</v>
      </c>
      <c r="N36" s="59">
        <f t="shared" si="3"/>
        <v>1202.28</v>
      </c>
    </row>
    <row r="37" spans="1:14" x14ac:dyDescent="0.25">
      <c r="A37" s="62" t="s">
        <v>223</v>
      </c>
      <c r="B37" s="42" t="s">
        <v>327</v>
      </c>
      <c r="C37" s="63" t="str">
        <f>VLOOKUP(J37,Адреса[],2,0)</f>
        <v>Благовещенск, Мухина, 110А</v>
      </c>
      <c r="D37" s="71" t="s">
        <v>200</v>
      </c>
      <c r="E37" s="71" t="s">
        <v>24</v>
      </c>
      <c r="F37" s="78">
        <v>175790</v>
      </c>
      <c r="G37" s="82">
        <v>176407</v>
      </c>
      <c r="H37" s="56">
        <f t="shared" si="2"/>
        <v>617</v>
      </c>
      <c r="I37" s="50" t="s">
        <v>225</v>
      </c>
      <c r="J37" s="75" t="s">
        <v>171</v>
      </c>
      <c r="K37" s="39"/>
      <c r="L37" s="39"/>
      <c r="M37" s="56" t="str">
        <f>VLOOKUP(J37,Адреса[],4,0)</f>
        <v>KHV</v>
      </c>
      <c r="N37" s="59">
        <f t="shared" si="3"/>
        <v>265.31</v>
      </c>
    </row>
    <row r="38" spans="1:14" x14ac:dyDescent="0.25">
      <c r="A38" s="62" t="s">
        <v>223</v>
      </c>
      <c r="B38" s="42" t="s">
        <v>327</v>
      </c>
      <c r="C38" s="63" t="str">
        <f>VLOOKUP(J38,Адреса[],2,0)</f>
        <v>Благовещенск, Мухина, 110А</v>
      </c>
      <c r="D38" s="71" t="s">
        <v>43</v>
      </c>
      <c r="E38" s="71" t="s">
        <v>140</v>
      </c>
      <c r="F38" s="78">
        <v>2963</v>
      </c>
      <c r="G38" s="82">
        <v>3724</v>
      </c>
      <c r="H38" s="56">
        <f t="shared" si="2"/>
        <v>761</v>
      </c>
      <c r="I38" s="50" t="s">
        <v>225</v>
      </c>
      <c r="J38" s="75" t="s">
        <v>171</v>
      </c>
      <c r="K38" s="39"/>
      <c r="L38" s="39"/>
      <c r="M38" s="56" t="str">
        <f>VLOOKUP(J38,Адреса[],4,0)</f>
        <v>KHV</v>
      </c>
      <c r="N38" s="59">
        <f t="shared" si="3"/>
        <v>327.23</v>
      </c>
    </row>
    <row r="39" spans="1:14" x14ac:dyDescent="0.25">
      <c r="A39" s="62" t="s">
        <v>223</v>
      </c>
      <c r="B39" s="42" t="s">
        <v>327</v>
      </c>
      <c r="C39" s="63" t="str">
        <f>VLOOKUP(J39,Адреса[],2,0)</f>
        <v>Благовещенск, Мухина, 110А</v>
      </c>
      <c r="D39" s="71" t="s">
        <v>236</v>
      </c>
      <c r="E39" s="71" t="s">
        <v>328</v>
      </c>
      <c r="F39" s="78">
        <v>129639</v>
      </c>
      <c r="G39" s="82">
        <v>129716</v>
      </c>
      <c r="H39" s="56">
        <f t="shared" si="2"/>
        <v>77</v>
      </c>
      <c r="I39" s="69" t="s">
        <v>225</v>
      </c>
      <c r="J39" s="76" t="s">
        <v>171</v>
      </c>
      <c r="K39" s="39"/>
      <c r="L39" s="39"/>
      <c r="M39" s="56" t="str">
        <f>VLOOKUP(J39,Адреса[],4,0)</f>
        <v>KHV</v>
      </c>
      <c r="N39" s="59">
        <f t="shared" si="3"/>
        <v>33.11</v>
      </c>
    </row>
    <row r="40" spans="1:14" x14ac:dyDescent="0.25">
      <c r="A40" s="62" t="s">
        <v>223</v>
      </c>
      <c r="B40" s="42" t="s">
        <v>327</v>
      </c>
      <c r="C40" s="63" t="str">
        <f>VLOOKUP(J40,Адреса[],2,0)</f>
        <v>Благовещенск, Мухина, 110А</v>
      </c>
      <c r="D40" s="71" t="s">
        <v>201</v>
      </c>
      <c r="E40" s="71" t="s">
        <v>309</v>
      </c>
      <c r="F40" s="78">
        <v>34834</v>
      </c>
      <c r="G40" s="82">
        <v>34837</v>
      </c>
      <c r="H40" s="56">
        <f t="shared" si="2"/>
        <v>3</v>
      </c>
      <c r="I40" s="70" t="s">
        <v>225</v>
      </c>
      <c r="J40" s="76" t="s">
        <v>171</v>
      </c>
      <c r="K40" s="39"/>
      <c r="L40" s="39"/>
      <c r="M40" s="56" t="str">
        <f>VLOOKUP(J40,Адреса[],4,0)</f>
        <v>KHV</v>
      </c>
      <c r="N40" s="59">
        <f t="shared" si="3"/>
        <v>1.29</v>
      </c>
    </row>
    <row r="41" spans="1:14" x14ac:dyDescent="0.25">
      <c r="A41" s="62" t="s">
        <v>223</v>
      </c>
      <c r="B41" s="42" t="s">
        <v>327</v>
      </c>
      <c r="C41" s="63" t="str">
        <f>VLOOKUP(J41,Адреса[],2,0)</f>
        <v>Братск, Коммунальная, 11</v>
      </c>
      <c r="D41" s="71" t="s">
        <v>2</v>
      </c>
      <c r="E41" s="72" t="s">
        <v>3</v>
      </c>
      <c r="F41" s="81">
        <v>153650</v>
      </c>
      <c r="G41" s="85">
        <v>160935</v>
      </c>
      <c r="H41" s="56">
        <f t="shared" si="2"/>
        <v>7285</v>
      </c>
      <c r="I41" s="70" t="s">
        <v>224</v>
      </c>
      <c r="J41" s="77" t="s">
        <v>172</v>
      </c>
      <c r="K41" s="39"/>
      <c r="L41" s="39"/>
      <c r="M41" s="56" t="str">
        <f>VLOOKUP(J41,Адреса[],4,0)</f>
        <v>KJA</v>
      </c>
      <c r="N41" s="59">
        <f t="shared" si="3"/>
        <v>3788.2000000000003</v>
      </c>
    </row>
    <row r="42" spans="1:14" x14ac:dyDescent="0.25">
      <c r="A42" s="62" t="s">
        <v>223</v>
      </c>
      <c r="B42" s="42" t="s">
        <v>327</v>
      </c>
      <c r="C42" s="63" t="str">
        <f>VLOOKUP(J42,Адреса[],2,0)</f>
        <v>Братск, Коммунальная, 11</v>
      </c>
      <c r="D42" s="71" t="s">
        <v>200</v>
      </c>
      <c r="E42" s="71" t="s">
        <v>4</v>
      </c>
      <c r="F42" s="78">
        <v>132143</v>
      </c>
      <c r="G42" s="82">
        <v>132143</v>
      </c>
      <c r="H42" s="56">
        <f t="shared" si="2"/>
        <v>0</v>
      </c>
      <c r="I42" s="50" t="s">
        <v>225</v>
      </c>
      <c r="J42" s="76" t="s">
        <v>172</v>
      </c>
      <c r="K42" s="39"/>
      <c r="L42" s="39"/>
      <c r="M42" s="56" t="str">
        <f>VLOOKUP(J42,Адреса[],4,0)</f>
        <v>KJA</v>
      </c>
      <c r="N42" s="59">
        <f t="shared" si="3"/>
        <v>0</v>
      </c>
    </row>
    <row r="43" spans="1:14" x14ac:dyDescent="0.25">
      <c r="A43" s="62" t="s">
        <v>223</v>
      </c>
      <c r="B43" s="42" t="s">
        <v>327</v>
      </c>
      <c r="C43" s="63" t="str">
        <f>VLOOKUP(J43,Адреса[],2,0)</f>
        <v>Владивосток, ул. Карьерная, д.20а, здание 18</v>
      </c>
      <c r="D43" s="71" t="s">
        <v>19</v>
      </c>
      <c r="E43" s="72" t="s">
        <v>104</v>
      </c>
      <c r="F43" s="81">
        <v>66568</v>
      </c>
      <c r="G43" s="85">
        <v>67596</v>
      </c>
      <c r="H43" s="56">
        <f t="shared" si="2"/>
        <v>1028</v>
      </c>
      <c r="I43" s="70" t="s">
        <v>224</v>
      </c>
      <c r="J43" s="77" t="s">
        <v>174</v>
      </c>
      <c r="K43" s="39"/>
      <c r="L43" s="39"/>
      <c r="M43" s="56" t="str">
        <f>VLOOKUP(J43,Адреса[],4,0)</f>
        <v>VVO</v>
      </c>
      <c r="N43" s="59">
        <f t="shared" si="3"/>
        <v>534.56000000000006</v>
      </c>
    </row>
    <row r="44" spans="1:14" x14ac:dyDescent="0.25">
      <c r="A44" s="62" t="s">
        <v>223</v>
      </c>
      <c r="B44" s="42" t="s">
        <v>327</v>
      </c>
      <c r="C44" s="63" t="str">
        <f>VLOOKUP(J44,Адреса[],2,0)</f>
        <v>Владивосток, ул. Карьерная, д.20а, здание 18</v>
      </c>
      <c r="D44" s="71" t="s">
        <v>201</v>
      </c>
      <c r="E44" s="71" t="s">
        <v>105</v>
      </c>
      <c r="F44" s="78">
        <v>236316</v>
      </c>
      <c r="G44" s="82">
        <v>241339</v>
      </c>
      <c r="H44" s="56">
        <f t="shared" si="2"/>
        <v>5023</v>
      </c>
      <c r="I44" s="50" t="s">
        <v>225</v>
      </c>
      <c r="J44" s="75" t="s">
        <v>174</v>
      </c>
      <c r="K44" s="39"/>
      <c r="L44" s="39"/>
      <c r="M44" s="56" t="str">
        <f>VLOOKUP(J44,Адреса[],4,0)</f>
        <v>VVO</v>
      </c>
      <c r="N44" s="59">
        <f t="shared" si="3"/>
        <v>2159.89</v>
      </c>
    </row>
    <row r="45" spans="1:14" x14ac:dyDescent="0.25">
      <c r="A45" s="62" t="s">
        <v>223</v>
      </c>
      <c r="B45" s="42" t="s">
        <v>327</v>
      </c>
      <c r="C45" s="63" t="str">
        <f>VLOOKUP(J45,Адреса[],2,0)</f>
        <v>Владивосток, ул. Карьерная, д.20а, здание 18</v>
      </c>
      <c r="D45" s="71" t="s">
        <v>247</v>
      </c>
      <c r="E45" s="72" t="s">
        <v>248</v>
      </c>
      <c r="F45" s="81">
        <v>36804</v>
      </c>
      <c r="G45" s="85">
        <v>36804</v>
      </c>
      <c r="H45" s="56">
        <f t="shared" si="2"/>
        <v>0</v>
      </c>
      <c r="I45" s="50" t="s">
        <v>225</v>
      </c>
      <c r="J45" s="77" t="s">
        <v>174</v>
      </c>
      <c r="K45" s="39"/>
      <c r="L45" s="39"/>
      <c r="M45" s="56" t="str">
        <f>VLOOKUP(J45,Адреса[],4,0)</f>
        <v>VVO</v>
      </c>
      <c r="N45" s="59">
        <f t="shared" si="3"/>
        <v>0</v>
      </c>
    </row>
    <row r="46" spans="1:14" x14ac:dyDescent="0.25">
      <c r="A46" s="62" t="s">
        <v>223</v>
      </c>
      <c r="B46" s="42" t="s">
        <v>327</v>
      </c>
      <c r="C46" s="63" t="str">
        <f>VLOOKUP(J46,Адреса[],2,0)</f>
        <v>Владивосток, ул. Карьерная, д.20а, здание 18</v>
      </c>
      <c r="D46" s="71" t="s">
        <v>201</v>
      </c>
      <c r="E46" s="71" t="s">
        <v>249</v>
      </c>
      <c r="F46" s="78">
        <v>60532</v>
      </c>
      <c r="G46" s="82">
        <v>62089</v>
      </c>
      <c r="H46" s="56">
        <f t="shared" si="2"/>
        <v>1557</v>
      </c>
      <c r="I46" s="69" t="s">
        <v>225</v>
      </c>
      <c r="J46" s="75" t="s">
        <v>174</v>
      </c>
      <c r="K46" s="39"/>
      <c r="L46" s="39"/>
      <c r="M46" s="56" t="str">
        <f>VLOOKUP(J46,Адреса[],4,0)</f>
        <v>VVO</v>
      </c>
      <c r="N46" s="59">
        <f t="shared" si="3"/>
        <v>669.51</v>
      </c>
    </row>
    <row r="47" spans="1:14" x14ac:dyDescent="0.25">
      <c r="A47" s="62" t="s">
        <v>223</v>
      </c>
      <c r="B47" s="42" t="s">
        <v>327</v>
      </c>
      <c r="C47" s="63" t="str">
        <f>VLOOKUP(J47,Адреса[],2,0)</f>
        <v>Владивосток, ул. Карьерная, д.20а, здание 18</v>
      </c>
      <c r="D47" s="71" t="s">
        <v>201</v>
      </c>
      <c r="E47" s="71" t="s">
        <v>250</v>
      </c>
      <c r="F47" s="78">
        <v>110887</v>
      </c>
      <c r="G47" s="82">
        <v>113287</v>
      </c>
      <c r="H47" s="56">
        <f t="shared" si="2"/>
        <v>2400</v>
      </c>
      <c r="I47" s="50" t="s">
        <v>225</v>
      </c>
      <c r="J47" s="76" t="s">
        <v>174</v>
      </c>
      <c r="K47" s="39"/>
      <c r="L47" s="39"/>
      <c r="M47" s="56" t="str">
        <f>VLOOKUP(J47,Адреса[],4,0)</f>
        <v>VVO</v>
      </c>
      <c r="N47" s="59">
        <f t="shared" si="3"/>
        <v>1032</v>
      </c>
    </row>
    <row r="48" spans="1:14" x14ac:dyDescent="0.25">
      <c r="A48" s="62" t="s">
        <v>223</v>
      </c>
      <c r="B48" s="42" t="s">
        <v>327</v>
      </c>
      <c r="C48" s="63" t="str">
        <f>VLOOKUP(J48,Адреса[],2,0)</f>
        <v>Владивосток, ул. Карьерная, д.20а, здание 18</v>
      </c>
      <c r="D48" s="71" t="s">
        <v>201</v>
      </c>
      <c r="E48" s="72" t="s">
        <v>106</v>
      </c>
      <c r="F48" s="81">
        <v>124428</v>
      </c>
      <c r="G48" s="85">
        <v>127072</v>
      </c>
      <c r="H48" s="56">
        <f t="shared" si="2"/>
        <v>2644</v>
      </c>
      <c r="I48" s="50" t="s">
        <v>225</v>
      </c>
      <c r="J48" s="77" t="s">
        <v>174</v>
      </c>
      <c r="K48" s="39"/>
      <c r="L48" s="39"/>
      <c r="M48" s="56" t="str">
        <f>VLOOKUP(J48,Адреса[],4,0)</f>
        <v>VVO</v>
      </c>
      <c r="N48" s="59">
        <f t="shared" si="3"/>
        <v>1136.92</v>
      </c>
    </row>
    <row r="49" spans="1:14" x14ac:dyDescent="0.25">
      <c r="A49" s="62" t="s">
        <v>223</v>
      </c>
      <c r="B49" s="42" t="s">
        <v>327</v>
      </c>
      <c r="C49" s="63" t="str">
        <f>VLOOKUP(J49,Адреса[],2,0)</f>
        <v>Владивосток, ул. Карьерная, д.20а, здание 18</v>
      </c>
      <c r="D49" s="71" t="s">
        <v>283</v>
      </c>
      <c r="E49" s="71" t="s">
        <v>284</v>
      </c>
      <c r="F49" s="78">
        <v>2020</v>
      </c>
      <c r="G49" s="82">
        <v>2020</v>
      </c>
      <c r="H49" s="56">
        <f t="shared" si="2"/>
        <v>0</v>
      </c>
      <c r="I49" s="70" t="s">
        <v>225</v>
      </c>
      <c r="J49" s="75" t="s">
        <v>174</v>
      </c>
      <c r="K49" s="39"/>
      <c r="L49" s="39"/>
      <c r="M49" s="56" t="str">
        <f>VLOOKUP(J49,Адреса[],4,0)</f>
        <v>VVO</v>
      </c>
      <c r="N49" s="59">
        <f t="shared" si="3"/>
        <v>0</v>
      </c>
    </row>
    <row r="50" spans="1:14" x14ac:dyDescent="0.25">
      <c r="A50" s="62" t="s">
        <v>223</v>
      </c>
      <c r="B50" s="42" t="s">
        <v>327</v>
      </c>
      <c r="C50" s="63" t="str">
        <f>VLOOKUP(J50,Адреса[],2,0)</f>
        <v>Владивосток, ул. Карьерная, д.20а, здание 18</v>
      </c>
      <c r="D50" s="71" t="s">
        <v>2</v>
      </c>
      <c r="E50" s="71" t="s">
        <v>76</v>
      </c>
      <c r="F50" s="78">
        <v>65738</v>
      </c>
      <c r="G50" s="82">
        <v>76282</v>
      </c>
      <c r="H50" s="56">
        <f t="shared" si="2"/>
        <v>10544</v>
      </c>
      <c r="I50" s="70" t="s">
        <v>225</v>
      </c>
      <c r="J50" s="75" t="s">
        <v>174</v>
      </c>
      <c r="K50" s="39"/>
      <c r="L50" s="39"/>
      <c r="M50" s="56" t="str">
        <f>VLOOKUP(J50,Адреса[],4,0)</f>
        <v>VVO</v>
      </c>
      <c r="N50" s="59">
        <f t="shared" si="3"/>
        <v>4533.92</v>
      </c>
    </row>
    <row r="51" spans="1:14" x14ac:dyDescent="0.25">
      <c r="A51" s="62" t="s">
        <v>223</v>
      </c>
      <c r="B51" s="42" t="s">
        <v>327</v>
      </c>
      <c r="C51" s="63" t="str">
        <f>VLOOKUP(J51,Адреса[],2,0)</f>
        <v>Барнаул, ул Попова, дом 179Б</v>
      </c>
      <c r="D51" s="71" t="s">
        <v>236</v>
      </c>
      <c r="E51" s="71" t="s">
        <v>28</v>
      </c>
      <c r="F51" s="78">
        <v>260820</v>
      </c>
      <c r="G51" s="82">
        <v>260820</v>
      </c>
      <c r="H51" s="56">
        <f t="shared" si="2"/>
        <v>0</v>
      </c>
      <c r="I51" s="70" t="s">
        <v>225</v>
      </c>
      <c r="J51" s="75" t="s">
        <v>175</v>
      </c>
      <c r="K51" s="39"/>
      <c r="L51" s="39"/>
      <c r="M51" s="56" t="str">
        <f>VLOOKUP(J51,Адреса[],4,0)</f>
        <v>BAX</v>
      </c>
      <c r="N51" s="59">
        <f t="shared" si="3"/>
        <v>0</v>
      </c>
    </row>
    <row r="52" spans="1:14" x14ac:dyDescent="0.25">
      <c r="A52" s="62" t="s">
        <v>223</v>
      </c>
      <c r="B52" s="42" t="s">
        <v>327</v>
      </c>
      <c r="C52" s="63" t="str">
        <f>VLOOKUP(J52,Адреса[],2,0)</f>
        <v>Барнаул, ул Попова, дом 179Б</v>
      </c>
      <c r="D52" s="71" t="s">
        <v>201</v>
      </c>
      <c r="E52" s="72" t="s">
        <v>29</v>
      </c>
      <c r="F52" s="81">
        <v>69268</v>
      </c>
      <c r="G52" s="85">
        <v>69485</v>
      </c>
      <c r="H52" s="56">
        <f t="shared" si="2"/>
        <v>217</v>
      </c>
      <c r="I52" s="70" t="s">
        <v>225</v>
      </c>
      <c r="J52" s="77" t="s">
        <v>175</v>
      </c>
      <c r="K52" s="39"/>
      <c r="L52" s="39"/>
      <c r="M52" s="56" t="str">
        <f>VLOOKUP(J52,Адреса[],4,0)</f>
        <v>BAX</v>
      </c>
      <c r="N52" s="59">
        <f t="shared" si="3"/>
        <v>93.31</v>
      </c>
    </row>
    <row r="53" spans="1:14" x14ac:dyDescent="0.25">
      <c r="A53" s="62" t="s">
        <v>223</v>
      </c>
      <c r="B53" s="42" t="s">
        <v>327</v>
      </c>
      <c r="C53" s="63" t="str">
        <f>VLOOKUP(J53,Адреса[],2,0)</f>
        <v>Барнаул, ул Попова, дом 179Б</v>
      </c>
      <c r="D53" s="71" t="s">
        <v>16</v>
      </c>
      <c r="E53" s="71" t="s">
        <v>251</v>
      </c>
      <c r="F53" s="78">
        <v>146506</v>
      </c>
      <c r="G53" s="82">
        <v>149055</v>
      </c>
      <c r="H53" s="56">
        <f t="shared" si="2"/>
        <v>2549</v>
      </c>
      <c r="I53" s="70" t="s">
        <v>224</v>
      </c>
      <c r="J53" s="75" t="s">
        <v>175</v>
      </c>
      <c r="K53" s="39"/>
      <c r="L53" s="39"/>
      <c r="M53" s="56" t="str">
        <f>VLOOKUP(J53,Адреса[],4,0)</f>
        <v>BAX</v>
      </c>
      <c r="N53" s="59">
        <f t="shared" si="3"/>
        <v>1325.48</v>
      </c>
    </row>
    <row r="54" spans="1:14" x14ac:dyDescent="0.25">
      <c r="A54" s="62" t="s">
        <v>223</v>
      </c>
      <c r="B54" s="42" t="s">
        <v>327</v>
      </c>
      <c r="C54" s="63" t="str">
        <f>VLOOKUP(J54,Адреса[],2,0)</f>
        <v>Барнаул, ул Попова, дом 179Б</v>
      </c>
      <c r="D54" s="71" t="s">
        <v>240</v>
      </c>
      <c r="E54" s="72" t="s">
        <v>153</v>
      </c>
      <c r="F54" s="81">
        <v>487</v>
      </c>
      <c r="G54" s="85">
        <v>1645</v>
      </c>
      <c r="H54" s="56">
        <f t="shared" si="2"/>
        <v>1158</v>
      </c>
      <c r="I54" s="50" t="s">
        <v>224</v>
      </c>
      <c r="J54" s="77" t="s">
        <v>175</v>
      </c>
      <c r="K54" s="39"/>
      <c r="L54" s="39"/>
      <c r="M54" s="56" t="str">
        <f>VLOOKUP(J54,Адреса[],4,0)</f>
        <v>BAX</v>
      </c>
      <c r="N54" s="59">
        <f t="shared" si="3"/>
        <v>602.16</v>
      </c>
    </row>
    <row r="55" spans="1:14" x14ac:dyDescent="0.25">
      <c r="A55" s="62" t="s">
        <v>223</v>
      </c>
      <c r="B55" s="42" t="s">
        <v>327</v>
      </c>
      <c r="C55" s="63" t="str">
        <f>VLOOKUP(J55,Адреса[],2,0)</f>
        <v>Барнаул, ул Попова, дом 179Б</v>
      </c>
      <c r="D55" s="71" t="s">
        <v>16</v>
      </c>
      <c r="E55" s="71" t="s">
        <v>255</v>
      </c>
      <c r="F55" s="78">
        <v>14806</v>
      </c>
      <c r="G55" s="82">
        <v>16051</v>
      </c>
      <c r="H55" s="56">
        <f t="shared" si="2"/>
        <v>1245</v>
      </c>
      <c r="I55" s="50" t="s">
        <v>224</v>
      </c>
      <c r="J55" s="75" t="s">
        <v>175</v>
      </c>
      <c r="K55" s="39"/>
      <c r="L55" s="39"/>
      <c r="M55" s="56" t="str">
        <f>VLOOKUP(J55,Адреса[],4,0)</f>
        <v>BAX</v>
      </c>
      <c r="N55" s="59">
        <f t="shared" si="3"/>
        <v>647.4</v>
      </c>
    </row>
    <row r="56" spans="1:14" x14ac:dyDescent="0.25">
      <c r="A56" s="62" t="s">
        <v>223</v>
      </c>
      <c r="B56" s="42" t="s">
        <v>327</v>
      </c>
      <c r="C56" s="63" t="str">
        <f>VLOOKUP(J56,Адреса[],2,0)</f>
        <v>Барнаул, ул Попова, дом 179Б</v>
      </c>
      <c r="D56" s="71" t="s">
        <v>16</v>
      </c>
      <c r="E56" s="71" t="s">
        <v>293</v>
      </c>
      <c r="F56" s="78">
        <v>59246</v>
      </c>
      <c r="G56" s="82">
        <v>69895</v>
      </c>
      <c r="H56" s="56">
        <f t="shared" si="2"/>
        <v>10649</v>
      </c>
      <c r="I56" s="69" t="s">
        <v>225</v>
      </c>
      <c r="J56" s="75" t="s">
        <v>175</v>
      </c>
      <c r="K56" s="39"/>
      <c r="L56" s="39"/>
      <c r="M56" s="56" t="str">
        <f>VLOOKUP(J56,Адреса[],4,0)</f>
        <v>BAX</v>
      </c>
      <c r="N56" s="59">
        <f t="shared" si="3"/>
        <v>4579.07</v>
      </c>
    </row>
    <row r="57" spans="1:14" x14ac:dyDescent="0.25">
      <c r="A57" s="62" t="s">
        <v>223</v>
      </c>
      <c r="B57" s="42" t="s">
        <v>327</v>
      </c>
      <c r="C57" s="63" t="str">
        <f>VLOOKUP(J57,Адреса[],2,0)</f>
        <v>Бийск, Мамонтова, 18</v>
      </c>
      <c r="D57" s="71" t="s">
        <v>285</v>
      </c>
      <c r="E57" s="71" t="s">
        <v>262</v>
      </c>
      <c r="F57" s="78">
        <v>65531</v>
      </c>
      <c r="G57" s="82">
        <v>69672</v>
      </c>
      <c r="H57" s="56">
        <f t="shared" si="2"/>
        <v>4141</v>
      </c>
      <c r="I57" s="69" t="s">
        <v>224</v>
      </c>
      <c r="J57" s="75" t="s">
        <v>176</v>
      </c>
      <c r="K57" s="39"/>
      <c r="L57" s="39"/>
      <c r="M57" s="56" t="str">
        <f>VLOOKUP(J57,Адреса[],4,0)</f>
        <v>BAX</v>
      </c>
      <c r="N57" s="59">
        <f t="shared" si="3"/>
        <v>2153.3200000000002</v>
      </c>
    </row>
    <row r="58" spans="1:14" x14ac:dyDescent="0.25">
      <c r="A58" s="62" t="s">
        <v>223</v>
      </c>
      <c r="B58" s="42" t="s">
        <v>327</v>
      </c>
      <c r="C58" s="63" t="str">
        <f>VLOOKUP(J58,Адреса[],2,0)</f>
        <v>Бийск, Мамонтова, 18</v>
      </c>
      <c r="D58" s="71" t="s">
        <v>16</v>
      </c>
      <c r="E58" s="72" t="s">
        <v>159</v>
      </c>
      <c r="F58" s="81">
        <v>79468</v>
      </c>
      <c r="G58" s="85">
        <v>79803</v>
      </c>
      <c r="H58" s="56">
        <f t="shared" si="2"/>
        <v>335</v>
      </c>
      <c r="I58" s="69" t="s">
        <v>224</v>
      </c>
      <c r="J58" s="77" t="s">
        <v>176</v>
      </c>
      <c r="K58" s="39"/>
      <c r="L58" s="39"/>
      <c r="M58" s="56" t="str">
        <f>VLOOKUP(J58,Адреса[],4,0)</f>
        <v>BAX</v>
      </c>
      <c r="N58" s="59">
        <f t="shared" si="3"/>
        <v>174.20000000000002</v>
      </c>
    </row>
    <row r="59" spans="1:14" x14ac:dyDescent="0.25">
      <c r="A59" s="62" t="s">
        <v>223</v>
      </c>
      <c r="B59" s="42" t="s">
        <v>327</v>
      </c>
      <c r="C59" s="63" t="str">
        <f>VLOOKUP(J59,Адреса[],2,0)</f>
        <v>Бийск, Мамонтова, 18</v>
      </c>
      <c r="D59" s="71" t="s">
        <v>31</v>
      </c>
      <c r="E59" s="71" t="s">
        <v>292</v>
      </c>
      <c r="F59" s="78">
        <v>287375</v>
      </c>
      <c r="G59" s="82">
        <v>287605</v>
      </c>
      <c r="H59" s="56">
        <f t="shared" si="2"/>
        <v>230</v>
      </c>
      <c r="I59" s="70" t="s">
        <v>225</v>
      </c>
      <c r="J59" s="76" t="s">
        <v>176</v>
      </c>
      <c r="K59" s="39"/>
      <c r="L59" s="39"/>
      <c r="M59" s="56" t="str">
        <f>VLOOKUP(J59,Адреса[],4,0)</f>
        <v>BAX</v>
      </c>
      <c r="N59" s="59">
        <f t="shared" si="3"/>
        <v>98.899999999999991</v>
      </c>
    </row>
    <row r="60" spans="1:14" x14ac:dyDescent="0.25">
      <c r="A60" s="62" t="s">
        <v>223</v>
      </c>
      <c r="B60" s="42" t="s">
        <v>327</v>
      </c>
      <c r="C60" s="63" t="str">
        <f>VLOOKUP(J60,Адреса[],2,0)</f>
        <v>Бийск, Мамонтова, 18</v>
      </c>
      <c r="D60" s="71" t="s">
        <v>206</v>
      </c>
      <c r="E60" s="72" t="s">
        <v>300</v>
      </c>
      <c r="F60" s="81">
        <v>76706</v>
      </c>
      <c r="G60" s="85">
        <v>79130</v>
      </c>
      <c r="H60" s="56">
        <f t="shared" si="2"/>
        <v>2424</v>
      </c>
      <c r="I60" s="70" t="s">
        <v>225</v>
      </c>
      <c r="J60" s="77" t="s">
        <v>176</v>
      </c>
      <c r="K60" s="39"/>
      <c r="L60" s="39"/>
      <c r="M60" s="56" t="str">
        <f>VLOOKUP(J60,Адреса[],4,0)</f>
        <v>BAX</v>
      </c>
      <c r="N60" s="59">
        <f t="shared" si="3"/>
        <v>1042.32</v>
      </c>
    </row>
    <row r="61" spans="1:14" x14ac:dyDescent="0.25">
      <c r="A61" s="62" t="s">
        <v>223</v>
      </c>
      <c r="B61" s="42" t="s">
        <v>327</v>
      </c>
      <c r="C61" s="63" t="str">
        <f>VLOOKUP(J61,Адреса[],2,0)</f>
        <v>Рубцовск, Кооперативный пр-д, 1</v>
      </c>
      <c r="D61" s="71" t="s">
        <v>206</v>
      </c>
      <c r="E61" s="74" t="s">
        <v>32</v>
      </c>
      <c r="F61" s="81">
        <v>162377</v>
      </c>
      <c r="G61" s="85">
        <v>163161</v>
      </c>
      <c r="H61" s="56">
        <f t="shared" si="2"/>
        <v>784</v>
      </c>
      <c r="I61" s="69" t="s">
        <v>225</v>
      </c>
      <c r="J61" s="77" t="s">
        <v>177</v>
      </c>
      <c r="K61" s="39"/>
      <c r="L61" s="39"/>
      <c r="M61" s="56" t="str">
        <f>VLOOKUP(J61,Адреса[],4,0)</f>
        <v>BAX</v>
      </c>
      <c r="N61" s="59">
        <f t="shared" si="3"/>
        <v>337.12</v>
      </c>
    </row>
    <row r="62" spans="1:14" x14ac:dyDescent="0.25">
      <c r="A62" s="62" t="s">
        <v>223</v>
      </c>
      <c r="B62" s="42" t="s">
        <v>327</v>
      </c>
      <c r="C62" s="63" t="str">
        <f>VLOOKUP(J62,Адреса[],2,0)</f>
        <v>Рубцовск, Кооперативный пр-д, 1</v>
      </c>
      <c r="D62" s="71" t="s">
        <v>16</v>
      </c>
      <c r="E62" s="74" t="s">
        <v>256</v>
      </c>
      <c r="F62" s="81">
        <v>40719</v>
      </c>
      <c r="G62" s="85">
        <v>42017</v>
      </c>
      <c r="H62" s="56">
        <f t="shared" si="2"/>
        <v>1298</v>
      </c>
      <c r="I62" s="70" t="s">
        <v>224</v>
      </c>
      <c r="J62" s="77" t="s">
        <v>177</v>
      </c>
      <c r="K62" s="39"/>
      <c r="L62" s="39"/>
      <c r="M62" s="56" t="str">
        <f>VLOOKUP(J62,Адреса[],4,0)</f>
        <v>BAX</v>
      </c>
      <c r="N62" s="59">
        <f t="shared" si="3"/>
        <v>674.96</v>
      </c>
    </row>
    <row r="63" spans="1:14" x14ac:dyDescent="0.25">
      <c r="A63" s="62" t="s">
        <v>223</v>
      </c>
      <c r="B63" s="42" t="s">
        <v>327</v>
      </c>
      <c r="C63" s="63" t="str">
        <f>VLOOKUP(J63,Адреса[],2,0)</f>
        <v>Рубцовск, Кооперативный пр-д, 1</v>
      </c>
      <c r="D63" s="71" t="s">
        <v>310</v>
      </c>
      <c r="E63" s="74" t="s">
        <v>33</v>
      </c>
      <c r="F63" s="81">
        <v>449933</v>
      </c>
      <c r="G63" s="85">
        <v>453186</v>
      </c>
      <c r="H63" s="56">
        <f t="shared" si="2"/>
        <v>3253</v>
      </c>
      <c r="I63" s="50" t="s">
        <v>225</v>
      </c>
      <c r="J63" s="77" t="s">
        <v>177</v>
      </c>
      <c r="K63" s="39"/>
      <c r="L63" s="39"/>
      <c r="M63" s="56" t="str">
        <f>VLOOKUP(J63,Адреса[],4,0)</f>
        <v>BAX</v>
      </c>
      <c r="N63" s="59">
        <f t="shared" si="3"/>
        <v>1398.79</v>
      </c>
    </row>
    <row r="64" spans="1:14" x14ac:dyDescent="0.25">
      <c r="A64" s="62" t="s">
        <v>223</v>
      </c>
      <c r="B64" s="42" t="s">
        <v>327</v>
      </c>
      <c r="C64" s="63" t="str">
        <f>VLOOKUP(J64,Адреса[],2,0)</f>
        <v>Норильск, ш Вальковское, стр. 4Ж</v>
      </c>
      <c r="D64" s="71" t="s">
        <v>201</v>
      </c>
      <c r="E64" s="74" t="s">
        <v>129</v>
      </c>
      <c r="F64" s="81">
        <v>146433</v>
      </c>
      <c r="G64" s="85">
        <v>146914</v>
      </c>
      <c r="H64" s="56">
        <f t="shared" si="2"/>
        <v>481</v>
      </c>
      <c r="I64" s="50" t="s">
        <v>225</v>
      </c>
      <c r="J64" s="77" t="s">
        <v>178</v>
      </c>
      <c r="K64" s="39"/>
      <c r="L64" s="39"/>
      <c r="M64" s="56" t="str">
        <f>VLOOKUP(J64,Адреса[],4,0)</f>
        <v>KJA</v>
      </c>
      <c r="N64" s="59">
        <f t="shared" si="3"/>
        <v>206.82999999999998</v>
      </c>
    </row>
    <row r="65" spans="1:14" x14ac:dyDescent="0.25">
      <c r="A65" s="62" t="s">
        <v>223</v>
      </c>
      <c r="B65" s="42" t="s">
        <v>327</v>
      </c>
      <c r="C65" s="63" t="str">
        <f>VLOOKUP(J65,Адреса[],2,0)</f>
        <v>Норильск, ш Вальковское, стр. 4Ж</v>
      </c>
      <c r="D65" s="71" t="s">
        <v>236</v>
      </c>
      <c r="E65" s="71" t="s">
        <v>130</v>
      </c>
      <c r="F65" s="78">
        <v>125771</v>
      </c>
      <c r="G65" s="82">
        <v>125771</v>
      </c>
      <c r="H65" s="56">
        <f t="shared" si="2"/>
        <v>0</v>
      </c>
      <c r="I65" s="70" t="s">
        <v>225</v>
      </c>
      <c r="J65" s="75" t="s">
        <v>178</v>
      </c>
      <c r="K65" s="39"/>
      <c r="L65" s="39"/>
      <c r="M65" s="56" t="str">
        <f>VLOOKUP(J65,Адреса[],4,0)</f>
        <v>KJA</v>
      </c>
      <c r="N65" s="59">
        <f t="shared" si="3"/>
        <v>0</v>
      </c>
    </row>
    <row r="66" spans="1:14" x14ac:dyDescent="0.25">
      <c r="A66" s="62" t="s">
        <v>223</v>
      </c>
      <c r="B66" s="42" t="s">
        <v>327</v>
      </c>
      <c r="C66" s="63" t="str">
        <f>VLOOKUP(J66,Адреса[],2,0)</f>
        <v>Норильск, ш Вальковское, стр. 4Ж</v>
      </c>
      <c r="D66" s="71" t="s">
        <v>252</v>
      </c>
      <c r="E66" s="72" t="s">
        <v>253</v>
      </c>
      <c r="F66" s="81">
        <v>31118</v>
      </c>
      <c r="G66" s="85">
        <v>31300</v>
      </c>
      <c r="H66" s="56">
        <f t="shared" ref="H66:H97" si="4">G66-F66</f>
        <v>182</v>
      </c>
      <c r="I66" s="50" t="s">
        <v>225</v>
      </c>
      <c r="J66" s="77" t="s">
        <v>178</v>
      </c>
      <c r="K66" s="39"/>
      <c r="L66" s="39"/>
      <c r="M66" s="56" t="str">
        <f>VLOOKUP(J66,Адреса[],4,0)</f>
        <v>KJA</v>
      </c>
      <c r="N66" s="59">
        <f t="shared" ref="N66:N97" si="5">H66*VLOOKUP(I66,ценачб,2,0)</f>
        <v>78.260000000000005</v>
      </c>
    </row>
    <row r="67" spans="1:14" x14ac:dyDescent="0.25">
      <c r="A67" s="62" t="s">
        <v>223</v>
      </c>
      <c r="B67" s="42" t="s">
        <v>327</v>
      </c>
      <c r="C67" s="63" t="str">
        <f>VLOOKUP(J67,Адреса[],2,0)</f>
        <v>Норильск, ш Вальковское, стр. 4Ж</v>
      </c>
      <c r="D67" s="71" t="s">
        <v>236</v>
      </c>
      <c r="E67" s="71" t="s">
        <v>131</v>
      </c>
      <c r="F67" s="78">
        <v>116985</v>
      </c>
      <c r="G67" s="82">
        <v>116986</v>
      </c>
      <c r="H67" s="56">
        <f t="shared" si="4"/>
        <v>1</v>
      </c>
      <c r="I67" s="50" t="s">
        <v>225</v>
      </c>
      <c r="J67" s="75" t="s">
        <v>178</v>
      </c>
      <c r="K67" s="39"/>
      <c r="L67" s="39"/>
      <c r="M67" s="56" t="str">
        <f>VLOOKUP(J67,Адреса[],4,0)</f>
        <v>KJA</v>
      </c>
      <c r="N67" s="59">
        <f t="shared" si="5"/>
        <v>0.43</v>
      </c>
    </row>
    <row r="68" spans="1:14" x14ac:dyDescent="0.25">
      <c r="A68" s="62" t="s">
        <v>223</v>
      </c>
      <c r="B68" s="42" t="s">
        <v>327</v>
      </c>
      <c r="C68" s="63" t="str">
        <f>VLOOKUP(J68,Адреса[],2,0)</f>
        <v>Томск, Циолковского, 17</v>
      </c>
      <c r="D68" s="71" t="s">
        <v>19</v>
      </c>
      <c r="E68" s="72" t="s">
        <v>69</v>
      </c>
      <c r="F68" s="81">
        <v>278292</v>
      </c>
      <c r="G68" s="85">
        <v>278294</v>
      </c>
      <c r="H68" s="56">
        <f t="shared" si="4"/>
        <v>2</v>
      </c>
      <c r="I68" s="70" t="s">
        <v>224</v>
      </c>
      <c r="J68" s="77" t="s">
        <v>179</v>
      </c>
      <c r="K68" s="39"/>
      <c r="L68" s="39"/>
      <c r="M68" s="56" t="str">
        <f>VLOOKUP(J68,Адреса[],4,0)</f>
        <v>KEJ</v>
      </c>
      <c r="N68" s="59">
        <f t="shared" si="5"/>
        <v>1.04</v>
      </c>
    </row>
    <row r="69" spans="1:14" x14ac:dyDescent="0.25">
      <c r="A69" s="62" t="s">
        <v>223</v>
      </c>
      <c r="B69" s="42" t="s">
        <v>327</v>
      </c>
      <c r="C69" s="63" t="str">
        <f>VLOOKUP(J69,Адреса[],2,0)</f>
        <v>Томск, Циолковского, 17</v>
      </c>
      <c r="D69" s="71" t="s">
        <v>236</v>
      </c>
      <c r="E69" s="71" t="s">
        <v>163</v>
      </c>
      <c r="F69" s="78">
        <v>191296</v>
      </c>
      <c r="G69" s="82">
        <v>192180</v>
      </c>
      <c r="H69" s="56">
        <f t="shared" si="4"/>
        <v>884</v>
      </c>
      <c r="I69" s="69" t="s">
        <v>225</v>
      </c>
      <c r="J69" s="75" t="s">
        <v>179</v>
      </c>
      <c r="K69" s="39"/>
      <c r="L69" s="39"/>
      <c r="M69" s="56" t="str">
        <f>VLOOKUP(J69,Адреса[],4,0)</f>
        <v>KEJ</v>
      </c>
      <c r="N69" s="59">
        <f t="shared" si="5"/>
        <v>380.12</v>
      </c>
    </row>
    <row r="70" spans="1:14" x14ac:dyDescent="0.25">
      <c r="A70" s="62" t="s">
        <v>223</v>
      </c>
      <c r="B70" s="42" t="s">
        <v>327</v>
      </c>
      <c r="C70" s="63" t="str">
        <f>VLOOKUP(J70,Адреса[],2,0)</f>
        <v>Томск, Циолковского, 17</v>
      </c>
      <c r="D70" s="71" t="s">
        <v>161</v>
      </c>
      <c r="E70" s="71" t="s">
        <v>162</v>
      </c>
      <c r="F70" s="78">
        <v>132573</v>
      </c>
      <c r="G70" s="82">
        <v>139516</v>
      </c>
      <c r="H70" s="56">
        <f t="shared" si="4"/>
        <v>6943</v>
      </c>
      <c r="I70" s="69" t="s">
        <v>224</v>
      </c>
      <c r="J70" s="75" t="s">
        <v>179</v>
      </c>
      <c r="K70" s="39"/>
      <c r="L70" s="39"/>
      <c r="M70" s="56" t="str">
        <f>VLOOKUP(J70,Адреса[],4,0)</f>
        <v>KEJ</v>
      </c>
      <c r="N70" s="59">
        <f t="shared" si="5"/>
        <v>3610.36</v>
      </c>
    </row>
    <row r="71" spans="1:14" x14ac:dyDescent="0.25">
      <c r="A71" s="62" t="s">
        <v>223</v>
      </c>
      <c r="B71" s="42" t="s">
        <v>327</v>
      </c>
      <c r="C71" s="63" t="str">
        <f>VLOOKUP(J71,Адреса[],2,0)</f>
        <v>Томск, Циолковского, 17</v>
      </c>
      <c r="D71" s="71" t="s">
        <v>2</v>
      </c>
      <c r="E71" s="72" t="s">
        <v>270</v>
      </c>
      <c r="F71" s="81">
        <v>51177</v>
      </c>
      <c r="G71" s="85">
        <v>56844</v>
      </c>
      <c r="H71" s="56">
        <f t="shared" si="4"/>
        <v>5667</v>
      </c>
      <c r="I71" s="69" t="s">
        <v>224</v>
      </c>
      <c r="J71" s="77" t="s">
        <v>179</v>
      </c>
      <c r="K71" s="39"/>
      <c r="L71" s="39"/>
      <c r="M71" s="56" t="str">
        <f>VLOOKUP(J71,Адреса[],4,0)</f>
        <v>KEJ</v>
      </c>
      <c r="N71" s="59">
        <f t="shared" si="5"/>
        <v>2946.84</v>
      </c>
    </row>
    <row r="72" spans="1:14" x14ac:dyDescent="0.25">
      <c r="A72" s="62" t="s">
        <v>223</v>
      </c>
      <c r="B72" s="42" t="s">
        <v>327</v>
      </c>
      <c r="C72" s="63" t="str">
        <f>VLOOKUP(J72,Адреса[],2,0)</f>
        <v>Томск, Циолковского, 17</v>
      </c>
      <c r="D72" s="71" t="s">
        <v>264</v>
      </c>
      <c r="E72" s="71" t="s">
        <v>265</v>
      </c>
      <c r="F72" s="78">
        <v>151089</v>
      </c>
      <c r="G72" s="82">
        <v>155315</v>
      </c>
      <c r="H72" s="56">
        <f t="shared" si="4"/>
        <v>4226</v>
      </c>
      <c r="I72" s="70" t="s">
        <v>225</v>
      </c>
      <c r="J72" s="75" t="s">
        <v>179</v>
      </c>
      <c r="K72" s="39"/>
      <c r="L72" s="39"/>
      <c r="M72" s="56" t="str">
        <f>VLOOKUP(J72,Адреса[],4,0)</f>
        <v>KEJ</v>
      </c>
      <c r="N72" s="59">
        <f t="shared" si="5"/>
        <v>1817.18</v>
      </c>
    </row>
    <row r="73" spans="1:14" x14ac:dyDescent="0.25">
      <c r="A73" s="62" t="s">
        <v>223</v>
      </c>
      <c r="B73" s="42" t="s">
        <v>327</v>
      </c>
      <c r="C73" s="63" t="str">
        <f>VLOOKUP(J73,Адреса[],2,0)</f>
        <v>Уссурийск, ул. Владивостокское шоссе 93 а</v>
      </c>
      <c r="D73" s="71" t="s">
        <v>207</v>
      </c>
      <c r="E73" s="71" t="s">
        <v>64</v>
      </c>
      <c r="F73" s="78">
        <v>151526</v>
      </c>
      <c r="G73" s="82">
        <v>151527</v>
      </c>
      <c r="H73" s="56">
        <f t="shared" si="4"/>
        <v>1</v>
      </c>
      <c r="I73" s="70" t="s">
        <v>224</v>
      </c>
      <c r="J73" s="75" t="s">
        <v>180</v>
      </c>
      <c r="K73" s="39"/>
      <c r="L73" s="39"/>
      <c r="M73" s="56" t="str">
        <f>VLOOKUP(J73,Адреса[],4,0)</f>
        <v>VVO</v>
      </c>
      <c r="N73" s="59">
        <f t="shared" si="5"/>
        <v>0.52</v>
      </c>
    </row>
    <row r="74" spans="1:14" x14ac:dyDescent="0.25">
      <c r="A74" s="62" t="s">
        <v>223</v>
      </c>
      <c r="B74" s="42" t="s">
        <v>327</v>
      </c>
      <c r="C74" s="63" t="str">
        <f>VLOOKUP(J74,Адреса[],2,0)</f>
        <v>Уссурийск, ул. Владивостокское шоссе 93 а</v>
      </c>
      <c r="D74" s="71" t="s">
        <v>43</v>
      </c>
      <c r="E74" s="73" t="s">
        <v>65</v>
      </c>
      <c r="F74" s="81">
        <v>16903</v>
      </c>
      <c r="G74" s="85">
        <v>16903</v>
      </c>
      <c r="H74" s="56">
        <f t="shared" si="4"/>
        <v>0</v>
      </c>
      <c r="I74" s="69" t="s">
        <v>225</v>
      </c>
      <c r="J74" s="77" t="s">
        <v>180</v>
      </c>
      <c r="K74" s="39"/>
      <c r="L74" s="39"/>
      <c r="M74" s="56" t="str">
        <f>VLOOKUP(J74,Адреса[],4,0)</f>
        <v>VVO</v>
      </c>
      <c r="N74" s="59">
        <f t="shared" si="5"/>
        <v>0</v>
      </c>
    </row>
    <row r="75" spans="1:14" x14ac:dyDescent="0.25">
      <c r="A75" s="62" t="s">
        <v>223</v>
      </c>
      <c r="B75" s="42" t="s">
        <v>327</v>
      </c>
      <c r="C75" s="63" t="str">
        <f>VLOOKUP(J75,Адреса[],2,0)</f>
        <v>Уссурийск, ул. Владивостокское шоссе 93 а</v>
      </c>
      <c r="D75" s="71" t="s">
        <v>200</v>
      </c>
      <c r="E75" s="72" t="s">
        <v>66</v>
      </c>
      <c r="F75" s="81">
        <v>145271</v>
      </c>
      <c r="G75" s="85">
        <v>147235</v>
      </c>
      <c r="H75" s="56">
        <f t="shared" si="4"/>
        <v>1964</v>
      </c>
      <c r="I75" s="50" t="s">
        <v>225</v>
      </c>
      <c r="J75" s="77" t="s">
        <v>180</v>
      </c>
      <c r="K75" s="39"/>
      <c r="L75" s="39"/>
      <c r="M75" s="56" t="str">
        <f>VLOOKUP(J75,Адреса[],4,0)</f>
        <v>VVO</v>
      </c>
      <c r="N75" s="59">
        <f t="shared" si="5"/>
        <v>844.52</v>
      </c>
    </row>
    <row r="76" spans="1:14" x14ac:dyDescent="0.25">
      <c r="A76" s="62" t="s">
        <v>223</v>
      </c>
      <c r="B76" s="42" t="s">
        <v>327</v>
      </c>
      <c r="C76" s="63" t="str">
        <f>VLOOKUP(J76,Адреса[],2,0)</f>
        <v>Уссурийск, ул. Владивостокское шоссе 93 а</v>
      </c>
      <c r="D76" s="71" t="s">
        <v>240</v>
      </c>
      <c r="E76" s="72" t="s">
        <v>158</v>
      </c>
      <c r="F76" s="81">
        <v>42153</v>
      </c>
      <c r="G76" s="85">
        <v>44795</v>
      </c>
      <c r="H76" s="56">
        <f t="shared" si="4"/>
        <v>2642</v>
      </c>
      <c r="I76" s="50" t="s">
        <v>224</v>
      </c>
      <c r="J76" s="77" t="s">
        <v>180</v>
      </c>
      <c r="K76" s="39"/>
      <c r="L76" s="39"/>
      <c r="M76" s="56" t="str">
        <f>VLOOKUP(J76,Адреса[],4,0)</f>
        <v>VVO</v>
      </c>
      <c r="N76" s="59">
        <f t="shared" si="5"/>
        <v>1373.8400000000001</v>
      </c>
    </row>
    <row r="77" spans="1:14" x14ac:dyDescent="0.25">
      <c r="A77" s="62" t="s">
        <v>223</v>
      </c>
      <c r="B77" s="42" t="s">
        <v>327</v>
      </c>
      <c r="C77" s="63" t="str">
        <f>VLOOKUP(J77,Адреса[],2,0)</f>
        <v>Улан-Удэ, Ботаническая, 38/6</v>
      </c>
      <c r="D77" s="71" t="s">
        <v>57</v>
      </c>
      <c r="E77" s="71" t="s">
        <v>58</v>
      </c>
      <c r="F77" s="78">
        <v>552428</v>
      </c>
      <c r="G77" s="82">
        <v>552428</v>
      </c>
      <c r="H77" s="56">
        <f t="shared" si="4"/>
        <v>0</v>
      </c>
      <c r="I77" s="70" t="s">
        <v>225</v>
      </c>
      <c r="J77" s="75" t="s">
        <v>181</v>
      </c>
      <c r="K77" s="39"/>
      <c r="L77" s="39"/>
      <c r="M77" s="56" t="str">
        <f>VLOOKUP(J77,Адреса[],4,0)</f>
        <v>IKT</v>
      </c>
      <c r="N77" s="59">
        <f t="shared" si="5"/>
        <v>0</v>
      </c>
    </row>
    <row r="78" spans="1:14" x14ac:dyDescent="0.25">
      <c r="A78" s="62" t="s">
        <v>223</v>
      </c>
      <c r="B78" s="42" t="s">
        <v>327</v>
      </c>
      <c r="C78" s="63" t="str">
        <f>VLOOKUP(J78,Адреса[],2,0)</f>
        <v>Улан-Удэ, Ботаническая, 38/6</v>
      </c>
      <c r="D78" s="71" t="s">
        <v>2</v>
      </c>
      <c r="E78" s="72" t="s">
        <v>59</v>
      </c>
      <c r="F78" s="81">
        <v>104835</v>
      </c>
      <c r="G78" s="85">
        <v>104835</v>
      </c>
      <c r="H78" s="56">
        <f t="shared" si="4"/>
        <v>0</v>
      </c>
      <c r="I78" s="69" t="s">
        <v>224</v>
      </c>
      <c r="J78" s="77" t="s">
        <v>181</v>
      </c>
      <c r="K78" s="39"/>
      <c r="L78" s="39"/>
      <c r="M78" s="56" t="str">
        <f>VLOOKUP(J78,Адреса[],4,0)</f>
        <v>IKT</v>
      </c>
      <c r="N78" s="59">
        <f t="shared" si="5"/>
        <v>0</v>
      </c>
    </row>
    <row r="79" spans="1:14" x14ac:dyDescent="0.25">
      <c r="A79" s="62" t="s">
        <v>223</v>
      </c>
      <c r="B79" s="42" t="s">
        <v>327</v>
      </c>
      <c r="C79" s="63" t="str">
        <f>VLOOKUP(J79,Адреса[],2,0)</f>
        <v>Улан-Удэ, Ботаническая, 38/6</v>
      </c>
      <c r="D79" s="71" t="s">
        <v>205</v>
      </c>
      <c r="E79" s="71" t="s">
        <v>60</v>
      </c>
      <c r="F79" s="78">
        <v>15591</v>
      </c>
      <c r="G79" s="82">
        <v>15859</v>
      </c>
      <c r="H79" s="56">
        <f t="shared" si="4"/>
        <v>268</v>
      </c>
      <c r="I79" s="70" t="s">
        <v>225</v>
      </c>
      <c r="J79" s="75" t="s">
        <v>181</v>
      </c>
      <c r="K79" s="39"/>
      <c r="L79" s="39"/>
      <c r="M79" s="56" t="str">
        <f>VLOOKUP(J79,Адреса[],4,0)</f>
        <v>IKT</v>
      </c>
      <c r="N79" s="59">
        <f t="shared" si="5"/>
        <v>115.24</v>
      </c>
    </row>
    <row r="80" spans="1:14" x14ac:dyDescent="0.25">
      <c r="A80" s="62" t="s">
        <v>223</v>
      </c>
      <c r="B80" s="42" t="s">
        <v>327</v>
      </c>
      <c r="C80" s="63" t="str">
        <f>VLOOKUP(J80,Адреса[],2,0)</f>
        <v>Улан-Удэ, Ботаническая, 38/6</v>
      </c>
      <c r="D80" s="71" t="s">
        <v>201</v>
      </c>
      <c r="E80" s="71" t="s">
        <v>61</v>
      </c>
      <c r="F80" s="78">
        <v>169378</v>
      </c>
      <c r="G80" s="82">
        <v>176030</v>
      </c>
      <c r="H80" s="56">
        <f t="shared" si="4"/>
        <v>6652</v>
      </c>
      <c r="I80" s="70" t="s">
        <v>225</v>
      </c>
      <c r="J80" s="75" t="s">
        <v>181</v>
      </c>
      <c r="K80" s="39"/>
      <c r="L80" s="39"/>
      <c r="M80" s="56" t="str">
        <f>VLOOKUP(J80,Адреса[],4,0)</f>
        <v>IKT</v>
      </c>
      <c r="N80" s="59">
        <f t="shared" si="5"/>
        <v>2860.36</v>
      </c>
    </row>
    <row r="81" spans="1:14" x14ac:dyDescent="0.25">
      <c r="A81" s="62" t="s">
        <v>223</v>
      </c>
      <c r="B81" s="42" t="s">
        <v>327</v>
      </c>
      <c r="C81" s="63" t="str">
        <f>VLOOKUP(J81,Адреса[],2,0)</f>
        <v>Улан-Удэ, Ботаническая, 38/6</v>
      </c>
      <c r="D81" s="71" t="s">
        <v>314</v>
      </c>
      <c r="E81" s="71" t="s">
        <v>315</v>
      </c>
      <c r="F81" s="78">
        <v>125508</v>
      </c>
      <c r="G81" s="82">
        <v>125508</v>
      </c>
      <c r="H81" s="56">
        <f t="shared" si="4"/>
        <v>0</v>
      </c>
      <c r="I81" s="69" t="s">
        <v>225</v>
      </c>
      <c r="J81" s="76" t="s">
        <v>181</v>
      </c>
      <c r="K81" s="39"/>
      <c r="L81" s="39"/>
      <c r="M81" s="56" t="str">
        <f>VLOOKUP(J81,Адреса[],4,0)</f>
        <v>IKT</v>
      </c>
      <c r="N81" s="59">
        <f t="shared" si="5"/>
        <v>0</v>
      </c>
    </row>
    <row r="82" spans="1:14" x14ac:dyDescent="0.25">
      <c r="A82" s="62" t="s">
        <v>223</v>
      </c>
      <c r="B82" s="42" t="s">
        <v>327</v>
      </c>
      <c r="C82" s="63" t="str">
        <f>VLOOKUP(J82,Адреса[],2,0)</f>
        <v>Кемерово, Тухачевского, 60</v>
      </c>
      <c r="D82" s="71" t="s">
        <v>43</v>
      </c>
      <c r="E82" s="71" t="s">
        <v>316</v>
      </c>
      <c r="F82" s="78">
        <v>6691</v>
      </c>
      <c r="G82" s="82">
        <v>7683</v>
      </c>
      <c r="H82" s="56">
        <f t="shared" si="4"/>
        <v>992</v>
      </c>
      <c r="I82" s="69" t="s">
        <v>225</v>
      </c>
      <c r="J82" s="76" t="s">
        <v>182</v>
      </c>
      <c r="K82" s="39"/>
      <c r="L82" s="39"/>
      <c r="M82" s="56" t="str">
        <f>VLOOKUP(J82,Адреса[],4,0)</f>
        <v>KEJ</v>
      </c>
      <c r="N82" s="59">
        <f t="shared" si="5"/>
        <v>426.56</v>
      </c>
    </row>
    <row r="83" spans="1:14" x14ac:dyDescent="0.25">
      <c r="A83" s="62" t="s">
        <v>223</v>
      </c>
      <c r="B83" s="42" t="s">
        <v>327</v>
      </c>
      <c r="C83" s="63" t="str">
        <f>VLOOKUP(J83,Адреса[],2,0)</f>
        <v>Кемерово, Тухачевского, 60</v>
      </c>
      <c r="D83" s="71" t="s">
        <v>16</v>
      </c>
      <c r="E83" s="72" t="s">
        <v>156</v>
      </c>
      <c r="F83" s="81">
        <v>151364</v>
      </c>
      <c r="G83" s="85">
        <v>157423</v>
      </c>
      <c r="H83" s="56">
        <f t="shared" si="4"/>
        <v>6059</v>
      </c>
      <c r="I83" s="69" t="s">
        <v>224</v>
      </c>
      <c r="J83" s="77" t="s">
        <v>182</v>
      </c>
      <c r="K83" s="39"/>
      <c r="L83" s="39"/>
      <c r="M83" s="56" t="str">
        <f>VLOOKUP(J83,Адреса[],4,0)</f>
        <v>KEJ</v>
      </c>
      <c r="N83" s="59">
        <f t="shared" si="5"/>
        <v>3150.6800000000003</v>
      </c>
    </row>
    <row r="84" spans="1:14" x14ac:dyDescent="0.25">
      <c r="A84" s="62" t="s">
        <v>223</v>
      </c>
      <c r="B84" s="42" t="s">
        <v>327</v>
      </c>
      <c r="C84" s="63" t="str">
        <f>VLOOKUP(J84,Адреса[],2,0)</f>
        <v>Кемерово, Тухачевского, 60</v>
      </c>
      <c r="D84" s="71" t="s">
        <v>240</v>
      </c>
      <c r="E84" s="72" t="s">
        <v>146</v>
      </c>
      <c r="F84" s="81">
        <v>99237</v>
      </c>
      <c r="G84" s="85">
        <v>102502</v>
      </c>
      <c r="H84" s="56">
        <f t="shared" si="4"/>
        <v>3265</v>
      </c>
      <c r="I84" s="70" t="s">
        <v>224</v>
      </c>
      <c r="J84" s="77" t="s">
        <v>182</v>
      </c>
      <c r="K84" s="39"/>
      <c r="L84" s="39"/>
      <c r="M84" s="56" t="str">
        <f>VLOOKUP(J84,Адреса[],4,0)</f>
        <v>KEJ</v>
      </c>
      <c r="N84" s="59">
        <f t="shared" si="5"/>
        <v>1697.8</v>
      </c>
    </row>
    <row r="85" spans="1:14" x14ac:dyDescent="0.25">
      <c r="A85" s="62" t="s">
        <v>223</v>
      </c>
      <c r="B85" s="42" t="s">
        <v>327</v>
      </c>
      <c r="C85" s="63" t="str">
        <f>VLOOKUP(J85,Адреса[],2,0)</f>
        <v>Кемерово, Тухачевского, 60</v>
      </c>
      <c r="D85" s="71" t="s">
        <v>210</v>
      </c>
      <c r="E85" s="72" t="s">
        <v>244</v>
      </c>
      <c r="F85" s="81">
        <v>79125</v>
      </c>
      <c r="G85" s="85">
        <v>82001</v>
      </c>
      <c r="H85" s="56">
        <f t="shared" si="4"/>
        <v>2876</v>
      </c>
      <c r="I85" s="50" t="s">
        <v>225</v>
      </c>
      <c r="J85" s="77" t="s">
        <v>182</v>
      </c>
      <c r="K85" s="39"/>
      <c r="L85" s="39"/>
      <c r="M85" s="56" t="str">
        <f>VLOOKUP(J85,Адреса[],4,0)</f>
        <v>KEJ</v>
      </c>
      <c r="N85" s="59">
        <f t="shared" si="5"/>
        <v>1236.68</v>
      </c>
    </row>
    <row r="86" spans="1:14" x14ac:dyDescent="0.25">
      <c r="A86" s="62" t="s">
        <v>223</v>
      </c>
      <c r="B86" s="42" t="s">
        <v>327</v>
      </c>
      <c r="C86" s="63" t="str">
        <f>VLOOKUP(J86,Адреса[],2,0)</f>
        <v>Новокузнецк, Полевая, 35</v>
      </c>
      <c r="D86" s="71" t="s">
        <v>82</v>
      </c>
      <c r="E86" s="72" t="s">
        <v>108</v>
      </c>
      <c r="F86" s="81">
        <v>200528</v>
      </c>
      <c r="G86" s="85">
        <v>201531</v>
      </c>
      <c r="H86" s="56">
        <f t="shared" si="4"/>
        <v>1003</v>
      </c>
      <c r="I86" s="70" t="s">
        <v>225</v>
      </c>
      <c r="J86" s="77" t="s">
        <v>183</v>
      </c>
      <c r="K86" s="39"/>
      <c r="L86" s="39"/>
      <c r="M86" s="56" t="str">
        <f>VLOOKUP(J86,Адреса[],4,0)</f>
        <v>KEJ</v>
      </c>
      <c r="N86" s="59">
        <f t="shared" si="5"/>
        <v>431.29</v>
      </c>
    </row>
    <row r="87" spans="1:14" x14ac:dyDescent="0.25">
      <c r="A87" s="62" t="s">
        <v>223</v>
      </c>
      <c r="B87" s="42" t="s">
        <v>327</v>
      </c>
      <c r="C87" s="63" t="str">
        <f>VLOOKUP(J87,Адреса[],2,0)</f>
        <v>Новокузнецк, Полевая, 35</v>
      </c>
      <c r="D87" s="71" t="s">
        <v>2</v>
      </c>
      <c r="E87" s="72" t="s">
        <v>109</v>
      </c>
      <c r="F87" s="81">
        <v>144113</v>
      </c>
      <c r="G87" s="85">
        <v>148084</v>
      </c>
      <c r="H87" s="56">
        <f t="shared" si="4"/>
        <v>3971</v>
      </c>
      <c r="I87" s="50" t="s">
        <v>224</v>
      </c>
      <c r="J87" s="77" t="s">
        <v>183</v>
      </c>
      <c r="K87" s="39"/>
      <c r="L87" s="39"/>
      <c r="M87" s="56" t="str">
        <f>VLOOKUP(J87,Адреса[],4,0)</f>
        <v>KEJ</v>
      </c>
      <c r="N87" s="59">
        <f t="shared" si="5"/>
        <v>2064.92</v>
      </c>
    </row>
    <row r="88" spans="1:14" x14ac:dyDescent="0.25">
      <c r="A88" s="62" t="s">
        <v>223</v>
      </c>
      <c r="B88" s="42" t="s">
        <v>327</v>
      </c>
      <c r="C88" s="63" t="str">
        <f>VLOOKUP(J88,Адреса[],2,0)</f>
        <v>Новокузнецк, Полевая, 35</v>
      </c>
      <c r="D88" s="71" t="s">
        <v>2</v>
      </c>
      <c r="E88" s="72" t="s">
        <v>150</v>
      </c>
      <c r="F88" s="81">
        <v>168024</v>
      </c>
      <c r="G88" s="85">
        <v>173148</v>
      </c>
      <c r="H88" s="56">
        <f t="shared" si="4"/>
        <v>5124</v>
      </c>
      <c r="I88" s="69" t="s">
        <v>224</v>
      </c>
      <c r="J88" s="77" t="s">
        <v>183</v>
      </c>
      <c r="K88" s="39"/>
      <c r="L88" s="39"/>
      <c r="M88" s="56" t="str">
        <f>VLOOKUP(J88,Адреса[],4,0)</f>
        <v>KEJ</v>
      </c>
      <c r="N88" s="59">
        <f t="shared" si="5"/>
        <v>2664.48</v>
      </c>
    </row>
    <row r="89" spans="1:14" x14ac:dyDescent="0.25">
      <c r="A89" s="62" t="s">
        <v>223</v>
      </c>
      <c r="B89" s="42" t="s">
        <v>327</v>
      </c>
      <c r="C89" s="63" t="str">
        <f>VLOOKUP(J89,Адреса[],2,0)</f>
        <v>Новокузнецк, Полевая, 35</v>
      </c>
      <c r="D89" s="71" t="s">
        <v>257</v>
      </c>
      <c r="E89" s="71" t="s">
        <v>254</v>
      </c>
      <c r="F89" s="78">
        <v>31329</v>
      </c>
      <c r="G89" s="82">
        <v>31958</v>
      </c>
      <c r="H89" s="56">
        <f t="shared" si="4"/>
        <v>629</v>
      </c>
      <c r="I89" s="70" t="s">
        <v>225</v>
      </c>
      <c r="J89" s="75" t="s">
        <v>183</v>
      </c>
      <c r="K89" s="39"/>
      <c r="L89" s="39"/>
      <c r="M89" s="56" t="str">
        <f>VLOOKUP(J89,Адреса[],4,0)</f>
        <v>KEJ</v>
      </c>
      <c r="N89" s="59">
        <f t="shared" si="5"/>
        <v>270.46999999999997</v>
      </c>
    </row>
    <row r="90" spans="1:14" x14ac:dyDescent="0.25">
      <c r="A90" s="62" t="s">
        <v>223</v>
      </c>
      <c r="B90" s="42" t="s">
        <v>327</v>
      </c>
      <c r="C90" s="63" t="str">
        <f>VLOOKUP(J90,Адреса[],2,0)</f>
        <v>Новокузнецк, Полевая, 35</v>
      </c>
      <c r="D90" s="71" t="s">
        <v>43</v>
      </c>
      <c r="E90" s="71" t="s">
        <v>271</v>
      </c>
      <c r="F90" s="80" t="s">
        <v>321</v>
      </c>
      <c r="G90" s="84">
        <v>96948</v>
      </c>
      <c r="H90" s="56">
        <f t="shared" si="4"/>
        <v>1028</v>
      </c>
      <c r="I90" s="50" t="s">
        <v>225</v>
      </c>
      <c r="J90" s="75" t="s">
        <v>183</v>
      </c>
      <c r="K90" s="39"/>
      <c r="L90" s="39"/>
      <c r="M90" s="56" t="str">
        <f>VLOOKUP(J90,Адреса[],4,0)</f>
        <v>KEJ</v>
      </c>
      <c r="N90" s="59">
        <f t="shared" si="5"/>
        <v>442.04</v>
      </c>
    </row>
    <row r="91" spans="1:14" x14ac:dyDescent="0.25">
      <c r="A91" s="62" t="s">
        <v>223</v>
      </c>
      <c r="B91" s="42" t="s">
        <v>327</v>
      </c>
      <c r="C91" s="63" t="str">
        <f>VLOOKUP(J91,Адреса[],2,0)</f>
        <v>Новокузнецк, Полевая, 35</v>
      </c>
      <c r="D91" s="71" t="s">
        <v>19</v>
      </c>
      <c r="E91" s="71" t="s">
        <v>329</v>
      </c>
      <c r="F91" s="78">
        <v>207000</v>
      </c>
      <c r="G91" s="82">
        <v>207249</v>
      </c>
      <c r="H91" s="56">
        <f t="shared" si="4"/>
        <v>249</v>
      </c>
      <c r="I91" s="70" t="s">
        <v>224</v>
      </c>
      <c r="J91" s="76" t="s">
        <v>183</v>
      </c>
      <c r="K91" s="39"/>
      <c r="L91" s="39"/>
      <c r="M91" s="56" t="str">
        <f>VLOOKUP(J91,Адреса[],4,0)</f>
        <v>KEJ</v>
      </c>
      <c r="N91" s="59">
        <f t="shared" si="5"/>
        <v>129.48000000000002</v>
      </c>
    </row>
    <row r="92" spans="1:14" x14ac:dyDescent="0.25">
      <c r="A92" s="62" t="s">
        <v>223</v>
      </c>
      <c r="B92" s="42" t="s">
        <v>327</v>
      </c>
      <c r="C92" s="63" t="str">
        <f>VLOOKUP(J92,Адреса[],2,0)</f>
        <v>Красноярск, Рейдовая, 68а</v>
      </c>
      <c r="D92" s="71" t="s">
        <v>201</v>
      </c>
      <c r="E92" s="71" t="s">
        <v>330</v>
      </c>
      <c r="F92" s="80">
        <v>20165</v>
      </c>
      <c r="G92" s="84">
        <v>20165</v>
      </c>
      <c r="H92" s="56">
        <f t="shared" si="4"/>
        <v>0</v>
      </c>
      <c r="I92" s="70" t="s">
        <v>225</v>
      </c>
      <c r="J92" s="75" t="s">
        <v>184</v>
      </c>
      <c r="K92" s="39"/>
      <c r="L92" s="39"/>
      <c r="M92" s="56" t="str">
        <f>VLOOKUP(J92,Адреса[],4,0)</f>
        <v>KJA</v>
      </c>
      <c r="N92" s="59">
        <f t="shared" si="5"/>
        <v>0</v>
      </c>
    </row>
    <row r="93" spans="1:14" x14ac:dyDescent="0.25">
      <c r="A93" s="62" t="s">
        <v>223</v>
      </c>
      <c r="B93" s="42" t="s">
        <v>327</v>
      </c>
      <c r="C93" s="63" t="str">
        <f>VLOOKUP(J93,Адреса[],2,0)</f>
        <v>Красноярск, Рейдовая, 68а</v>
      </c>
      <c r="D93" s="71" t="s">
        <v>302</v>
      </c>
      <c r="E93" s="71" t="s">
        <v>331</v>
      </c>
      <c r="F93" s="80">
        <v>62247</v>
      </c>
      <c r="G93" s="84">
        <v>62247</v>
      </c>
      <c r="H93" s="56">
        <f t="shared" si="4"/>
        <v>0</v>
      </c>
      <c r="I93" s="50" t="s">
        <v>225</v>
      </c>
      <c r="J93" s="75" t="s">
        <v>184</v>
      </c>
      <c r="K93" s="39"/>
      <c r="L93" s="39"/>
      <c r="M93" s="56" t="str">
        <f>VLOOKUP(J93,Адреса[],4,0)</f>
        <v>KJA</v>
      </c>
      <c r="N93" s="59">
        <f t="shared" si="5"/>
        <v>0</v>
      </c>
    </row>
    <row r="94" spans="1:14" x14ac:dyDescent="0.25">
      <c r="A94" s="62" t="s">
        <v>223</v>
      </c>
      <c r="B94" s="42" t="s">
        <v>327</v>
      </c>
      <c r="C94" s="63" t="str">
        <f>VLOOKUP(J94,Адреса[],2,0)</f>
        <v>Красноярск, Рейдовая, 68а</v>
      </c>
      <c r="D94" s="71" t="s">
        <v>210</v>
      </c>
      <c r="E94" s="71" t="s">
        <v>135</v>
      </c>
      <c r="F94" s="78">
        <v>170567</v>
      </c>
      <c r="G94" s="82">
        <v>170567</v>
      </c>
      <c r="H94" s="56">
        <f t="shared" si="4"/>
        <v>0</v>
      </c>
      <c r="I94" s="50" t="s">
        <v>225</v>
      </c>
      <c r="J94" s="75" t="s">
        <v>184</v>
      </c>
      <c r="K94" s="39"/>
      <c r="L94" s="39"/>
      <c r="M94" s="56" t="str">
        <f>VLOOKUP(J94,Адреса[],4,0)</f>
        <v>KJA</v>
      </c>
      <c r="N94" s="59">
        <f t="shared" si="5"/>
        <v>0</v>
      </c>
    </row>
    <row r="95" spans="1:14" x14ac:dyDescent="0.25">
      <c r="A95" s="62" t="s">
        <v>223</v>
      </c>
      <c r="B95" s="42" t="s">
        <v>327</v>
      </c>
      <c r="C95" s="63" t="str">
        <f>VLOOKUP(J95,Адреса[],2,0)</f>
        <v>Красноярск, Рейдовая, 68а</v>
      </c>
      <c r="D95" s="71" t="s">
        <v>206</v>
      </c>
      <c r="E95" s="72" t="s">
        <v>136</v>
      </c>
      <c r="F95" s="81">
        <v>493728</v>
      </c>
      <c r="G95" s="85">
        <v>493728</v>
      </c>
      <c r="H95" s="56">
        <f t="shared" si="4"/>
        <v>0</v>
      </c>
      <c r="I95" s="70" t="s">
        <v>225</v>
      </c>
      <c r="J95" s="77" t="s">
        <v>184</v>
      </c>
      <c r="K95" s="39"/>
      <c r="L95" s="39"/>
      <c r="M95" s="56" t="str">
        <f>VLOOKUP(J95,Адреса[],4,0)</f>
        <v>KJA</v>
      </c>
      <c r="N95" s="59">
        <f t="shared" si="5"/>
        <v>0</v>
      </c>
    </row>
    <row r="96" spans="1:14" x14ac:dyDescent="0.25">
      <c r="A96" s="62" t="s">
        <v>223</v>
      </c>
      <c r="B96" s="42" t="s">
        <v>327</v>
      </c>
      <c r="C96" s="63" t="str">
        <f>VLOOKUP(J96,Адреса[],2,0)</f>
        <v>Красноярск, Рейдовая, 68а</v>
      </c>
      <c r="D96" s="71" t="s">
        <v>204</v>
      </c>
      <c r="E96" s="72" t="s">
        <v>281</v>
      </c>
      <c r="F96" s="81">
        <v>196744</v>
      </c>
      <c r="G96" s="85">
        <v>199363</v>
      </c>
      <c r="H96" s="56">
        <f t="shared" si="4"/>
        <v>2619</v>
      </c>
      <c r="I96" s="50" t="s">
        <v>225</v>
      </c>
      <c r="J96" s="77" t="s">
        <v>184</v>
      </c>
      <c r="K96" s="39"/>
      <c r="L96" s="39"/>
      <c r="M96" s="56" t="str">
        <f>VLOOKUP(J96,Адреса[],4,0)</f>
        <v>KJA</v>
      </c>
      <c r="N96" s="59">
        <f t="shared" si="5"/>
        <v>1126.17</v>
      </c>
    </row>
    <row r="97" spans="1:14" x14ac:dyDescent="0.25">
      <c r="A97" s="62" t="s">
        <v>223</v>
      </c>
      <c r="B97" s="42" t="s">
        <v>327</v>
      </c>
      <c r="C97" s="63" t="str">
        <f>VLOOKUP(J97,Адреса[],2,0)</f>
        <v>Красноярск, Рейдовая, 68а</v>
      </c>
      <c r="D97" s="71" t="s">
        <v>241</v>
      </c>
      <c r="E97" s="72" t="s">
        <v>137</v>
      </c>
      <c r="F97" s="81">
        <v>142773</v>
      </c>
      <c r="G97" s="85">
        <v>144710</v>
      </c>
      <c r="H97" s="56">
        <f t="shared" si="4"/>
        <v>1937</v>
      </c>
      <c r="I97" s="50" t="s">
        <v>225</v>
      </c>
      <c r="J97" s="77" t="s">
        <v>184</v>
      </c>
      <c r="K97" s="39"/>
      <c r="L97" s="39"/>
      <c r="M97" s="56" t="str">
        <f>VLOOKUP(J97,Адреса[],4,0)</f>
        <v>KJA</v>
      </c>
      <c r="N97" s="59">
        <f t="shared" si="5"/>
        <v>832.91</v>
      </c>
    </row>
    <row r="98" spans="1:14" x14ac:dyDescent="0.25">
      <c r="A98" s="62" t="s">
        <v>223</v>
      </c>
      <c r="B98" s="42" t="s">
        <v>327</v>
      </c>
      <c r="C98" s="63" t="str">
        <f>VLOOKUP(J98,Адреса[],2,0)</f>
        <v>Красноярск, Рейдовая, 68а</v>
      </c>
      <c r="D98" s="71" t="s">
        <v>241</v>
      </c>
      <c r="E98" s="72" t="s">
        <v>138</v>
      </c>
      <c r="F98" s="81">
        <v>151317</v>
      </c>
      <c r="G98" s="85">
        <v>151317</v>
      </c>
      <c r="H98" s="56">
        <f t="shared" ref="H98:H129" si="6">G98-F98</f>
        <v>0</v>
      </c>
      <c r="I98" s="69" t="s">
        <v>225</v>
      </c>
      <c r="J98" s="77" t="s">
        <v>184</v>
      </c>
      <c r="K98" s="39"/>
      <c r="L98" s="39"/>
      <c r="M98" s="56" t="str">
        <f>VLOOKUP(J98,Адреса[],4,0)</f>
        <v>KJA</v>
      </c>
      <c r="N98" s="59">
        <f t="shared" ref="N98:N129" si="7">H98*VLOOKUP(I98,ценачб,2,0)</f>
        <v>0</v>
      </c>
    </row>
    <row r="99" spans="1:14" x14ac:dyDescent="0.25">
      <c r="A99" s="62" t="s">
        <v>223</v>
      </c>
      <c r="B99" s="42" t="s">
        <v>327</v>
      </c>
      <c r="C99" s="63" t="str">
        <f>VLOOKUP(J99,Адреса[],2,0)</f>
        <v>Красноярск, Рейдовая, 68а</v>
      </c>
      <c r="D99" s="71" t="s">
        <v>147</v>
      </c>
      <c r="E99" s="71" t="s">
        <v>211</v>
      </c>
      <c r="F99" s="78">
        <v>147240</v>
      </c>
      <c r="G99" s="82">
        <v>147240</v>
      </c>
      <c r="H99" s="56">
        <f t="shared" si="6"/>
        <v>0</v>
      </c>
      <c r="I99" s="69" t="s">
        <v>225</v>
      </c>
      <c r="J99" s="75" t="s">
        <v>184</v>
      </c>
      <c r="K99" s="39"/>
      <c r="L99" s="39"/>
      <c r="M99" s="56" t="str">
        <f>VLOOKUP(J99,Адреса[],4,0)</f>
        <v>KJA</v>
      </c>
      <c r="N99" s="59">
        <f t="shared" si="7"/>
        <v>0</v>
      </c>
    </row>
    <row r="100" spans="1:14" x14ac:dyDescent="0.25">
      <c r="A100" s="62" t="s">
        <v>223</v>
      </c>
      <c r="B100" s="42" t="s">
        <v>327</v>
      </c>
      <c r="C100" s="63" t="str">
        <f>VLOOKUP(J100,Адреса[],2,0)</f>
        <v>Красноярск, Рейдовая, 68а</v>
      </c>
      <c r="D100" s="71" t="s">
        <v>236</v>
      </c>
      <c r="E100" s="71" t="s">
        <v>305</v>
      </c>
      <c r="F100" s="78">
        <v>170354</v>
      </c>
      <c r="G100" s="82">
        <v>170354</v>
      </c>
      <c r="H100" s="56">
        <f t="shared" si="6"/>
        <v>0</v>
      </c>
      <c r="I100" s="50" t="s">
        <v>225</v>
      </c>
      <c r="J100" s="76" t="s">
        <v>184</v>
      </c>
      <c r="K100" s="39"/>
      <c r="L100" s="39"/>
      <c r="M100" s="56" t="str">
        <f>VLOOKUP(J100,Адреса[],4,0)</f>
        <v>KJA</v>
      </c>
      <c r="N100" s="59">
        <f t="shared" si="7"/>
        <v>0</v>
      </c>
    </row>
    <row r="101" spans="1:14" x14ac:dyDescent="0.25">
      <c r="A101" s="62" t="s">
        <v>223</v>
      </c>
      <c r="B101" s="42" t="s">
        <v>327</v>
      </c>
      <c r="C101" s="63" t="str">
        <f>VLOOKUP(J101,Адреса[],2,0)</f>
        <v>Красноярск, Рейдовая, 68а</v>
      </c>
      <c r="D101" s="71" t="s">
        <v>286</v>
      </c>
      <c r="E101" s="72" t="s">
        <v>259</v>
      </c>
      <c r="F101" s="81">
        <v>59990</v>
      </c>
      <c r="G101" s="85">
        <v>61147</v>
      </c>
      <c r="H101" s="56">
        <f t="shared" si="6"/>
        <v>1157</v>
      </c>
      <c r="I101" s="70" t="s">
        <v>225</v>
      </c>
      <c r="J101" s="77" t="s">
        <v>184</v>
      </c>
      <c r="K101" s="39"/>
      <c r="L101" s="39"/>
      <c r="M101" s="56" t="str">
        <f>VLOOKUP(J101,Адреса[],4,0)</f>
        <v>KJA</v>
      </c>
      <c r="N101" s="59">
        <f t="shared" si="7"/>
        <v>497.51</v>
      </c>
    </row>
    <row r="102" spans="1:14" x14ac:dyDescent="0.25">
      <c r="A102" s="62" t="s">
        <v>223</v>
      </c>
      <c r="B102" s="42" t="s">
        <v>327</v>
      </c>
      <c r="C102" s="63" t="str">
        <f>VLOOKUP(J102,Адреса[],2,0)</f>
        <v>Красноярск, Рейдовая, 68а</v>
      </c>
      <c r="D102" s="71" t="s">
        <v>2</v>
      </c>
      <c r="E102" s="72" t="s">
        <v>266</v>
      </c>
      <c r="F102" s="81">
        <v>30380</v>
      </c>
      <c r="G102" s="85">
        <v>31307</v>
      </c>
      <c r="H102" s="56">
        <f t="shared" si="6"/>
        <v>927</v>
      </c>
      <c r="I102" s="50" t="s">
        <v>224</v>
      </c>
      <c r="J102" s="77" t="s">
        <v>184</v>
      </c>
      <c r="K102" s="39"/>
      <c r="L102" s="39"/>
      <c r="M102" s="56" t="str">
        <f>VLOOKUP(J102,Адреса[],4,0)</f>
        <v>KJA</v>
      </c>
      <c r="N102" s="59">
        <f t="shared" si="7"/>
        <v>482.04</v>
      </c>
    </row>
    <row r="103" spans="1:14" x14ac:dyDescent="0.25">
      <c r="A103" s="62" t="s">
        <v>223</v>
      </c>
      <c r="B103" s="42" t="s">
        <v>327</v>
      </c>
      <c r="C103" s="63" t="str">
        <f>VLOOKUP(J103,Адреса[],2,0)</f>
        <v>Красноярск, Рейдовая, 68а</v>
      </c>
      <c r="D103" s="71" t="s">
        <v>287</v>
      </c>
      <c r="E103" s="72" t="s">
        <v>288</v>
      </c>
      <c r="F103" s="81">
        <v>365201</v>
      </c>
      <c r="G103" s="85">
        <v>376858</v>
      </c>
      <c r="H103" s="56">
        <f t="shared" si="6"/>
        <v>11657</v>
      </c>
      <c r="I103" s="70" t="s">
        <v>225</v>
      </c>
      <c r="J103" s="77" t="s">
        <v>184</v>
      </c>
      <c r="K103" s="39"/>
      <c r="L103" s="39"/>
      <c r="M103" s="56" t="str">
        <f>VLOOKUP(J103,Адреса[],4,0)</f>
        <v>KJA</v>
      </c>
      <c r="N103" s="59">
        <f t="shared" si="7"/>
        <v>5012.51</v>
      </c>
    </row>
    <row r="104" spans="1:14" x14ac:dyDescent="0.25">
      <c r="A104" s="62" t="s">
        <v>223</v>
      </c>
      <c r="B104" s="42" t="s">
        <v>327</v>
      </c>
      <c r="C104" s="63" t="str">
        <f>VLOOKUP(J104,Адреса[],2,0)</f>
        <v>Красноярск, Рейдовая, 68а</v>
      </c>
      <c r="D104" s="71" t="s">
        <v>2</v>
      </c>
      <c r="E104" s="72" t="s">
        <v>289</v>
      </c>
      <c r="F104" s="81">
        <v>132393</v>
      </c>
      <c r="G104" s="85">
        <v>132393</v>
      </c>
      <c r="H104" s="56">
        <f t="shared" si="6"/>
        <v>0</v>
      </c>
      <c r="I104" s="70" t="s">
        <v>225</v>
      </c>
      <c r="J104" s="77" t="s">
        <v>184</v>
      </c>
      <c r="K104" s="39"/>
      <c r="L104" s="39"/>
      <c r="M104" s="56" t="str">
        <f>VLOOKUP(J104,Адреса[],4,0)</f>
        <v>KJA</v>
      </c>
      <c r="N104" s="59">
        <f t="shared" si="7"/>
        <v>0</v>
      </c>
    </row>
    <row r="105" spans="1:14" x14ac:dyDescent="0.25">
      <c r="A105" s="62" t="s">
        <v>223</v>
      </c>
      <c r="B105" s="42" t="s">
        <v>327</v>
      </c>
      <c r="C105" s="63" t="str">
        <f>VLOOKUP(J105,Адреса[],2,0)</f>
        <v>Красноярск, Рейдовая, 68а</v>
      </c>
      <c r="D105" s="71" t="s">
        <v>205</v>
      </c>
      <c r="E105" s="71" t="s">
        <v>332</v>
      </c>
      <c r="F105" s="78">
        <v>18383</v>
      </c>
      <c r="G105" s="82">
        <v>22092</v>
      </c>
      <c r="H105" s="56">
        <f t="shared" si="6"/>
        <v>3709</v>
      </c>
      <c r="I105" s="50" t="s">
        <v>225</v>
      </c>
      <c r="J105" s="76" t="s">
        <v>184</v>
      </c>
      <c r="K105" s="39"/>
      <c r="L105" s="39"/>
      <c r="M105" s="56" t="str">
        <f>VLOOKUP(J105,Адреса[],4,0)</f>
        <v>KJA</v>
      </c>
      <c r="N105" s="59">
        <f t="shared" si="7"/>
        <v>1594.87</v>
      </c>
    </row>
    <row r="106" spans="1:14" x14ac:dyDescent="0.25">
      <c r="A106" s="62" t="s">
        <v>223</v>
      </c>
      <c r="B106" s="42" t="s">
        <v>327</v>
      </c>
      <c r="C106" s="63" t="str">
        <f>VLOOKUP(J106,Адреса[],2,0)</f>
        <v>Южно-Сахалинск, Мира пр-т, 2Б/11, корп. 5</v>
      </c>
      <c r="D106" s="71" t="s">
        <v>16</v>
      </c>
      <c r="E106" s="72" t="s">
        <v>17</v>
      </c>
      <c r="F106" s="81">
        <v>134896</v>
      </c>
      <c r="G106" s="85">
        <v>136237</v>
      </c>
      <c r="H106" s="56">
        <f t="shared" si="6"/>
        <v>1341</v>
      </c>
      <c r="I106" s="50" t="s">
        <v>225</v>
      </c>
      <c r="J106" s="77" t="s">
        <v>185</v>
      </c>
      <c r="K106" s="39"/>
      <c r="L106" s="39"/>
      <c r="M106" s="56" t="str">
        <f>VLOOKUP(J106,Адреса[],4,0)</f>
        <v>VVO</v>
      </c>
      <c r="N106" s="59">
        <f t="shared" si="7"/>
        <v>576.63</v>
      </c>
    </row>
    <row r="107" spans="1:14" x14ac:dyDescent="0.25">
      <c r="A107" s="62" t="s">
        <v>223</v>
      </c>
      <c r="B107" s="42" t="s">
        <v>327</v>
      </c>
      <c r="C107" s="63" t="str">
        <f>VLOOKUP(J107,Адреса[],2,0)</f>
        <v>Южно-Сахалинск, Мира пр-т, 2Б/11, корп. 5</v>
      </c>
      <c r="D107" s="71" t="s">
        <v>238</v>
      </c>
      <c r="E107" s="71" t="s">
        <v>141</v>
      </c>
      <c r="F107" s="79">
        <v>95396</v>
      </c>
      <c r="G107" s="83">
        <v>95396</v>
      </c>
      <c r="H107" s="56">
        <f t="shared" si="6"/>
        <v>0</v>
      </c>
      <c r="I107" s="69" t="s">
        <v>225</v>
      </c>
      <c r="J107" s="75" t="s">
        <v>185</v>
      </c>
      <c r="K107" s="39"/>
      <c r="L107" s="39"/>
      <c r="M107" s="56" t="str">
        <f>VLOOKUP(J107,Адреса[],4,0)</f>
        <v>VVO</v>
      </c>
      <c r="N107" s="59">
        <f t="shared" si="7"/>
        <v>0</v>
      </c>
    </row>
    <row r="108" spans="1:14" x14ac:dyDescent="0.25">
      <c r="A108" s="62" t="s">
        <v>223</v>
      </c>
      <c r="B108" s="42" t="s">
        <v>327</v>
      </c>
      <c r="C108" s="63" t="str">
        <f>VLOOKUP(J108,Адреса[],2,0)</f>
        <v>Южно-Сахалинск, Мира пр-т, 2Б/11, корп. 5</v>
      </c>
      <c r="D108" s="71" t="s">
        <v>43</v>
      </c>
      <c r="E108" s="71" t="s">
        <v>157</v>
      </c>
      <c r="F108" s="79">
        <v>28648</v>
      </c>
      <c r="G108" s="83">
        <v>28648</v>
      </c>
      <c r="H108" s="56">
        <f t="shared" si="6"/>
        <v>0</v>
      </c>
      <c r="I108" s="50" t="s">
        <v>225</v>
      </c>
      <c r="J108" s="75" t="s">
        <v>185</v>
      </c>
      <c r="K108" s="39"/>
      <c r="L108" s="39"/>
      <c r="M108" s="56" t="str">
        <f>VLOOKUP(J108,Адреса[],4,0)</f>
        <v>VVO</v>
      </c>
      <c r="N108" s="59">
        <f t="shared" si="7"/>
        <v>0</v>
      </c>
    </row>
    <row r="109" spans="1:14" x14ac:dyDescent="0.25">
      <c r="A109" s="62" t="s">
        <v>223</v>
      </c>
      <c r="B109" s="42" t="s">
        <v>327</v>
      </c>
      <c r="C109" s="63" t="str">
        <f>VLOOKUP(J109,Адреса[],2,0)</f>
        <v>Южно-Сахалинск, Мира пр-т, 2Б/11, корп. 5</v>
      </c>
      <c r="D109" s="71" t="s">
        <v>19</v>
      </c>
      <c r="E109" s="71" t="s">
        <v>20</v>
      </c>
      <c r="F109" s="78">
        <v>174305</v>
      </c>
      <c r="G109" s="82">
        <v>174305</v>
      </c>
      <c r="H109" s="56">
        <f t="shared" si="6"/>
        <v>0</v>
      </c>
      <c r="I109" s="50" t="s">
        <v>224</v>
      </c>
      <c r="J109" s="75" t="s">
        <v>185</v>
      </c>
      <c r="K109" s="39"/>
      <c r="L109" s="39"/>
      <c r="M109" s="56" t="str">
        <f>VLOOKUP(J109,Адреса[],4,0)</f>
        <v>VVO</v>
      </c>
      <c r="N109" s="59">
        <f t="shared" si="7"/>
        <v>0</v>
      </c>
    </row>
    <row r="110" spans="1:14" x14ac:dyDescent="0.25">
      <c r="A110" s="62" t="s">
        <v>223</v>
      </c>
      <c r="B110" s="42" t="s">
        <v>327</v>
      </c>
      <c r="C110" s="63" t="str">
        <f>VLOOKUP(J110,Адреса[],2,0)</f>
        <v>Южно-Сахалинск, Мира пр-т, 2Б/11, корп. 5</v>
      </c>
      <c r="D110" s="71" t="s">
        <v>95</v>
      </c>
      <c r="E110" s="71" t="s">
        <v>267</v>
      </c>
      <c r="F110" s="78">
        <v>199761</v>
      </c>
      <c r="G110" s="82">
        <v>199761</v>
      </c>
      <c r="H110" s="56">
        <f t="shared" si="6"/>
        <v>0</v>
      </c>
      <c r="I110" s="70" t="s">
        <v>225</v>
      </c>
      <c r="J110" s="75" t="s">
        <v>185</v>
      </c>
      <c r="K110" s="39"/>
      <c r="L110" s="39"/>
      <c r="M110" s="56" t="str">
        <f>VLOOKUP(J110,Адреса[],4,0)</f>
        <v>VVO</v>
      </c>
      <c r="N110" s="59">
        <f t="shared" si="7"/>
        <v>0</v>
      </c>
    </row>
    <row r="111" spans="1:14" x14ac:dyDescent="0.25">
      <c r="A111" s="62" t="s">
        <v>223</v>
      </c>
      <c r="B111" s="42" t="s">
        <v>327</v>
      </c>
      <c r="C111" s="63" t="str">
        <f>VLOOKUP(J111,Адреса[],2,0)</f>
        <v>Биробиджан, Шолом-Алейхема, 67</v>
      </c>
      <c r="D111" s="71" t="s">
        <v>6</v>
      </c>
      <c r="E111" s="71" t="s">
        <v>7</v>
      </c>
      <c r="F111" s="78">
        <v>142748</v>
      </c>
      <c r="G111" s="82">
        <v>144057</v>
      </c>
      <c r="H111" s="56">
        <f t="shared" si="6"/>
        <v>1309</v>
      </c>
      <c r="I111" s="70" t="s">
        <v>225</v>
      </c>
      <c r="J111" s="76" t="s">
        <v>186</v>
      </c>
      <c r="K111" s="39"/>
      <c r="L111" s="39"/>
      <c r="M111" s="56" t="str">
        <f>VLOOKUP(J111,Адреса[],4,0)</f>
        <v>KHV</v>
      </c>
      <c r="N111" s="59">
        <f t="shared" si="7"/>
        <v>562.87</v>
      </c>
    </row>
    <row r="112" spans="1:14" x14ac:dyDescent="0.25">
      <c r="A112" s="62" t="s">
        <v>223</v>
      </c>
      <c r="B112" s="42" t="s">
        <v>327</v>
      </c>
      <c r="C112" s="63" t="str">
        <f>VLOOKUP(J112,Адреса[],2,0)</f>
        <v>Биробиджан, Шолом-Алейхема, 67</v>
      </c>
      <c r="D112" s="71" t="s">
        <v>201</v>
      </c>
      <c r="E112" s="71" t="s">
        <v>8</v>
      </c>
      <c r="F112" s="78">
        <v>204654</v>
      </c>
      <c r="G112" s="82">
        <v>205040</v>
      </c>
      <c r="H112" s="56">
        <f t="shared" si="6"/>
        <v>386</v>
      </c>
      <c r="I112" s="70" t="s">
        <v>225</v>
      </c>
      <c r="J112" s="76" t="s">
        <v>186</v>
      </c>
      <c r="K112" s="39"/>
      <c r="L112" s="39"/>
      <c r="M112" s="56" t="str">
        <f>VLOOKUP(J112,Адреса[],4,0)</f>
        <v>KHV</v>
      </c>
      <c r="N112" s="59">
        <f t="shared" si="7"/>
        <v>165.98</v>
      </c>
    </row>
    <row r="113" spans="1:14" x14ac:dyDescent="0.25">
      <c r="A113" s="62" t="s">
        <v>223</v>
      </c>
      <c r="B113" s="42" t="s">
        <v>327</v>
      </c>
      <c r="C113" s="63" t="str">
        <f>VLOOKUP(J113,Адреса[],2,0)</f>
        <v>Биробиджан, Шолом-Алейхема, 67</v>
      </c>
      <c r="D113" s="71" t="s">
        <v>9</v>
      </c>
      <c r="E113" s="71" t="s">
        <v>10</v>
      </c>
      <c r="F113" s="78">
        <v>46602</v>
      </c>
      <c r="G113" s="82">
        <v>46602</v>
      </c>
      <c r="H113" s="56">
        <f t="shared" si="6"/>
        <v>0</v>
      </c>
      <c r="I113" s="70" t="s">
        <v>225</v>
      </c>
      <c r="J113" s="76" t="s">
        <v>186</v>
      </c>
      <c r="K113" s="39"/>
      <c r="L113" s="39"/>
      <c r="M113" s="56" t="str">
        <f>VLOOKUP(J113,Адреса[],4,0)</f>
        <v>KHV</v>
      </c>
      <c r="N113" s="59">
        <f t="shared" si="7"/>
        <v>0</v>
      </c>
    </row>
    <row r="114" spans="1:14" x14ac:dyDescent="0.25">
      <c r="A114" s="62" t="s">
        <v>223</v>
      </c>
      <c r="B114" s="42" t="s">
        <v>327</v>
      </c>
      <c r="C114" s="63" t="str">
        <f>VLOOKUP(J114,Адреса[],2,0)</f>
        <v>Новосибирск, Большая, 256б</v>
      </c>
      <c r="D114" s="71" t="s">
        <v>201</v>
      </c>
      <c r="E114" s="72" t="s">
        <v>306</v>
      </c>
      <c r="F114" s="81">
        <v>91421</v>
      </c>
      <c r="G114" s="85">
        <v>92389</v>
      </c>
      <c r="H114" s="56">
        <f t="shared" si="6"/>
        <v>968</v>
      </c>
      <c r="I114" s="70" t="s">
        <v>224</v>
      </c>
      <c r="J114" s="77" t="s">
        <v>187</v>
      </c>
      <c r="K114" s="39"/>
      <c r="L114" s="39"/>
      <c r="M114" s="56" t="str">
        <f>VLOOKUP(J114,Адреса[],4,0)</f>
        <v>OVB</v>
      </c>
      <c r="N114" s="59">
        <f t="shared" si="7"/>
        <v>503.36</v>
      </c>
    </row>
    <row r="115" spans="1:14" x14ac:dyDescent="0.25">
      <c r="A115" s="62" t="s">
        <v>223</v>
      </c>
      <c r="B115" s="42" t="s">
        <v>327</v>
      </c>
      <c r="C115" s="63" t="str">
        <f>VLOOKUP(J115,Адреса[],2,0)</f>
        <v>Новосибирск, Большая, 256б</v>
      </c>
      <c r="D115" s="71" t="s">
        <v>290</v>
      </c>
      <c r="E115" s="72" t="s">
        <v>317</v>
      </c>
      <c r="F115" s="81">
        <v>22605</v>
      </c>
      <c r="G115" s="85">
        <v>36333</v>
      </c>
      <c r="H115" s="56">
        <f t="shared" si="6"/>
        <v>13728</v>
      </c>
      <c r="I115" s="50" t="s">
        <v>224</v>
      </c>
      <c r="J115" s="77" t="s">
        <v>187</v>
      </c>
      <c r="K115" s="39"/>
      <c r="L115" s="39"/>
      <c r="M115" s="56" t="str">
        <f>VLOOKUP(J115,Адреса[],4,0)</f>
        <v>OVB</v>
      </c>
      <c r="N115" s="59">
        <f t="shared" si="7"/>
        <v>7138.56</v>
      </c>
    </row>
    <row r="116" spans="1:14" x14ac:dyDescent="0.25">
      <c r="A116" s="62" t="s">
        <v>223</v>
      </c>
      <c r="B116" s="42" t="s">
        <v>327</v>
      </c>
      <c r="C116" s="63" t="str">
        <f>VLOOKUP(J116,Адреса[],2,0)</f>
        <v>Новосибирск, Большая, 256б</v>
      </c>
      <c r="D116" s="71" t="s">
        <v>2</v>
      </c>
      <c r="E116" s="72" t="s">
        <v>272</v>
      </c>
      <c r="F116" s="81">
        <v>105274</v>
      </c>
      <c r="G116" s="85">
        <v>105274</v>
      </c>
      <c r="H116" s="56">
        <f t="shared" si="6"/>
        <v>0</v>
      </c>
      <c r="I116" s="50" t="s">
        <v>224</v>
      </c>
      <c r="J116" s="77" t="s">
        <v>187</v>
      </c>
      <c r="K116" s="39"/>
      <c r="L116" s="39"/>
      <c r="M116" s="56" t="str">
        <f>VLOOKUP(J116,Адреса[],4,0)</f>
        <v>OVB</v>
      </c>
      <c r="N116" s="59">
        <f t="shared" si="7"/>
        <v>0</v>
      </c>
    </row>
    <row r="117" spans="1:14" x14ac:dyDescent="0.25">
      <c r="A117" s="62" t="s">
        <v>223</v>
      </c>
      <c r="B117" s="42" t="s">
        <v>327</v>
      </c>
      <c r="C117" s="63" t="str">
        <f>VLOOKUP(J117,Адреса[],2,0)</f>
        <v>Новосибирск, Серебренниковская, 19/1</v>
      </c>
      <c r="D117" s="71" t="s">
        <v>206</v>
      </c>
      <c r="E117" s="72" t="s">
        <v>84</v>
      </c>
      <c r="F117" s="81">
        <v>289419</v>
      </c>
      <c r="G117" s="85">
        <v>289419</v>
      </c>
      <c r="H117" s="56">
        <f t="shared" si="6"/>
        <v>0</v>
      </c>
      <c r="I117" s="50" t="s">
        <v>225</v>
      </c>
      <c r="J117" s="77" t="s">
        <v>188</v>
      </c>
      <c r="K117" s="39"/>
      <c r="L117" s="39"/>
      <c r="M117" s="56" t="str">
        <f>VLOOKUP(J117,Адреса[],4,0)</f>
        <v>OVB</v>
      </c>
      <c r="N117" s="59">
        <f t="shared" si="7"/>
        <v>0</v>
      </c>
    </row>
    <row r="118" spans="1:14" x14ac:dyDescent="0.25">
      <c r="A118" s="62" t="s">
        <v>223</v>
      </c>
      <c r="B118" s="42" t="s">
        <v>327</v>
      </c>
      <c r="C118" s="63" t="str">
        <f>VLOOKUP(J118,Адреса[],2,0)</f>
        <v>Новосибирск, Серебренниковская, 19/1</v>
      </c>
      <c r="D118" s="71" t="s">
        <v>318</v>
      </c>
      <c r="E118" s="71" t="s">
        <v>319</v>
      </c>
      <c r="F118" s="78">
        <v>61107</v>
      </c>
      <c r="G118" s="82">
        <v>61107</v>
      </c>
      <c r="H118" s="56">
        <f t="shared" si="6"/>
        <v>0</v>
      </c>
      <c r="I118" s="50" t="s">
        <v>224</v>
      </c>
      <c r="J118" s="76" t="s">
        <v>188</v>
      </c>
      <c r="K118" s="39"/>
      <c r="L118" s="39"/>
      <c r="M118" s="56" t="str">
        <f>VLOOKUP(J118,Адреса[],4,0)</f>
        <v>OVB</v>
      </c>
      <c r="N118" s="59">
        <f t="shared" si="7"/>
        <v>0</v>
      </c>
    </row>
    <row r="119" spans="1:14" x14ac:dyDescent="0.25">
      <c r="A119" s="62" t="s">
        <v>223</v>
      </c>
      <c r="B119" s="42" t="s">
        <v>327</v>
      </c>
      <c r="C119" s="63" t="str">
        <f>VLOOKUP(J119,Адреса[],2,0)</f>
        <v>Новосибирск, Серебренниковская, 19/1</v>
      </c>
      <c r="D119" s="71" t="s">
        <v>85</v>
      </c>
      <c r="E119" s="71" t="s">
        <v>86</v>
      </c>
      <c r="F119" s="78">
        <v>28605</v>
      </c>
      <c r="G119" s="82">
        <v>28928</v>
      </c>
      <c r="H119" s="56">
        <f t="shared" si="6"/>
        <v>323</v>
      </c>
      <c r="I119" s="50" t="s">
        <v>225</v>
      </c>
      <c r="J119" s="75" t="s">
        <v>188</v>
      </c>
      <c r="K119" s="39"/>
      <c r="L119" s="39"/>
      <c r="M119" s="56" t="str">
        <f>VLOOKUP(J119,Адреса[],4,0)</f>
        <v>OVB</v>
      </c>
      <c r="N119" s="59">
        <f t="shared" si="7"/>
        <v>138.88999999999999</v>
      </c>
    </row>
    <row r="120" spans="1:14" x14ac:dyDescent="0.25">
      <c r="A120" s="62" t="s">
        <v>223</v>
      </c>
      <c r="B120" s="42" t="s">
        <v>327</v>
      </c>
      <c r="C120" s="63" t="str">
        <f>VLOOKUP(J120,Адреса[],2,0)</f>
        <v>Новосибирск, Серебренниковская, 19/1</v>
      </c>
      <c r="D120" s="71" t="s">
        <v>87</v>
      </c>
      <c r="E120" s="72" t="s">
        <v>88</v>
      </c>
      <c r="F120" s="81">
        <v>37953</v>
      </c>
      <c r="G120" s="85">
        <v>37954</v>
      </c>
      <c r="H120" s="56">
        <f t="shared" si="6"/>
        <v>1</v>
      </c>
      <c r="I120" s="70" t="s">
        <v>225</v>
      </c>
      <c r="J120" s="77" t="s">
        <v>188</v>
      </c>
      <c r="K120" s="39"/>
      <c r="L120" s="39"/>
      <c r="M120" s="56" t="str">
        <f>VLOOKUP(J120,Адреса[],4,0)</f>
        <v>OVB</v>
      </c>
      <c r="N120" s="59">
        <f t="shared" si="7"/>
        <v>0.43</v>
      </c>
    </row>
    <row r="121" spans="1:14" x14ac:dyDescent="0.25">
      <c r="A121" s="62" t="s">
        <v>223</v>
      </c>
      <c r="B121" s="42" t="s">
        <v>327</v>
      </c>
      <c r="C121" s="63" t="str">
        <f>VLOOKUP(J121,Адреса[],2,0)</f>
        <v>Новосибирск, Серебренниковская, 19/1</v>
      </c>
      <c r="D121" s="71" t="s">
        <v>206</v>
      </c>
      <c r="E121" s="72" t="s">
        <v>89</v>
      </c>
      <c r="F121" s="81">
        <v>76367</v>
      </c>
      <c r="G121" s="85">
        <v>76890</v>
      </c>
      <c r="H121" s="56">
        <f t="shared" si="6"/>
        <v>523</v>
      </c>
      <c r="I121" s="50" t="s">
        <v>225</v>
      </c>
      <c r="J121" s="77" t="s">
        <v>188</v>
      </c>
      <c r="K121" s="39"/>
      <c r="L121" s="39"/>
      <c r="M121" s="56" t="str">
        <f>VLOOKUP(J121,Адреса[],4,0)</f>
        <v>OVB</v>
      </c>
      <c r="N121" s="59">
        <f t="shared" si="7"/>
        <v>224.89</v>
      </c>
    </row>
    <row r="122" spans="1:14" x14ac:dyDescent="0.25">
      <c r="A122" s="62" t="s">
        <v>223</v>
      </c>
      <c r="B122" s="42" t="s">
        <v>327</v>
      </c>
      <c r="C122" s="63" t="str">
        <f>VLOOKUP(J122,Адреса[],2,0)</f>
        <v>Новосибирск, Серебренниковская, 19/1</v>
      </c>
      <c r="D122" s="71" t="s">
        <v>207</v>
      </c>
      <c r="E122" s="72" t="s">
        <v>90</v>
      </c>
      <c r="F122" s="81">
        <v>25577</v>
      </c>
      <c r="G122" s="85">
        <v>25631</v>
      </c>
      <c r="H122" s="56">
        <f t="shared" si="6"/>
        <v>54</v>
      </c>
      <c r="I122" s="70" t="s">
        <v>225</v>
      </c>
      <c r="J122" s="77" t="s">
        <v>188</v>
      </c>
      <c r="K122" s="39"/>
      <c r="L122" s="39"/>
      <c r="M122" s="56" t="str">
        <f>VLOOKUP(J122,Адреса[],4,0)</f>
        <v>OVB</v>
      </c>
      <c r="N122" s="59">
        <f t="shared" si="7"/>
        <v>23.22</v>
      </c>
    </row>
    <row r="123" spans="1:14" x14ac:dyDescent="0.25">
      <c r="A123" s="62" t="s">
        <v>223</v>
      </c>
      <c r="B123" s="42" t="s">
        <v>327</v>
      </c>
      <c r="C123" s="63" t="str">
        <f>VLOOKUP(J123,Адреса[],2,0)</f>
        <v>Новосибирск, Серебренниковская, 19/1</v>
      </c>
      <c r="D123" s="71" t="s">
        <v>155</v>
      </c>
      <c r="E123" s="72" t="s">
        <v>91</v>
      </c>
      <c r="F123" s="81">
        <v>2254</v>
      </c>
      <c r="G123" s="85">
        <v>2257</v>
      </c>
      <c r="H123" s="56">
        <f t="shared" si="6"/>
        <v>3</v>
      </c>
      <c r="I123" s="70" t="s">
        <v>225</v>
      </c>
      <c r="J123" s="77" t="s">
        <v>188</v>
      </c>
      <c r="K123" s="39"/>
      <c r="L123" s="39"/>
      <c r="M123" s="56" t="str">
        <f>VLOOKUP(J123,Адреса[],4,0)</f>
        <v>OVB</v>
      </c>
      <c r="N123" s="59">
        <f t="shared" si="7"/>
        <v>1.29</v>
      </c>
    </row>
    <row r="124" spans="1:14" x14ac:dyDescent="0.25">
      <c r="A124" s="62" t="s">
        <v>223</v>
      </c>
      <c r="B124" s="42" t="s">
        <v>327</v>
      </c>
      <c r="C124" s="63" t="str">
        <f>VLOOKUP(J124,Адреса[],2,0)</f>
        <v>Новосибирск, Серебренниковская, 19/1</v>
      </c>
      <c r="D124" s="71" t="s">
        <v>43</v>
      </c>
      <c r="E124" s="71" t="s">
        <v>92</v>
      </c>
      <c r="F124" s="78">
        <v>14639</v>
      </c>
      <c r="G124" s="82">
        <v>14639</v>
      </c>
      <c r="H124" s="56">
        <f t="shared" si="6"/>
        <v>0</v>
      </c>
      <c r="I124" s="50" t="s">
        <v>225</v>
      </c>
      <c r="J124" s="75" t="s">
        <v>188</v>
      </c>
      <c r="K124" s="39"/>
      <c r="L124" s="39"/>
      <c r="M124" s="56" t="str">
        <f>VLOOKUP(J124,Адреса[],4,0)</f>
        <v>OVB</v>
      </c>
      <c r="N124" s="59">
        <f t="shared" si="7"/>
        <v>0</v>
      </c>
    </row>
    <row r="125" spans="1:14" x14ac:dyDescent="0.25">
      <c r="A125" s="62" t="s">
        <v>223</v>
      </c>
      <c r="B125" s="42" t="s">
        <v>327</v>
      </c>
      <c r="C125" s="63" t="str">
        <f>VLOOKUP(J125,Адреса[],2,0)</f>
        <v>Новосибирск, Серебренниковская, 19/1</v>
      </c>
      <c r="D125" s="71" t="s">
        <v>240</v>
      </c>
      <c r="E125" s="72" t="s">
        <v>93</v>
      </c>
      <c r="F125" s="81">
        <v>33801</v>
      </c>
      <c r="G125" s="85">
        <v>35784</v>
      </c>
      <c r="H125" s="56">
        <f t="shared" si="6"/>
        <v>1983</v>
      </c>
      <c r="I125" s="50" t="s">
        <v>225</v>
      </c>
      <c r="J125" s="77" t="s">
        <v>188</v>
      </c>
      <c r="K125" s="39"/>
      <c r="L125" s="39"/>
      <c r="M125" s="56" t="str">
        <f>VLOOKUP(J125,Адреса[],4,0)</f>
        <v>OVB</v>
      </c>
      <c r="N125" s="59">
        <f t="shared" si="7"/>
        <v>852.68999999999994</v>
      </c>
    </row>
    <row r="126" spans="1:14" x14ac:dyDescent="0.25">
      <c r="A126" s="62" t="s">
        <v>223</v>
      </c>
      <c r="B126" s="42" t="s">
        <v>327</v>
      </c>
      <c r="C126" s="63" t="str">
        <f>VLOOKUP(J126,Адреса[],2,0)</f>
        <v>Новосибирск, Серебренниковская, 19/1</v>
      </c>
      <c r="D126" s="71" t="s">
        <v>200</v>
      </c>
      <c r="E126" s="72" t="s">
        <v>94</v>
      </c>
      <c r="F126" s="81">
        <v>138985</v>
      </c>
      <c r="G126" s="85">
        <v>139565</v>
      </c>
      <c r="H126" s="56">
        <f t="shared" si="6"/>
        <v>580</v>
      </c>
      <c r="I126" s="50" t="s">
        <v>225</v>
      </c>
      <c r="J126" s="77" t="s">
        <v>188</v>
      </c>
      <c r="K126" s="39"/>
      <c r="L126" s="39"/>
      <c r="M126" s="56" t="str">
        <f>VLOOKUP(J126,Адреса[],4,0)</f>
        <v>OVB</v>
      </c>
      <c r="N126" s="59">
        <f t="shared" si="7"/>
        <v>249.4</v>
      </c>
    </row>
    <row r="127" spans="1:14" x14ac:dyDescent="0.25">
      <c r="A127" s="62" t="s">
        <v>223</v>
      </c>
      <c r="B127" s="42" t="s">
        <v>327</v>
      </c>
      <c r="C127" s="63" t="str">
        <f>VLOOKUP(J127,Адреса[],2,0)</f>
        <v>Новосибирск, Серебренниковская, 19/1</v>
      </c>
      <c r="D127" s="71" t="s">
        <v>206</v>
      </c>
      <c r="E127" s="72" t="s">
        <v>139</v>
      </c>
      <c r="F127" s="81">
        <v>47623</v>
      </c>
      <c r="G127" s="85">
        <v>48249</v>
      </c>
      <c r="H127" s="56">
        <f t="shared" si="6"/>
        <v>626</v>
      </c>
      <c r="I127" s="70" t="s">
        <v>225</v>
      </c>
      <c r="J127" s="77" t="s">
        <v>188</v>
      </c>
      <c r="K127" s="39"/>
      <c r="L127" s="39"/>
      <c r="M127" s="56" t="str">
        <f>VLOOKUP(J127,Адреса[],4,0)</f>
        <v>OVB</v>
      </c>
      <c r="N127" s="59">
        <f t="shared" si="7"/>
        <v>269.18</v>
      </c>
    </row>
    <row r="128" spans="1:14" x14ac:dyDescent="0.25">
      <c r="A128" s="62" t="s">
        <v>223</v>
      </c>
      <c r="B128" s="42" t="s">
        <v>327</v>
      </c>
      <c r="C128" s="63" t="str">
        <f>VLOOKUP(J128,Адреса[],2,0)</f>
        <v>Новосибирск, Серебренниковская, 19/1</v>
      </c>
      <c r="D128" s="71" t="s">
        <v>307</v>
      </c>
      <c r="E128" s="72" t="s">
        <v>312</v>
      </c>
      <c r="F128" s="81">
        <v>48320</v>
      </c>
      <c r="G128" s="85">
        <v>52087</v>
      </c>
      <c r="H128" s="56">
        <f t="shared" si="6"/>
        <v>3767</v>
      </c>
      <c r="I128" s="50" t="s">
        <v>224</v>
      </c>
      <c r="J128" s="77" t="s">
        <v>188</v>
      </c>
      <c r="K128" s="39"/>
      <c r="L128" s="39"/>
      <c r="M128" s="56" t="str">
        <f>VLOOKUP(J128,Адреса[],4,0)</f>
        <v>OVB</v>
      </c>
      <c r="N128" s="59">
        <f t="shared" si="7"/>
        <v>1958.8400000000001</v>
      </c>
    </row>
    <row r="129" spans="1:14" x14ac:dyDescent="0.25">
      <c r="A129" s="62" t="s">
        <v>223</v>
      </c>
      <c r="B129" s="42" t="s">
        <v>327</v>
      </c>
      <c r="C129" s="63" t="str">
        <f>VLOOKUP(J129,Адреса[],2,0)</f>
        <v>Новосибирск, Серебренниковская, 19/1</v>
      </c>
      <c r="D129" s="71" t="s">
        <v>147</v>
      </c>
      <c r="E129" s="72" t="s">
        <v>151</v>
      </c>
      <c r="F129" s="81">
        <v>187406</v>
      </c>
      <c r="G129" s="85">
        <v>187501</v>
      </c>
      <c r="H129" s="56">
        <f t="shared" si="6"/>
        <v>95</v>
      </c>
      <c r="I129" s="70" t="s">
        <v>225</v>
      </c>
      <c r="J129" s="77" t="s">
        <v>188</v>
      </c>
      <c r="K129" s="39"/>
      <c r="L129" s="39"/>
      <c r="M129" s="56" t="str">
        <f>VLOOKUP(J129,Адреса[],4,0)</f>
        <v>OVB</v>
      </c>
      <c r="N129" s="59">
        <f t="shared" si="7"/>
        <v>40.85</v>
      </c>
    </row>
    <row r="130" spans="1:14" x14ac:dyDescent="0.25">
      <c r="A130" s="62" t="s">
        <v>223</v>
      </c>
      <c r="B130" s="42" t="s">
        <v>327</v>
      </c>
      <c r="C130" s="63" t="str">
        <f>VLOOKUP(J130,Адреса[],2,0)</f>
        <v>Новосибирск, Серебренниковская, 19/1</v>
      </c>
      <c r="D130" s="71" t="s">
        <v>273</v>
      </c>
      <c r="E130" s="72" t="s">
        <v>274</v>
      </c>
      <c r="F130" s="81">
        <v>1383233</v>
      </c>
      <c r="G130" s="85">
        <v>1388301</v>
      </c>
      <c r="H130" s="56">
        <f t="shared" ref="H130:H161" si="8">G130-F130</f>
        <v>5068</v>
      </c>
      <c r="I130" s="70" t="s">
        <v>224</v>
      </c>
      <c r="J130" s="77" t="s">
        <v>188</v>
      </c>
      <c r="K130" s="39"/>
      <c r="L130" s="39"/>
      <c r="M130" s="56" t="str">
        <f>VLOOKUP(J130,Адреса[],4,0)</f>
        <v>OVB</v>
      </c>
      <c r="N130" s="59">
        <f t="shared" ref="N130:N168" si="9">H130*VLOOKUP(I130,ценачб,2,0)</f>
        <v>2635.36</v>
      </c>
    </row>
    <row r="131" spans="1:14" x14ac:dyDescent="0.25">
      <c r="A131" s="62" t="s">
        <v>223</v>
      </c>
      <c r="B131" s="42" t="s">
        <v>327</v>
      </c>
      <c r="C131" s="63" t="str">
        <f>VLOOKUP(J131,Адреса[],2,0)</f>
        <v>Новосибирск, Серебренниковская, 19/1</v>
      </c>
      <c r="D131" s="71" t="s">
        <v>236</v>
      </c>
      <c r="E131" s="71" t="s">
        <v>275</v>
      </c>
      <c r="F131" s="78">
        <v>279701</v>
      </c>
      <c r="G131" s="82">
        <v>279719</v>
      </c>
      <c r="H131" s="56">
        <f t="shared" si="8"/>
        <v>18</v>
      </c>
      <c r="I131" s="50" t="s">
        <v>225</v>
      </c>
      <c r="J131" s="75" t="s">
        <v>188</v>
      </c>
      <c r="K131" s="39"/>
      <c r="L131" s="39"/>
      <c r="M131" s="56" t="str">
        <f>VLOOKUP(J131,Адреса[],4,0)</f>
        <v>OVB</v>
      </c>
      <c r="N131" s="59">
        <f t="shared" si="9"/>
        <v>7.74</v>
      </c>
    </row>
    <row r="132" spans="1:14" x14ac:dyDescent="0.25">
      <c r="A132" s="62" t="s">
        <v>223</v>
      </c>
      <c r="B132" s="42" t="s">
        <v>327</v>
      </c>
      <c r="C132" s="63" t="str">
        <f>VLOOKUP(J132,Адреса[],2,0)</f>
        <v>Новосибирск, Серебренниковская, 19/1</v>
      </c>
      <c r="D132" s="71" t="s">
        <v>87</v>
      </c>
      <c r="E132" s="72" t="s">
        <v>276</v>
      </c>
      <c r="F132" s="81">
        <v>42799</v>
      </c>
      <c r="G132" s="85">
        <v>42834</v>
      </c>
      <c r="H132" s="56">
        <f t="shared" si="8"/>
        <v>35</v>
      </c>
      <c r="I132" s="50" t="s">
        <v>225</v>
      </c>
      <c r="J132" s="77" t="s">
        <v>188</v>
      </c>
      <c r="K132" s="39"/>
      <c r="L132" s="39"/>
      <c r="M132" s="56" t="str">
        <f>VLOOKUP(J132,Адреса[],4,0)</f>
        <v>OVB</v>
      </c>
      <c r="N132" s="59">
        <f t="shared" si="9"/>
        <v>15.049999999999999</v>
      </c>
    </row>
    <row r="133" spans="1:14" x14ac:dyDescent="0.25">
      <c r="A133" s="62" t="s">
        <v>223</v>
      </c>
      <c r="B133" s="42" t="s">
        <v>327</v>
      </c>
      <c r="C133" s="63" t="str">
        <f>VLOOKUP(J133,Адреса[],2,0)</f>
        <v>Новосибирск, Серебренниковская, 19/1</v>
      </c>
      <c r="D133" s="71" t="s">
        <v>333</v>
      </c>
      <c r="E133" s="71" t="s">
        <v>334</v>
      </c>
      <c r="F133" s="78">
        <v>287308</v>
      </c>
      <c r="G133" s="82">
        <v>287308</v>
      </c>
      <c r="H133" s="56">
        <f t="shared" si="8"/>
        <v>0</v>
      </c>
      <c r="I133" s="70" t="s">
        <v>225</v>
      </c>
      <c r="J133" s="76" t="s">
        <v>188</v>
      </c>
      <c r="K133" s="39"/>
      <c r="L133" s="39"/>
      <c r="M133" s="56" t="str">
        <f>VLOOKUP(J133,Адреса[],4,0)</f>
        <v>OVB</v>
      </c>
      <c r="N133" s="59">
        <f t="shared" si="9"/>
        <v>0</v>
      </c>
    </row>
    <row r="134" spans="1:14" x14ac:dyDescent="0.25">
      <c r="A134" s="62" t="s">
        <v>223</v>
      </c>
      <c r="B134" s="42" t="s">
        <v>327</v>
      </c>
      <c r="C134" s="63" t="str">
        <f>VLOOKUP(J134,Адреса[],2,0)</f>
        <v>Новосибирск, Мира, 58, кор. 2</v>
      </c>
      <c r="D134" s="71" t="s">
        <v>245</v>
      </c>
      <c r="E134" s="71" t="s">
        <v>246</v>
      </c>
      <c r="F134" s="78">
        <v>1669036</v>
      </c>
      <c r="G134" s="82">
        <v>1683192</v>
      </c>
      <c r="H134" s="56">
        <f t="shared" si="8"/>
        <v>14156</v>
      </c>
      <c r="I134" s="70" t="s">
        <v>224</v>
      </c>
      <c r="J134" s="76" t="s">
        <v>189</v>
      </c>
      <c r="K134" s="39"/>
      <c r="L134" s="39"/>
      <c r="M134" s="56" t="str">
        <f>VLOOKUP(J134,Адреса[],4,0)</f>
        <v>OVB</v>
      </c>
      <c r="N134" s="59">
        <f t="shared" si="9"/>
        <v>7361.12</v>
      </c>
    </row>
    <row r="135" spans="1:14" x14ac:dyDescent="0.25">
      <c r="A135" s="62" t="s">
        <v>223</v>
      </c>
      <c r="B135" s="42" t="s">
        <v>327</v>
      </c>
      <c r="C135" s="63" t="str">
        <f>VLOOKUP(J135,Адреса[],2,0)</f>
        <v>Новосибирск, Мира, 58, кор. 2</v>
      </c>
      <c r="D135" s="71" t="s">
        <v>155</v>
      </c>
      <c r="E135" s="71" t="s">
        <v>335</v>
      </c>
      <c r="F135" s="78">
        <v>216682</v>
      </c>
      <c r="G135" s="82">
        <v>216682</v>
      </c>
      <c r="H135" s="56">
        <f t="shared" si="8"/>
        <v>0</v>
      </c>
      <c r="I135" s="70" t="s">
        <v>224</v>
      </c>
      <c r="J135" s="76" t="s">
        <v>189</v>
      </c>
      <c r="K135" s="39"/>
      <c r="L135" s="39"/>
      <c r="M135" s="56" t="str">
        <f>VLOOKUP(J135,Адреса[],4,0)</f>
        <v>OVB</v>
      </c>
      <c r="N135" s="59">
        <f t="shared" si="9"/>
        <v>0</v>
      </c>
    </row>
    <row r="136" spans="1:14" x14ac:dyDescent="0.25">
      <c r="A136" s="62" t="s">
        <v>223</v>
      </c>
      <c r="B136" s="42" t="s">
        <v>327</v>
      </c>
      <c r="C136" s="63" t="str">
        <f>VLOOKUP(J136,Адреса[],2,0)</f>
        <v>Новосибирск, Мира, 58, кор. 2</v>
      </c>
      <c r="D136" s="71" t="s">
        <v>240</v>
      </c>
      <c r="E136" s="71" t="s">
        <v>97</v>
      </c>
      <c r="F136" s="78">
        <v>291536</v>
      </c>
      <c r="G136" s="82">
        <v>291536</v>
      </c>
      <c r="H136" s="56">
        <f t="shared" si="8"/>
        <v>0</v>
      </c>
      <c r="I136" s="50" t="s">
        <v>225</v>
      </c>
      <c r="J136" s="76" t="s">
        <v>189</v>
      </c>
      <c r="K136" s="39"/>
      <c r="L136" s="39"/>
      <c r="M136" s="56" t="str">
        <f>VLOOKUP(J136,Адреса[],4,0)</f>
        <v>OVB</v>
      </c>
      <c r="N136" s="59">
        <f t="shared" si="9"/>
        <v>0</v>
      </c>
    </row>
    <row r="137" spans="1:14" x14ac:dyDescent="0.25">
      <c r="A137" s="62" t="s">
        <v>223</v>
      </c>
      <c r="B137" s="42" t="s">
        <v>327</v>
      </c>
      <c r="C137" s="63" t="str">
        <f>VLOOKUP(J137,Адреса[],2,0)</f>
        <v>Новосибирск, Мира, 58, кор. 2</v>
      </c>
      <c r="D137" s="71" t="s">
        <v>68</v>
      </c>
      <c r="E137" s="71" t="s">
        <v>98</v>
      </c>
      <c r="F137" s="78">
        <v>1264585</v>
      </c>
      <c r="G137" s="82">
        <v>1270759</v>
      </c>
      <c r="H137" s="56">
        <f t="shared" si="8"/>
        <v>6174</v>
      </c>
      <c r="I137" s="50" t="s">
        <v>225</v>
      </c>
      <c r="J137" s="76" t="s">
        <v>189</v>
      </c>
      <c r="K137" s="39"/>
      <c r="L137" s="39"/>
      <c r="M137" s="56" t="str">
        <f>VLOOKUP(J137,Адреса[],4,0)</f>
        <v>OVB</v>
      </c>
      <c r="N137" s="59">
        <f t="shared" si="9"/>
        <v>2654.82</v>
      </c>
    </row>
    <row r="138" spans="1:14" x14ac:dyDescent="0.25">
      <c r="A138" s="62" t="s">
        <v>223</v>
      </c>
      <c r="B138" s="42" t="s">
        <v>327</v>
      </c>
      <c r="C138" s="63" t="str">
        <f>VLOOKUP(J138,Адреса[],2,0)</f>
        <v>Новосибирск, Мира, 58, кор. 2</v>
      </c>
      <c r="D138" s="71" t="s">
        <v>206</v>
      </c>
      <c r="E138" s="72" t="s">
        <v>99</v>
      </c>
      <c r="F138" s="81">
        <v>22943</v>
      </c>
      <c r="G138" s="85">
        <v>23278</v>
      </c>
      <c r="H138" s="56">
        <f t="shared" si="8"/>
        <v>335</v>
      </c>
      <c r="I138" s="69" t="s">
        <v>225</v>
      </c>
      <c r="J138" s="77" t="s">
        <v>189</v>
      </c>
      <c r="K138" s="39"/>
      <c r="L138" s="39"/>
      <c r="M138" s="56" t="str">
        <f>VLOOKUP(J138,Адреса[],4,0)</f>
        <v>OVB</v>
      </c>
      <c r="N138" s="59">
        <f t="shared" si="9"/>
        <v>144.05000000000001</v>
      </c>
    </row>
    <row r="139" spans="1:14" x14ac:dyDescent="0.25">
      <c r="A139" s="62" t="s">
        <v>223</v>
      </c>
      <c r="B139" s="42" t="s">
        <v>327</v>
      </c>
      <c r="C139" s="63" t="str">
        <f>VLOOKUP(J139,Адреса[],2,0)</f>
        <v>Новосибирск, Мира, 58, кор. 2</v>
      </c>
      <c r="D139" s="71" t="s">
        <v>2</v>
      </c>
      <c r="E139" s="72" t="s">
        <v>100</v>
      </c>
      <c r="F139" s="81">
        <v>245640</v>
      </c>
      <c r="G139" s="85">
        <v>257426</v>
      </c>
      <c r="H139" s="56">
        <f t="shared" si="8"/>
        <v>11786</v>
      </c>
      <c r="I139" s="70" t="s">
        <v>224</v>
      </c>
      <c r="J139" s="77" t="s">
        <v>189</v>
      </c>
      <c r="K139" s="39"/>
      <c r="L139" s="39"/>
      <c r="M139" s="56" t="str">
        <f>VLOOKUP(J139,Адреса[],4,0)</f>
        <v>OVB</v>
      </c>
      <c r="N139" s="59">
        <f t="shared" si="9"/>
        <v>6128.72</v>
      </c>
    </row>
    <row r="140" spans="1:14" x14ac:dyDescent="0.25">
      <c r="A140" s="62" t="s">
        <v>223</v>
      </c>
      <c r="B140" s="42" t="s">
        <v>327</v>
      </c>
      <c r="C140" s="63" t="str">
        <f>VLOOKUP(J140,Адреса[],2,0)</f>
        <v>Новосибирск, Мира, 58, кор. 2</v>
      </c>
      <c r="D140" s="71" t="s">
        <v>201</v>
      </c>
      <c r="E140" s="72" t="s">
        <v>101</v>
      </c>
      <c r="F140" s="81">
        <v>151072</v>
      </c>
      <c r="G140" s="85">
        <v>153831</v>
      </c>
      <c r="H140" s="56">
        <f t="shared" si="8"/>
        <v>2759</v>
      </c>
      <c r="I140" s="50" t="s">
        <v>225</v>
      </c>
      <c r="J140" s="77" t="s">
        <v>189</v>
      </c>
      <c r="K140" s="39"/>
      <c r="L140" s="39"/>
      <c r="M140" s="56" t="str">
        <f>VLOOKUP(J140,Адреса[],4,0)</f>
        <v>OVB</v>
      </c>
      <c r="N140" s="59">
        <f t="shared" si="9"/>
        <v>1186.3699999999999</v>
      </c>
    </row>
    <row r="141" spans="1:14" x14ac:dyDescent="0.25">
      <c r="A141" s="62" t="s">
        <v>223</v>
      </c>
      <c r="B141" s="42" t="s">
        <v>327</v>
      </c>
      <c r="C141" s="63" t="str">
        <f>VLOOKUP(J141,Адреса[],2,0)</f>
        <v>Новосибирск, Мира, 58, кор. 2</v>
      </c>
      <c r="D141" s="71" t="s">
        <v>236</v>
      </c>
      <c r="E141" s="72" t="s">
        <v>102</v>
      </c>
      <c r="F141" s="81">
        <v>120271</v>
      </c>
      <c r="G141" s="85">
        <v>128233</v>
      </c>
      <c r="H141" s="56">
        <f t="shared" si="8"/>
        <v>7962</v>
      </c>
      <c r="I141" s="70" t="s">
        <v>225</v>
      </c>
      <c r="J141" s="77" t="s">
        <v>189</v>
      </c>
      <c r="K141" s="39"/>
      <c r="L141" s="39"/>
      <c r="M141" s="56" t="str">
        <f>VLOOKUP(J141,Адреса[],4,0)</f>
        <v>OVB</v>
      </c>
      <c r="N141" s="59">
        <f t="shared" si="9"/>
        <v>3423.66</v>
      </c>
    </row>
    <row r="142" spans="1:14" x14ac:dyDescent="0.25">
      <c r="A142" s="62" t="s">
        <v>223</v>
      </c>
      <c r="B142" s="42" t="s">
        <v>327</v>
      </c>
      <c r="C142" s="63" t="str">
        <f>VLOOKUP(J142,Адреса[],2,0)</f>
        <v>Новосибирск, Мира, 58, кор. 2</v>
      </c>
      <c r="D142" s="71" t="s">
        <v>206</v>
      </c>
      <c r="E142" s="72" t="s">
        <v>242</v>
      </c>
      <c r="F142" s="81">
        <v>69896</v>
      </c>
      <c r="G142" s="85">
        <v>70719</v>
      </c>
      <c r="H142" s="56">
        <f t="shared" si="8"/>
        <v>823</v>
      </c>
      <c r="I142" s="50" t="s">
        <v>225</v>
      </c>
      <c r="J142" s="77" t="s">
        <v>189</v>
      </c>
      <c r="K142" s="39"/>
      <c r="L142" s="39"/>
      <c r="M142" s="56" t="str">
        <f>VLOOKUP(J142,Адреса[],4,0)</f>
        <v>OVB</v>
      </c>
      <c r="N142" s="59">
        <f t="shared" si="9"/>
        <v>353.89</v>
      </c>
    </row>
    <row r="143" spans="1:14" x14ac:dyDescent="0.25">
      <c r="A143" s="62" t="s">
        <v>223</v>
      </c>
      <c r="B143" s="42" t="s">
        <v>327</v>
      </c>
      <c r="C143" s="63" t="str">
        <f>VLOOKUP(J143,Адреса[],2,0)</f>
        <v>Новосибирск, Мира, 58, кор. 2</v>
      </c>
      <c r="D143" s="71" t="s">
        <v>148</v>
      </c>
      <c r="E143" s="72" t="s">
        <v>149</v>
      </c>
      <c r="F143" s="81">
        <v>26173</v>
      </c>
      <c r="G143" s="85">
        <v>27261</v>
      </c>
      <c r="H143" s="56">
        <f t="shared" si="8"/>
        <v>1088</v>
      </c>
      <c r="I143" s="50" t="s">
        <v>224</v>
      </c>
      <c r="J143" s="77" t="s">
        <v>189</v>
      </c>
      <c r="K143" s="39"/>
      <c r="L143" s="39"/>
      <c r="M143" s="56" t="str">
        <f>VLOOKUP(J143,Адреса[],4,0)</f>
        <v>OVB</v>
      </c>
      <c r="N143" s="59">
        <f t="shared" si="9"/>
        <v>565.76</v>
      </c>
    </row>
    <row r="144" spans="1:14" x14ac:dyDescent="0.25">
      <c r="A144" s="62" t="s">
        <v>223</v>
      </c>
      <c r="B144" s="42" t="s">
        <v>327</v>
      </c>
      <c r="C144" s="63" t="str">
        <f>VLOOKUP(J144,Адреса[],2,0)</f>
        <v>Новосибирск, Мира, 58, кор. 2</v>
      </c>
      <c r="D144" s="71" t="s">
        <v>290</v>
      </c>
      <c r="E144" s="72" t="s">
        <v>291</v>
      </c>
      <c r="F144" s="81">
        <v>48388</v>
      </c>
      <c r="G144" s="85">
        <v>55551</v>
      </c>
      <c r="H144" s="56">
        <f t="shared" si="8"/>
        <v>7163</v>
      </c>
      <c r="I144" s="50" t="s">
        <v>224</v>
      </c>
      <c r="J144" s="77" t="s">
        <v>189</v>
      </c>
      <c r="K144" s="39"/>
      <c r="L144" s="39"/>
      <c r="M144" s="56" t="str">
        <f>VLOOKUP(J144,Адреса[],4,0)</f>
        <v>OVB</v>
      </c>
      <c r="N144" s="59">
        <f t="shared" si="9"/>
        <v>3724.76</v>
      </c>
    </row>
    <row r="145" spans="1:14" x14ac:dyDescent="0.25">
      <c r="A145" s="62" t="s">
        <v>223</v>
      </c>
      <c r="B145" s="42" t="s">
        <v>327</v>
      </c>
      <c r="C145" s="63" t="str">
        <f>VLOOKUP(J145,Адреса[],2,0)</f>
        <v>Новосибирск, Мира, 58, кор. 2</v>
      </c>
      <c r="D145" s="71" t="s">
        <v>260</v>
      </c>
      <c r="E145" s="72" t="s">
        <v>261</v>
      </c>
      <c r="F145" s="81">
        <v>150095</v>
      </c>
      <c r="G145" s="85">
        <v>160578</v>
      </c>
      <c r="H145" s="56">
        <f t="shared" si="8"/>
        <v>10483</v>
      </c>
      <c r="I145" s="69" t="s">
        <v>224</v>
      </c>
      <c r="J145" s="77" t="s">
        <v>189</v>
      </c>
      <c r="K145" s="39"/>
      <c r="L145" s="39"/>
      <c r="M145" s="56" t="str">
        <f>VLOOKUP(J145,Адреса[],4,0)</f>
        <v>OVB</v>
      </c>
      <c r="N145" s="59">
        <f t="shared" si="9"/>
        <v>5451.16</v>
      </c>
    </row>
    <row r="146" spans="1:14" x14ac:dyDescent="0.25">
      <c r="A146" s="62" t="s">
        <v>223</v>
      </c>
      <c r="B146" s="42" t="s">
        <v>327</v>
      </c>
      <c r="C146" s="63" t="str">
        <f>VLOOKUP(J146,Адреса[],2,0)</f>
        <v>Новосибирск, Мира, 58, кор. 2</v>
      </c>
      <c r="D146" s="71" t="s">
        <v>200</v>
      </c>
      <c r="E146" s="72" t="s">
        <v>294</v>
      </c>
      <c r="F146" s="81">
        <v>167258</v>
      </c>
      <c r="G146" s="85">
        <v>189520</v>
      </c>
      <c r="H146" s="56">
        <f t="shared" si="8"/>
        <v>22262</v>
      </c>
      <c r="I146" s="69" t="s">
        <v>225</v>
      </c>
      <c r="J146" s="77" t="s">
        <v>189</v>
      </c>
      <c r="K146" s="39"/>
      <c r="L146" s="39"/>
      <c r="M146" s="56" t="str">
        <f>VLOOKUP(J146,Адреса[],4,0)</f>
        <v>OVB</v>
      </c>
      <c r="N146" s="59">
        <f t="shared" si="9"/>
        <v>9572.66</v>
      </c>
    </row>
    <row r="147" spans="1:14" x14ac:dyDescent="0.25">
      <c r="A147" s="62" t="s">
        <v>223</v>
      </c>
      <c r="B147" s="42" t="s">
        <v>327</v>
      </c>
      <c r="C147" s="63" t="str">
        <f>VLOOKUP(J147,Адреса[],2,0)</f>
        <v>Новосибирск, Мира, 58, кор. 2</v>
      </c>
      <c r="D147" s="71" t="s">
        <v>201</v>
      </c>
      <c r="E147" s="72" t="s">
        <v>301</v>
      </c>
      <c r="F147" s="81">
        <v>73470</v>
      </c>
      <c r="G147" s="85">
        <v>73470</v>
      </c>
      <c r="H147" s="56">
        <f t="shared" si="8"/>
        <v>0</v>
      </c>
      <c r="I147" s="50" t="s">
        <v>225</v>
      </c>
      <c r="J147" s="77" t="s">
        <v>189</v>
      </c>
      <c r="K147" s="39"/>
      <c r="L147" s="39"/>
      <c r="M147" s="56" t="str">
        <f>VLOOKUP(J147,Адреса[],4,0)</f>
        <v>OVB</v>
      </c>
      <c r="N147" s="59">
        <f t="shared" si="9"/>
        <v>0</v>
      </c>
    </row>
    <row r="148" spans="1:14" x14ac:dyDescent="0.25">
      <c r="A148" s="62" t="s">
        <v>223</v>
      </c>
      <c r="B148" s="42" t="s">
        <v>327</v>
      </c>
      <c r="C148" s="63" t="str">
        <f>VLOOKUP(J148,Адреса[],2,0)</f>
        <v>Новосибирск, Мира, 58, кор. 2</v>
      </c>
      <c r="D148" s="71" t="s">
        <v>302</v>
      </c>
      <c r="E148" s="71" t="s">
        <v>303</v>
      </c>
      <c r="F148" s="78">
        <v>110019</v>
      </c>
      <c r="G148" s="82">
        <v>110019</v>
      </c>
      <c r="H148" s="56">
        <f t="shared" si="8"/>
        <v>0</v>
      </c>
      <c r="I148" s="50" t="s">
        <v>225</v>
      </c>
      <c r="J148" s="76" t="s">
        <v>189</v>
      </c>
      <c r="K148" s="39"/>
      <c r="L148" s="39"/>
      <c r="M148" s="56" t="str">
        <f>VLOOKUP(J148,Адреса[],4,0)</f>
        <v>OVB</v>
      </c>
      <c r="N148" s="59">
        <f t="shared" si="9"/>
        <v>0</v>
      </c>
    </row>
    <row r="149" spans="1:14" x14ac:dyDescent="0.25">
      <c r="A149" s="62" t="s">
        <v>223</v>
      </c>
      <c r="B149" s="42" t="s">
        <v>327</v>
      </c>
      <c r="C149" s="63" t="str">
        <f>VLOOKUP(J149,Адреса[],2,0)</f>
        <v>Новосибирск, Мира, 58, кор. 2</v>
      </c>
      <c r="D149" s="71" t="s">
        <v>336</v>
      </c>
      <c r="E149" s="71" t="s">
        <v>337</v>
      </c>
      <c r="F149" s="78">
        <v>1045589</v>
      </c>
      <c r="G149" s="82">
        <v>1050231</v>
      </c>
      <c r="H149" s="56">
        <f t="shared" si="8"/>
        <v>4642</v>
      </c>
      <c r="I149" s="50" t="s">
        <v>224</v>
      </c>
      <c r="J149" s="76" t="s">
        <v>189</v>
      </c>
      <c r="K149" s="39"/>
      <c r="L149" s="39"/>
      <c r="M149" s="56" t="str">
        <f>VLOOKUP(J149,Адреса[],4,0)</f>
        <v>OVB</v>
      </c>
      <c r="N149" s="59">
        <f t="shared" si="9"/>
        <v>2413.84</v>
      </c>
    </row>
    <row r="150" spans="1:14" x14ac:dyDescent="0.25">
      <c r="A150" s="62" t="s">
        <v>223</v>
      </c>
      <c r="B150" s="42" t="s">
        <v>327</v>
      </c>
      <c r="C150" s="63" t="str">
        <f>VLOOKUP(J150,Адреса[],2,0)</f>
        <v>Новосибирск, Мира, 58, кор. 2</v>
      </c>
      <c r="D150" s="71" t="s">
        <v>154</v>
      </c>
      <c r="E150" s="71" t="s">
        <v>282</v>
      </c>
      <c r="F150" s="78">
        <v>169871</v>
      </c>
      <c r="G150" s="82">
        <v>179838</v>
      </c>
      <c r="H150" s="56">
        <f t="shared" si="8"/>
        <v>9967</v>
      </c>
      <c r="I150" s="70" t="s">
        <v>224</v>
      </c>
      <c r="J150" s="76" t="s">
        <v>189</v>
      </c>
      <c r="K150" s="39"/>
      <c r="L150" s="39"/>
      <c r="M150" s="56" t="str">
        <f>VLOOKUP(J150,Адреса[],4,0)</f>
        <v>OVB</v>
      </c>
      <c r="N150" s="59">
        <f t="shared" si="9"/>
        <v>5182.84</v>
      </c>
    </row>
    <row r="151" spans="1:14" x14ac:dyDescent="0.25">
      <c r="A151" s="62" t="s">
        <v>223</v>
      </c>
      <c r="B151" s="42" t="s">
        <v>327</v>
      </c>
      <c r="C151" s="63" t="str">
        <f>VLOOKUP(J151,Адреса[],2,0)</f>
        <v>Новосибирск, Мира, 58, кор. 2</v>
      </c>
      <c r="D151" s="71" t="s">
        <v>154</v>
      </c>
      <c r="E151" s="71" t="s">
        <v>338</v>
      </c>
      <c r="F151" s="78">
        <v>174980</v>
      </c>
      <c r="G151" s="82">
        <v>179910</v>
      </c>
      <c r="H151" s="56">
        <f t="shared" si="8"/>
        <v>4930</v>
      </c>
      <c r="I151" s="50" t="s">
        <v>224</v>
      </c>
      <c r="J151" s="76" t="s">
        <v>189</v>
      </c>
      <c r="K151" s="39"/>
      <c r="L151" s="39"/>
      <c r="M151" s="56" t="str">
        <f>VLOOKUP(J151,Адреса[],4,0)</f>
        <v>OVB</v>
      </c>
      <c r="N151" s="59">
        <f t="shared" si="9"/>
        <v>2563.6</v>
      </c>
    </row>
    <row r="152" spans="1:14" x14ac:dyDescent="0.25">
      <c r="A152" s="62" t="s">
        <v>223</v>
      </c>
      <c r="B152" s="42" t="s">
        <v>327</v>
      </c>
      <c r="C152" s="63" t="str">
        <f>VLOOKUP(J152,Адреса[],2,0)</f>
        <v>Хабаровск, Промышленная, 3</v>
      </c>
      <c r="D152" s="71" t="s">
        <v>71</v>
      </c>
      <c r="E152" s="71" t="s">
        <v>243</v>
      </c>
      <c r="F152" s="78">
        <v>410805</v>
      </c>
      <c r="G152" s="82">
        <v>423205</v>
      </c>
      <c r="H152" s="56">
        <f t="shared" si="8"/>
        <v>12400</v>
      </c>
      <c r="I152" s="50" t="s">
        <v>225</v>
      </c>
      <c r="J152" s="76" t="s">
        <v>190</v>
      </c>
      <c r="K152" s="39"/>
      <c r="L152" s="39"/>
      <c r="M152" s="56" t="str">
        <f>VLOOKUP(J152,Адреса[],4,0)</f>
        <v>KHV</v>
      </c>
      <c r="N152" s="59">
        <f t="shared" si="9"/>
        <v>5332</v>
      </c>
    </row>
    <row r="153" spans="1:14" x14ac:dyDescent="0.25">
      <c r="A153" s="62" t="s">
        <v>223</v>
      </c>
      <c r="B153" s="42" t="s">
        <v>327</v>
      </c>
      <c r="C153" s="63" t="str">
        <f>VLOOKUP(J153,Адреса[],2,0)</f>
        <v>Хабаровск, Промышленная, 3</v>
      </c>
      <c r="D153" s="71" t="s">
        <v>240</v>
      </c>
      <c r="E153" s="72" t="s">
        <v>304</v>
      </c>
      <c r="F153" s="81">
        <v>113471</v>
      </c>
      <c r="G153" s="85">
        <v>113645</v>
      </c>
      <c r="H153" s="56">
        <f t="shared" si="8"/>
        <v>174</v>
      </c>
      <c r="I153" s="50" t="s">
        <v>225</v>
      </c>
      <c r="J153" s="77" t="s">
        <v>190</v>
      </c>
      <c r="K153" s="39"/>
      <c r="L153" s="39"/>
      <c r="M153" s="56" t="str">
        <f>VLOOKUP(J153,Адреса[],4,0)</f>
        <v>KHV</v>
      </c>
      <c r="N153" s="59">
        <f t="shared" si="9"/>
        <v>74.819999999999993</v>
      </c>
    </row>
    <row r="154" spans="1:14" x14ac:dyDescent="0.25">
      <c r="A154" s="62" t="s">
        <v>223</v>
      </c>
      <c r="B154" s="42" t="s">
        <v>327</v>
      </c>
      <c r="C154" s="63" t="str">
        <f>VLOOKUP(J154,Адреса[],2,0)</f>
        <v>Хабаровск, Промышленная, 3</v>
      </c>
      <c r="D154" s="71" t="s">
        <v>236</v>
      </c>
      <c r="E154" s="71" t="s">
        <v>72</v>
      </c>
      <c r="F154" s="78">
        <v>280241</v>
      </c>
      <c r="G154" s="82">
        <v>280442</v>
      </c>
      <c r="H154" s="56">
        <f t="shared" si="8"/>
        <v>201</v>
      </c>
      <c r="I154" s="50" t="s">
        <v>225</v>
      </c>
      <c r="J154" s="76" t="s">
        <v>190</v>
      </c>
      <c r="K154" s="39"/>
      <c r="L154" s="39"/>
      <c r="M154" s="56" t="str">
        <f>VLOOKUP(J154,Адреса[],4,0)</f>
        <v>KHV</v>
      </c>
      <c r="N154" s="59">
        <f t="shared" si="9"/>
        <v>86.429999999999993</v>
      </c>
    </row>
    <row r="155" spans="1:14" x14ac:dyDescent="0.25">
      <c r="A155" s="62" t="s">
        <v>223</v>
      </c>
      <c r="B155" s="42" t="s">
        <v>327</v>
      </c>
      <c r="C155" s="63" t="str">
        <f>VLOOKUP(J155,Адреса[],2,0)</f>
        <v>Хабаровск, Промышленная, 3</v>
      </c>
      <c r="D155" s="71" t="s">
        <v>2</v>
      </c>
      <c r="E155" s="72" t="s">
        <v>73</v>
      </c>
      <c r="F155" s="81">
        <v>229182</v>
      </c>
      <c r="G155" s="85">
        <v>229183</v>
      </c>
      <c r="H155" s="56">
        <f t="shared" si="8"/>
        <v>1</v>
      </c>
      <c r="I155" s="69" t="s">
        <v>225</v>
      </c>
      <c r="J155" s="77" t="s">
        <v>190</v>
      </c>
      <c r="K155" s="39"/>
      <c r="L155" s="39"/>
      <c r="M155" s="56" t="str">
        <f>VLOOKUP(J155,Адреса[],4,0)</f>
        <v>KHV</v>
      </c>
      <c r="N155" s="59">
        <f t="shared" si="9"/>
        <v>0.43</v>
      </c>
    </row>
    <row r="156" spans="1:14" x14ac:dyDescent="0.25">
      <c r="A156" s="62" t="s">
        <v>223</v>
      </c>
      <c r="B156" s="42" t="s">
        <v>327</v>
      </c>
      <c r="C156" s="63" t="str">
        <f>VLOOKUP(J156,Адреса[],2,0)</f>
        <v>Хабаровск, Промышленная, 3</v>
      </c>
      <c r="D156" s="71" t="s">
        <v>200</v>
      </c>
      <c r="E156" s="72" t="s">
        <v>143</v>
      </c>
      <c r="F156" s="81">
        <v>2107</v>
      </c>
      <c r="G156" s="85">
        <v>2712</v>
      </c>
      <c r="H156" s="56">
        <f t="shared" si="8"/>
        <v>605</v>
      </c>
      <c r="I156" s="52" t="s">
        <v>225</v>
      </c>
      <c r="J156" s="77" t="s">
        <v>190</v>
      </c>
      <c r="K156" s="53"/>
      <c r="L156" s="53"/>
      <c r="M156" s="56" t="str">
        <f>VLOOKUP(J156,Адреса[],4,0)</f>
        <v>KHV</v>
      </c>
      <c r="N156" s="59">
        <f t="shared" si="9"/>
        <v>260.14999999999998</v>
      </c>
    </row>
    <row r="157" spans="1:14" x14ac:dyDescent="0.25">
      <c r="A157" s="62" t="s">
        <v>223</v>
      </c>
      <c r="B157" s="42" t="s">
        <v>327</v>
      </c>
      <c r="C157" s="63" t="str">
        <f>VLOOKUP(J157,Адреса[],2,0)</f>
        <v>Хабаровск, Промышленная, 3</v>
      </c>
      <c r="D157" s="71" t="s">
        <v>40</v>
      </c>
      <c r="E157" s="71" t="s">
        <v>142</v>
      </c>
      <c r="F157" s="78">
        <v>198436</v>
      </c>
      <c r="G157" s="82">
        <v>198437</v>
      </c>
      <c r="H157" s="56">
        <f t="shared" si="8"/>
        <v>1</v>
      </c>
      <c r="I157" s="52" t="s">
        <v>224</v>
      </c>
      <c r="J157" s="76" t="s">
        <v>190</v>
      </c>
      <c r="K157" s="53"/>
      <c r="L157" s="53"/>
      <c r="M157" s="56" t="str">
        <f>VLOOKUP(J157,Адреса[],4,0)</f>
        <v>KHV</v>
      </c>
      <c r="N157" s="59">
        <f t="shared" si="9"/>
        <v>0.52</v>
      </c>
    </row>
    <row r="158" spans="1:14" x14ac:dyDescent="0.25">
      <c r="A158" s="62" t="s">
        <v>223</v>
      </c>
      <c r="B158" s="42" t="s">
        <v>327</v>
      </c>
      <c r="C158" s="63" t="str">
        <f>VLOOKUP(J158,Адреса[],2,0)</f>
        <v>Хабаровск, Промышленная, 3</v>
      </c>
      <c r="D158" s="71" t="s">
        <v>2</v>
      </c>
      <c r="E158" s="71" t="s">
        <v>160</v>
      </c>
      <c r="F158" s="78">
        <v>91746</v>
      </c>
      <c r="G158" s="82">
        <v>103886</v>
      </c>
      <c r="H158" s="56">
        <f t="shared" si="8"/>
        <v>12140</v>
      </c>
      <c r="I158" s="52" t="s">
        <v>224</v>
      </c>
      <c r="J158" s="75" t="s">
        <v>190</v>
      </c>
      <c r="K158" s="53"/>
      <c r="L158" s="53"/>
      <c r="M158" s="56" t="str">
        <f>VLOOKUP(J158,Адреса[],4,0)</f>
        <v>KHV</v>
      </c>
      <c r="N158" s="59">
        <f t="shared" si="9"/>
        <v>6312.8</v>
      </c>
    </row>
    <row r="159" spans="1:14" x14ac:dyDescent="0.25">
      <c r="A159" s="62" t="s">
        <v>223</v>
      </c>
      <c r="B159" s="42" t="s">
        <v>327</v>
      </c>
      <c r="C159" s="63" t="str">
        <f>VLOOKUP(J159,Адреса[],2,0)</f>
        <v>Хабаровск, Промышленная, 3</v>
      </c>
      <c r="D159" s="71" t="s">
        <v>203</v>
      </c>
      <c r="E159" s="71" t="s">
        <v>25</v>
      </c>
      <c r="F159" s="78">
        <v>4897</v>
      </c>
      <c r="G159" s="82">
        <v>4897</v>
      </c>
      <c r="H159" s="56">
        <f t="shared" si="8"/>
        <v>0</v>
      </c>
      <c r="I159" s="52" t="s">
        <v>225</v>
      </c>
      <c r="J159" s="75" t="s">
        <v>190</v>
      </c>
      <c r="K159" s="53"/>
      <c r="L159" s="53"/>
      <c r="M159" s="56" t="str">
        <f>VLOOKUP(J159,Адреса[],4,0)</f>
        <v>KHV</v>
      </c>
      <c r="N159" s="59">
        <f t="shared" si="9"/>
        <v>0</v>
      </c>
    </row>
    <row r="160" spans="1:14" x14ac:dyDescent="0.25">
      <c r="A160" s="62" t="s">
        <v>223</v>
      </c>
      <c r="B160" s="42" t="s">
        <v>327</v>
      </c>
      <c r="C160" s="65" t="str">
        <f>VLOOKUP(J160,Адреса[],2,0)</f>
        <v>Хабаровск, Промышленная, 3</v>
      </c>
      <c r="D160" s="71" t="s">
        <v>241</v>
      </c>
      <c r="E160" s="71" t="s">
        <v>268</v>
      </c>
      <c r="F160" s="78">
        <v>68088</v>
      </c>
      <c r="G160" s="82">
        <v>68654</v>
      </c>
      <c r="H160" s="56">
        <f t="shared" si="8"/>
        <v>566</v>
      </c>
      <c r="I160" s="52" t="s">
        <v>225</v>
      </c>
      <c r="J160" s="76" t="s">
        <v>190</v>
      </c>
      <c r="K160" s="53"/>
      <c r="L160" s="53"/>
      <c r="M160" s="56" t="str">
        <f>VLOOKUP(J160,Адреса[],4,0)</f>
        <v>KHV</v>
      </c>
      <c r="N160" s="59">
        <f t="shared" si="9"/>
        <v>243.38</v>
      </c>
    </row>
    <row r="161" spans="1:14" x14ac:dyDescent="0.25">
      <c r="A161" s="62" t="s">
        <v>223</v>
      </c>
      <c r="B161" s="42" t="s">
        <v>327</v>
      </c>
      <c r="C161" s="67" t="str">
        <f>VLOOKUP(J161,Адреса[],2,0)</f>
        <v>Хабаровск, Промышленная, 3</v>
      </c>
      <c r="D161" s="71" t="s">
        <v>277</v>
      </c>
      <c r="E161" s="72" t="s">
        <v>278</v>
      </c>
      <c r="F161" s="81">
        <v>1100640</v>
      </c>
      <c r="G161" s="85">
        <v>1106648</v>
      </c>
      <c r="H161" s="56">
        <f t="shared" si="8"/>
        <v>6008</v>
      </c>
      <c r="I161" s="66" t="s">
        <v>225</v>
      </c>
      <c r="J161" s="77" t="s">
        <v>190</v>
      </c>
      <c r="K161" s="39"/>
      <c r="L161" s="39"/>
      <c r="M161" s="56" t="str">
        <f>VLOOKUP(J161,Адреса[],4,0)</f>
        <v>KHV</v>
      </c>
      <c r="N161" s="59">
        <f t="shared" si="9"/>
        <v>2583.44</v>
      </c>
    </row>
    <row r="162" spans="1:14" x14ac:dyDescent="0.25">
      <c r="A162" s="62" t="s">
        <v>223</v>
      </c>
      <c r="B162" s="42" t="s">
        <v>327</v>
      </c>
      <c r="C162" s="67" t="str">
        <f>VLOOKUP(J162,Адреса[],2,0)</f>
        <v>Хабаровск, Промышленная, 3</v>
      </c>
      <c r="D162" s="71" t="s">
        <v>2</v>
      </c>
      <c r="E162" s="71" t="s">
        <v>320</v>
      </c>
      <c r="F162" s="78">
        <v>75439</v>
      </c>
      <c r="G162" s="82">
        <v>75440</v>
      </c>
      <c r="H162" s="56">
        <f t="shared" ref="H162:H168" si="10">G162-F162</f>
        <v>1</v>
      </c>
      <c r="I162" s="66" t="s">
        <v>224</v>
      </c>
      <c r="J162" s="76" t="s">
        <v>190</v>
      </c>
      <c r="K162" s="39"/>
      <c r="L162" s="39"/>
      <c r="M162" s="56" t="str">
        <f>VLOOKUP(J162,Адреса[],4,0)</f>
        <v>KHV</v>
      </c>
      <c r="N162" s="59">
        <f t="shared" si="9"/>
        <v>0.52</v>
      </c>
    </row>
    <row r="163" spans="1:14" x14ac:dyDescent="0.25">
      <c r="A163" s="62" t="s">
        <v>223</v>
      </c>
      <c r="B163" s="42" t="s">
        <v>327</v>
      </c>
      <c r="C163" s="67" t="str">
        <f>VLOOKUP(J163,Адреса[],2,0)</f>
        <v>Абакан, Игарская, 5а</v>
      </c>
      <c r="D163" s="71" t="s">
        <v>201</v>
      </c>
      <c r="E163" s="71" t="s">
        <v>114</v>
      </c>
      <c r="F163" s="78">
        <v>223441</v>
      </c>
      <c r="G163" s="82">
        <v>225836</v>
      </c>
      <c r="H163" s="56">
        <f t="shared" si="10"/>
        <v>2395</v>
      </c>
      <c r="I163" s="66" t="s">
        <v>225</v>
      </c>
      <c r="J163" s="75" t="s">
        <v>191</v>
      </c>
      <c r="K163" s="39"/>
      <c r="L163" s="39"/>
      <c r="M163" s="56" t="str">
        <f>VLOOKUP(J163,Адреса[],4,0)</f>
        <v>KJA</v>
      </c>
      <c r="N163" s="59">
        <f t="shared" si="9"/>
        <v>1029.8499999999999</v>
      </c>
    </row>
    <row r="164" spans="1:14" x14ac:dyDescent="0.25">
      <c r="A164" s="62" t="s">
        <v>223</v>
      </c>
      <c r="B164" s="42" t="s">
        <v>327</v>
      </c>
      <c r="C164" s="67" t="str">
        <f>VLOOKUP(J164,Адреса[],2,0)</f>
        <v>Абакан, Игарская, 5а</v>
      </c>
      <c r="D164" s="71" t="s">
        <v>201</v>
      </c>
      <c r="E164" s="71" t="s">
        <v>115</v>
      </c>
      <c r="F164" s="78">
        <v>252863</v>
      </c>
      <c r="G164" s="82">
        <v>253092</v>
      </c>
      <c r="H164" s="56">
        <f t="shared" si="10"/>
        <v>229</v>
      </c>
      <c r="I164" s="66" t="s">
        <v>225</v>
      </c>
      <c r="J164" s="75" t="s">
        <v>191</v>
      </c>
      <c r="K164" s="39"/>
      <c r="L164" s="39"/>
      <c r="M164" s="56" t="str">
        <f>VLOOKUP(J164,Адреса[],4,0)</f>
        <v>KJA</v>
      </c>
      <c r="N164" s="59">
        <f t="shared" si="9"/>
        <v>98.47</v>
      </c>
    </row>
    <row r="165" spans="1:14" x14ac:dyDescent="0.25">
      <c r="A165" s="62" t="s">
        <v>223</v>
      </c>
      <c r="B165" s="42" t="s">
        <v>327</v>
      </c>
      <c r="C165" s="67" t="str">
        <f>VLOOKUP(J165,Адреса[],2,0)</f>
        <v>Абакан, Игарская, 5а</v>
      </c>
      <c r="D165" s="71" t="s">
        <v>236</v>
      </c>
      <c r="E165" s="71" t="s">
        <v>116</v>
      </c>
      <c r="F165" s="78">
        <v>185381</v>
      </c>
      <c r="G165" s="82">
        <v>191019</v>
      </c>
      <c r="H165" s="56">
        <f t="shared" si="10"/>
        <v>5638</v>
      </c>
      <c r="I165" s="66" t="s">
        <v>225</v>
      </c>
      <c r="J165" s="75" t="s">
        <v>191</v>
      </c>
      <c r="K165" s="39"/>
      <c r="L165" s="39"/>
      <c r="M165" s="56" t="str">
        <f>VLOOKUP(J165,Адреса[],4,0)</f>
        <v>KJA</v>
      </c>
      <c r="N165" s="59">
        <f t="shared" si="9"/>
        <v>2424.34</v>
      </c>
    </row>
    <row r="166" spans="1:14" x14ac:dyDescent="0.25">
      <c r="A166" s="62" t="s">
        <v>223</v>
      </c>
      <c r="B166" s="42" t="s">
        <v>327</v>
      </c>
      <c r="C166" s="67" t="str">
        <f>VLOOKUP(J166,Адреса[],2,0)</f>
        <v>Абакан, Игарская, 5а</v>
      </c>
      <c r="D166" s="71" t="s">
        <v>56</v>
      </c>
      <c r="E166" s="71" t="s">
        <v>117</v>
      </c>
      <c r="F166" s="78">
        <v>165909</v>
      </c>
      <c r="G166" s="82">
        <v>166856</v>
      </c>
      <c r="H166" s="56">
        <f t="shared" si="10"/>
        <v>947</v>
      </c>
      <c r="I166" s="66" t="s">
        <v>225</v>
      </c>
      <c r="J166" s="75" t="s">
        <v>191</v>
      </c>
      <c r="K166" s="39"/>
      <c r="L166" s="39"/>
      <c r="M166" s="56" t="str">
        <f>VLOOKUP(J166,Адреса[],4,0)</f>
        <v>KJA</v>
      </c>
      <c r="N166" s="59">
        <f t="shared" si="9"/>
        <v>407.21</v>
      </c>
    </row>
    <row r="167" spans="1:14" x14ac:dyDescent="0.25">
      <c r="A167" s="62" t="s">
        <v>223</v>
      </c>
      <c r="B167" s="42" t="s">
        <v>327</v>
      </c>
      <c r="C167" s="67" t="str">
        <f>VLOOKUP(J167,Адреса[],2,0)</f>
        <v>Абакан, Игарская, 5а</v>
      </c>
      <c r="D167" s="71" t="s">
        <v>56</v>
      </c>
      <c r="E167" s="71" t="s">
        <v>118</v>
      </c>
      <c r="F167" s="78">
        <v>5800</v>
      </c>
      <c r="G167" s="82">
        <v>6044</v>
      </c>
      <c r="H167" s="56">
        <f t="shared" si="10"/>
        <v>244</v>
      </c>
      <c r="I167" s="66" t="s">
        <v>225</v>
      </c>
      <c r="J167" s="75" t="s">
        <v>191</v>
      </c>
      <c r="K167" s="39"/>
      <c r="L167" s="39"/>
      <c r="M167" s="56" t="str">
        <f>VLOOKUP(J167,Адреса[],4,0)</f>
        <v>KJA</v>
      </c>
      <c r="N167" s="59">
        <f t="shared" si="9"/>
        <v>104.92</v>
      </c>
    </row>
    <row r="168" spans="1:14" x14ac:dyDescent="0.25">
      <c r="A168" s="62" t="s">
        <v>223</v>
      </c>
      <c r="B168" s="42" t="s">
        <v>327</v>
      </c>
      <c r="C168" s="67" t="str">
        <f>VLOOKUP(J168,Адреса[],2,0)</f>
        <v>Абакан, Игарская, 5а</v>
      </c>
      <c r="D168" s="71" t="s">
        <v>43</v>
      </c>
      <c r="E168" s="71" t="s">
        <v>119</v>
      </c>
      <c r="F168" s="78">
        <v>74326</v>
      </c>
      <c r="G168" s="82">
        <v>76055</v>
      </c>
      <c r="H168" s="56">
        <f t="shared" si="10"/>
        <v>1729</v>
      </c>
      <c r="I168" s="66" t="s">
        <v>225</v>
      </c>
      <c r="J168" s="75" t="s">
        <v>191</v>
      </c>
      <c r="K168" s="39"/>
      <c r="L168" s="39"/>
      <c r="M168" s="56" t="str">
        <f>VLOOKUP(J168,Адреса[],4,0)</f>
        <v>KJA</v>
      </c>
      <c r="N168" s="59">
        <f t="shared" si="9"/>
        <v>743.47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5" sqref="G5"/>
    </sheetView>
  </sheetViews>
  <sheetFormatPr defaultColWidth="15.42578125" defaultRowHeight="15" x14ac:dyDescent="0.25"/>
  <cols>
    <col min="1" max="1" width="18" style="1" customWidth="1"/>
    <col min="2" max="2" width="10" style="1" customWidth="1"/>
    <col min="3" max="3" width="36.5703125" style="1" customWidth="1"/>
    <col min="4" max="4" width="29" style="1" bestFit="1" customWidth="1"/>
    <col min="5" max="5" width="15.5703125" style="1" customWidth="1"/>
    <col min="6" max="6" width="15.28515625" style="1" customWidth="1"/>
    <col min="7" max="7" width="15.5703125" style="1" customWidth="1"/>
    <col min="8" max="8" width="10.28515625" style="12" customWidth="1"/>
    <col min="9" max="9" width="9.7109375" style="1" customWidth="1"/>
    <col min="10" max="10" width="5.7109375" style="1" customWidth="1"/>
    <col min="11" max="11" width="19.42578125" style="1" customWidth="1"/>
    <col min="12" max="13" width="13.140625" style="1" customWidth="1"/>
    <col min="14" max="16384" width="15.42578125" style="1"/>
  </cols>
  <sheetData>
    <row r="1" spans="1:14" s="2" customFormat="1" ht="45.75" customHeight="1" x14ac:dyDescent="0.25">
      <c r="A1" s="5" t="s">
        <v>213</v>
      </c>
      <c r="B1" s="6" t="s">
        <v>214</v>
      </c>
      <c r="C1" s="7" t="s">
        <v>215</v>
      </c>
      <c r="D1" s="7" t="s">
        <v>216</v>
      </c>
      <c r="E1" s="7" t="s">
        <v>0</v>
      </c>
      <c r="F1" s="7" t="s">
        <v>217</v>
      </c>
      <c r="G1" s="7" t="s">
        <v>218</v>
      </c>
      <c r="H1" s="11" t="s">
        <v>219</v>
      </c>
      <c r="I1" s="7" t="s">
        <v>220</v>
      </c>
      <c r="J1" s="7" t="s">
        <v>221</v>
      </c>
      <c r="K1" s="7" t="s">
        <v>222</v>
      </c>
      <c r="L1" s="7" t="s">
        <v>1</v>
      </c>
      <c r="M1" s="7" t="s">
        <v>235</v>
      </c>
      <c r="N1" s="8" t="s">
        <v>231</v>
      </c>
    </row>
    <row r="2" spans="1:14" ht="16.5" customHeight="1" x14ac:dyDescent="0.25">
      <c r="A2" s="41" t="s">
        <v>223</v>
      </c>
      <c r="B2" s="42" t="s">
        <v>313</v>
      </c>
      <c r="C2" s="43" t="str">
        <f>VLOOKUP(J2,Адреса[],2,0)</f>
        <v>Хабаровск, Промышленная, 3</v>
      </c>
      <c r="D2" s="47" t="s">
        <v>203</v>
      </c>
      <c r="E2" s="46" t="s">
        <v>25</v>
      </c>
      <c r="F2" s="4">
        <v>4897</v>
      </c>
      <c r="G2" s="4">
        <v>4897</v>
      </c>
      <c r="H2" s="37">
        <f>G2-F2</f>
        <v>0</v>
      </c>
      <c r="I2" s="45" t="s">
        <v>224</v>
      </c>
      <c r="J2" s="38" t="s">
        <v>190</v>
      </c>
      <c r="K2" s="39"/>
      <c r="L2" s="39"/>
      <c r="M2" s="39" t="str">
        <f>VLOOKUP(J2,Адреса[],4,0)</f>
        <v>KHV</v>
      </c>
      <c r="N2" s="40">
        <f>H2*VLOOKUP(I2,ценацв,2,0)</f>
        <v>0</v>
      </c>
    </row>
    <row r="3" spans="1:14" ht="16.5" customHeight="1" x14ac:dyDescent="0.25">
      <c r="A3" s="62" t="s">
        <v>223</v>
      </c>
      <c r="B3" s="42" t="s">
        <v>313</v>
      </c>
      <c r="C3" s="43" t="str">
        <f>VLOOKUP(J3,Адреса[],2,0)</f>
        <v>Владивосток, ул. Карьерная, д.20а, здание 18</v>
      </c>
      <c r="D3" s="46" t="s">
        <v>283</v>
      </c>
      <c r="E3" s="46" t="s">
        <v>284</v>
      </c>
      <c r="F3" s="64">
        <v>2020</v>
      </c>
      <c r="G3" s="64">
        <v>2020</v>
      </c>
      <c r="H3" s="60">
        <f>G3-F3</f>
        <v>0</v>
      </c>
      <c r="I3" s="50" t="s">
        <v>225</v>
      </c>
      <c r="J3" s="38" t="s">
        <v>174</v>
      </c>
      <c r="K3" s="53"/>
      <c r="L3" s="53"/>
      <c r="M3" s="61" t="str">
        <f>VLOOKUP(J3,Адреса[],4,0)</f>
        <v>VVO</v>
      </c>
      <c r="N3" s="40">
        <f>H3*VLOOKUP(I3,ценацв,2,0)</f>
        <v>0</v>
      </c>
    </row>
    <row r="4" spans="1:14" x14ac:dyDescent="0.25">
      <c r="A4" s="41" t="s">
        <v>223</v>
      </c>
      <c r="B4" s="42" t="s">
        <v>313</v>
      </c>
      <c r="C4" s="43" t="str">
        <f>VLOOKUP(J4,Адреса[],2,0)</f>
        <v>Новосибирск, Мира, 58, кор. 2</v>
      </c>
      <c r="D4" s="44" t="s">
        <v>202</v>
      </c>
      <c r="E4" s="44" t="s">
        <v>103</v>
      </c>
      <c r="F4" s="44">
        <v>4018</v>
      </c>
      <c r="G4" s="44">
        <v>4018</v>
      </c>
      <c r="H4" s="37">
        <f>G4-F4</f>
        <v>0</v>
      </c>
      <c r="I4" s="45" t="s">
        <v>224</v>
      </c>
      <c r="J4" s="38" t="s">
        <v>189</v>
      </c>
      <c r="K4" s="39"/>
      <c r="L4" s="39"/>
      <c r="M4" s="39" t="str">
        <f>VLOOKUP(J4,Адреса[],4,0)</f>
        <v>OVB</v>
      </c>
      <c r="N4" s="40">
        <f>H4*VLOOKUP(I4,ценацв,2,0)</f>
        <v>0</v>
      </c>
    </row>
    <row r="5" spans="1:14" x14ac:dyDescent="0.25">
      <c r="N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workbookViewId="0">
      <selection activeCell="B14" sqref="B14"/>
    </sheetView>
  </sheetViews>
  <sheetFormatPr defaultRowHeight="15" x14ac:dyDescent="0.25"/>
  <cols>
    <col min="1" max="1" width="7.5703125" style="2" bestFit="1" customWidth="1"/>
    <col min="2" max="2" width="60.140625" style="1" bestFit="1" customWidth="1"/>
    <col min="3" max="3" width="32.7109375" customWidth="1"/>
  </cols>
  <sheetData>
    <row r="1" spans="1:8" x14ac:dyDescent="0.25">
      <c r="A1" s="13" t="s">
        <v>221</v>
      </c>
      <c r="B1" s="14" t="s">
        <v>215</v>
      </c>
      <c r="C1" s="15" t="s">
        <v>233</v>
      </c>
      <c r="D1" s="16" t="s">
        <v>235</v>
      </c>
      <c r="F1" s="24" t="s">
        <v>227</v>
      </c>
      <c r="G1" s="25" t="s">
        <v>229</v>
      </c>
      <c r="H1" s="26" t="s">
        <v>230</v>
      </c>
    </row>
    <row r="2" spans="1:8" x14ac:dyDescent="0.25">
      <c r="A2" s="17" t="s">
        <v>191</v>
      </c>
      <c r="B2" s="18" t="s">
        <v>120</v>
      </c>
      <c r="C2" s="18" t="s">
        <v>121</v>
      </c>
      <c r="D2" s="19" t="s">
        <v>184</v>
      </c>
      <c r="F2" s="27" t="s">
        <v>225</v>
      </c>
      <c r="G2" s="28">
        <v>0.43</v>
      </c>
      <c r="H2" s="28">
        <v>0.43</v>
      </c>
    </row>
    <row r="3" spans="1:8" x14ac:dyDescent="0.25">
      <c r="A3" s="17" t="s">
        <v>175</v>
      </c>
      <c r="B3" s="20" t="s">
        <v>325</v>
      </c>
      <c r="C3" s="20" t="s">
        <v>30</v>
      </c>
      <c r="D3" s="19" t="s">
        <v>175</v>
      </c>
      <c r="F3" s="29" t="s">
        <v>224</v>
      </c>
      <c r="G3" s="30">
        <v>0.52</v>
      </c>
      <c r="H3" s="30">
        <v>0.52</v>
      </c>
    </row>
    <row r="4" spans="1:8" x14ac:dyDescent="0.25">
      <c r="A4" s="17" t="s">
        <v>176</v>
      </c>
      <c r="B4" s="20" t="s">
        <v>34</v>
      </c>
      <c r="C4" s="20" t="s">
        <v>234</v>
      </c>
      <c r="D4" s="19" t="s">
        <v>175</v>
      </c>
    </row>
    <row r="5" spans="1:8" x14ac:dyDescent="0.25">
      <c r="A5" s="17" t="s">
        <v>171</v>
      </c>
      <c r="B5" s="20" t="s">
        <v>26</v>
      </c>
      <c r="C5" s="20" t="s">
        <v>27</v>
      </c>
      <c r="D5" s="19" t="s">
        <v>190</v>
      </c>
    </row>
    <row r="6" spans="1:8" x14ac:dyDescent="0.25">
      <c r="A6" s="17" t="s">
        <v>186</v>
      </c>
      <c r="B6" s="18" t="s">
        <v>198</v>
      </c>
      <c r="C6" s="18" t="s">
        <v>11</v>
      </c>
      <c r="D6" s="19" t="s">
        <v>190</v>
      </c>
    </row>
    <row r="7" spans="1:8" x14ac:dyDescent="0.25">
      <c r="A7" s="17" t="s">
        <v>172</v>
      </c>
      <c r="B7" s="20" t="s">
        <v>194</v>
      </c>
      <c r="C7" s="20" t="s">
        <v>5</v>
      </c>
      <c r="D7" s="19" t="s">
        <v>184</v>
      </c>
    </row>
    <row r="8" spans="1:8" x14ac:dyDescent="0.25">
      <c r="A8" s="17" t="s">
        <v>168</v>
      </c>
      <c r="B8" s="18" t="s">
        <v>126</v>
      </c>
      <c r="C8" s="18" t="s">
        <v>127</v>
      </c>
      <c r="D8" s="19" t="s">
        <v>164</v>
      </c>
      <c r="F8" s="24" t="s">
        <v>228</v>
      </c>
      <c r="G8" s="31" t="s">
        <v>229</v>
      </c>
      <c r="H8" s="32" t="s">
        <v>230</v>
      </c>
    </row>
    <row r="9" spans="1:8" x14ac:dyDescent="0.25">
      <c r="A9" s="17" t="s">
        <v>164</v>
      </c>
      <c r="B9" s="20" t="s">
        <v>192</v>
      </c>
      <c r="C9" s="20" t="s">
        <v>55</v>
      </c>
      <c r="D9" s="19" t="s">
        <v>164</v>
      </c>
      <c r="F9" s="27" t="s">
        <v>225</v>
      </c>
      <c r="G9" s="33">
        <v>2.86</v>
      </c>
      <c r="H9" s="34"/>
    </row>
    <row r="10" spans="1:8" x14ac:dyDescent="0.25">
      <c r="A10" s="17" t="s">
        <v>182</v>
      </c>
      <c r="B10" s="20" t="s">
        <v>112</v>
      </c>
      <c r="C10" s="20" t="s">
        <v>113</v>
      </c>
      <c r="D10" s="19" t="s">
        <v>182</v>
      </c>
      <c r="F10" s="29" t="s">
        <v>224</v>
      </c>
      <c r="G10" s="35">
        <v>2.86</v>
      </c>
      <c r="H10" s="36"/>
    </row>
    <row r="11" spans="1:8" x14ac:dyDescent="0.25">
      <c r="A11" s="17" t="s">
        <v>190</v>
      </c>
      <c r="B11" s="20" t="s">
        <v>74</v>
      </c>
      <c r="C11" s="20" t="s">
        <v>75</v>
      </c>
      <c r="D11" s="19" t="s">
        <v>190</v>
      </c>
    </row>
    <row r="12" spans="1:8" x14ac:dyDescent="0.25">
      <c r="A12" s="17" t="s">
        <v>184</v>
      </c>
      <c r="B12" s="18" t="s">
        <v>133</v>
      </c>
      <c r="C12" s="18" t="s">
        <v>134</v>
      </c>
      <c r="D12" s="19" t="s">
        <v>184</v>
      </c>
    </row>
    <row r="13" spans="1:8" x14ac:dyDescent="0.25">
      <c r="A13" s="17" t="s">
        <v>169</v>
      </c>
      <c r="B13" s="18" t="s">
        <v>193</v>
      </c>
      <c r="C13" s="18" t="s">
        <v>50</v>
      </c>
      <c r="D13" s="19" t="s">
        <v>190</v>
      </c>
    </row>
    <row r="14" spans="1:8" x14ac:dyDescent="0.25">
      <c r="A14" s="17" t="s">
        <v>183</v>
      </c>
      <c r="B14" s="18" t="s">
        <v>110</v>
      </c>
      <c r="C14" s="18" t="s">
        <v>111</v>
      </c>
      <c r="D14" s="19" t="s">
        <v>182</v>
      </c>
    </row>
    <row r="15" spans="1:8" x14ac:dyDescent="0.25">
      <c r="A15" s="17" t="s">
        <v>178</v>
      </c>
      <c r="B15" s="18" t="s">
        <v>326</v>
      </c>
      <c r="C15" s="18" t="s">
        <v>132</v>
      </c>
      <c r="D15" s="19" t="s">
        <v>184</v>
      </c>
    </row>
    <row r="16" spans="1:8" x14ac:dyDescent="0.25">
      <c r="A16" s="17" t="s">
        <v>170</v>
      </c>
      <c r="B16" s="18" t="s">
        <v>36</v>
      </c>
      <c r="C16" s="18" t="s">
        <v>37</v>
      </c>
      <c r="D16" s="19" t="s">
        <v>174</v>
      </c>
    </row>
    <row r="17" spans="1:4" x14ac:dyDescent="0.25">
      <c r="A17" s="17" t="s">
        <v>187</v>
      </c>
      <c r="B17" s="20" t="s">
        <v>83</v>
      </c>
      <c r="C17" s="20" t="s">
        <v>81</v>
      </c>
      <c r="D17" s="19" t="s">
        <v>189</v>
      </c>
    </row>
    <row r="18" spans="1:4" x14ac:dyDescent="0.25">
      <c r="A18" s="17" t="s">
        <v>166</v>
      </c>
      <c r="B18" s="18" t="s">
        <v>226</v>
      </c>
      <c r="C18" s="18" t="s">
        <v>49</v>
      </c>
      <c r="D18" s="19" t="s">
        <v>166</v>
      </c>
    </row>
    <row r="19" spans="1:4" x14ac:dyDescent="0.25">
      <c r="A19" s="17" t="s">
        <v>189</v>
      </c>
      <c r="B19" s="18" t="s">
        <v>199</v>
      </c>
      <c r="C19" s="18" t="s">
        <v>81</v>
      </c>
      <c r="D19" s="19" t="s">
        <v>189</v>
      </c>
    </row>
    <row r="20" spans="1:4" x14ac:dyDescent="0.25">
      <c r="A20" s="17" t="s">
        <v>188</v>
      </c>
      <c r="B20" s="18" t="s">
        <v>96</v>
      </c>
      <c r="C20" s="18" t="s">
        <v>81</v>
      </c>
      <c r="D20" s="19" t="s">
        <v>189</v>
      </c>
    </row>
    <row r="21" spans="1:4" x14ac:dyDescent="0.25">
      <c r="A21" s="17" t="s">
        <v>167</v>
      </c>
      <c r="B21" s="18" t="s">
        <v>263</v>
      </c>
      <c r="C21" s="18" t="s">
        <v>15</v>
      </c>
      <c r="D21" s="19" t="s">
        <v>174</v>
      </c>
    </row>
    <row r="22" spans="1:4" x14ac:dyDescent="0.25">
      <c r="A22" s="17" t="s">
        <v>173</v>
      </c>
      <c r="B22" s="20" t="s">
        <v>79</v>
      </c>
      <c r="C22" s="20" t="s">
        <v>80</v>
      </c>
      <c r="D22" s="19" t="s">
        <v>175</v>
      </c>
    </row>
    <row r="23" spans="1:4" x14ac:dyDescent="0.25">
      <c r="A23" s="17" t="s">
        <v>177</v>
      </c>
      <c r="B23" s="18" t="s">
        <v>195</v>
      </c>
      <c r="C23" s="18" t="s">
        <v>35</v>
      </c>
      <c r="D23" s="19" t="s">
        <v>175</v>
      </c>
    </row>
    <row r="24" spans="1:4" x14ac:dyDescent="0.25">
      <c r="A24" s="17" t="s">
        <v>179</v>
      </c>
      <c r="B24" s="20" t="s">
        <v>196</v>
      </c>
      <c r="C24" s="20" t="s">
        <v>70</v>
      </c>
      <c r="D24" s="19" t="s">
        <v>182</v>
      </c>
    </row>
    <row r="25" spans="1:4" x14ac:dyDescent="0.25">
      <c r="A25" s="17" t="s">
        <v>180</v>
      </c>
      <c r="B25" s="18" t="s">
        <v>295</v>
      </c>
      <c r="C25" s="18" t="s">
        <v>67</v>
      </c>
      <c r="D25" s="19" t="s">
        <v>174</v>
      </c>
    </row>
    <row r="26" spans="1:4" x14ac:dyDescent="0.25">
      <c r="A26" s="17" t="s">
        <v>181</v>
      </c>
      <c r="B26" s="18" t="s">
        <v>62</v>
      </c>
      <c r="C26" s="18" t="s">
        <v>63</v>
      </c>
      <c r="D26" s="19" t="s">
        <v>164</v>
      </c>
    </row>
    <row r="27" spans="1:4" x14ac:dyDescent="0.25">
      <c r="A27" s="17" t="s">
        <v>185</v>
      </c>
      <c r="B27" s="18" t="s">
        <v>197</v>
      </c>
      <c r="C27" s="18" t="s">
        <v>18</v>
      </c>
      <c r="D27" s="19" t="s">
        <v>174</v>
      </c>
    </row>
    <row r="28" spans="1:4" x14ac:dyDescent="0.25">
      <c r="A28" s="17" t="s">
        <v>174</v>
      </c>
      <c r="B28" s="20" t="s">
        <v>258</v>
      </c>
      <c r="C28" s="20" t="s">
        <v>107</v>
      </c>
      <c r="D28" s="19" t="s">
        <v>174</v>
      </c>
    </row>
    <row r="29" spans="1:4" x14ac:dyDescent="0.25">
      <c r="A29" s="21" t="s">
        <v>165</v>
      </c>
      <c r="B29" s="22" t="s">
        <v>212</v>
      </c>
      <c r="C29" s="22" t="s">
        <v>78</v>
      </c>
      <c r="D29" s="23" t="s">
        <v>190</v>
      </c>
    </row>
    <row r="30" spans="1:4" x14ac:dyDescent="0.25">
      <c r="A30"/>
      <c r="B30"/>
    </row>
    <row r="31" spans="1:4" x14ac:dyDescent="0.25">
      <c r="A31"/>
      <c r="B31"/>
    </row>
    <row r="32" spans="1: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RowHeight="15" x14ac:dyDescent="0.25"/>
  <cols>
    <col min="1" max="1" width="5.5703125" bestFit="1" customWidth="1"/>
    <col min="2" max="2" width="9.5703125" bestFit="1" customWidth="1"/>
    <col min="3" max="3" width="15.140625" bestFit="1" customWidth="1"/>
    <col min="4" max="4" width="13.85546875" bestFit="1" customWidth="1"/>
  </cols>
  <sheetData>
    <row r="1" spans="1:3" x14ac:dyDescent="0.25">
      <c r="A1" s="10" t="s">
        <v>221</v>
      </c>
      <c r="B1" s="9" t="s">
        <v>231</v>
      </c>
      <c r="C1" s="9" t="s">
        <v>232</v>
      </c>
    </row>
    <row r="2" spans="1:3" x14ac:dyDescent="0.25">
      <c r="A2" s="10" t="s">
        <v>191</v>
      </c>
      <c r="B2" s="9">
        <v>4808.26</v>
      </c>
      <c r="C2" s="9">
        <v>5769.91</v>
      </c>
    </row>
    <row r="3" spans="1:3" x14ac:dyDescent="0.25">
      <c r="A3" s="10" t="s">
        <v>175</v>
      </c>
      <c r="B3" s="9">
        <v>7247.42</v>
      </c>
      <c r="C3" s="9">
        <v>8696.9</v>
      </c>
    </row>
    <row r="4" spans="1:3" x14ac:dyDescent="0.25">
      <c r="A4" s="10" t="s">
        <v>176</v>
      </c>
      <c r="B4" s="9">
        <v>3468.74</v>
      </c>
      <c r="C4" s="9">
        <v>4162.49</v>
      </c>
    </row>
    <row r="5" spans="1:3" x14ac:dyDescent="0.25">
      <c r="A5" s="10" t="s">
        <v>171</v>
      </c>
      <c r="B5" s="9">
        <v>2200.31</v>
      </c>
      <c r="C5" s="9">
        <v>2640.37</v>
      </c>
    </row>
    <row r="6" spans="1:3" x14ac:dyDescent="0.25">
      <c r="A6" s="10" t="s">
        <v>186</v>
      </c>
      <c r="B6" s="9">
        <v>728.85</v>
      </c>
      <c r="C6" s="9">
        <v>874.62</v>
      </c>
    </row>
    <row r="7" spans="1:3" x14ac:dyDescent="0.25">
      <c r="A7" s="10" t="s">
        <v>172</v>
      </c>
      <c r="B7" s="9">
        <v>3788.2000000000003</v>
      </c>
      <c r="C7" s="9">
        <v>4545.84</v>
      </c>
    </row>
    <row r="8" spans="1:3" x14ac:dyDescent="0.25">
      <c r="A8" s="10" t="s">
        <v>168</v>
      </c>
      <c r="B8" s="9">
        <v>3575.5</v>
      </c>
      <c r="C8" s="9">
        <v>4290.6000000000004</v>
      </c>
    </row>
    <row r="9" spans="1:3" x14ac:dyDescent="0.25">
      <c r="A9" s="10" t="s">
        <v>164</v>
      </c>
      <c r="B9" s="9">
        <v>21089.66</v>
      </c>
      <c r="C9" s="9">
        <v>25307.59</v>
      </c>
    </row>
    <row r="10" spans="1:3" x14ac:dyDescent="0.25">
      <c r="A10" s="10" t="s">
        <v>182</v>
      </c>
      <c r="B10" s="9">
        <v>6511.72</v>
      </c>
      <c r="C10" s="9">
        <v>7814.06</v>
      </c>
    </row>
    <row r="11" spans="1:3" x14ac:dyDescent="0.25">
      <c r="A11" s="10" t="s">
        <v>190</v>
      </c>
      <c r="B11" s="9">
        <v>14894.490000000002</v>
      </c>
      <c r="C11" s="9">
        <v>17873.39</v>
      </c>
    </row>
    <row r="12" spans="1:3" x14ac:dyDescent="0.25">
      <c r="A12" s="10" t="s">
        <v>184</v>
      </c>
      <c r="B12" s="9">
        <v>9546.01</v>
      </c>
      <c r="C12" s="9">
        <v>11455.21</v>
      </c>
    </row>
    <row r="13" spans="1:3" x14ac:dyDescent="0.25">
      <c r="A13" s="10" t="s">
        <v>183</v>
      </c>
      <c r="B13" s="9">
        <v>6002.68</v>
      </c>
      <c r="C13" s="9">
        <v>7203.22</v>
      </c>
    </row>
    <row r="14" spans="1:3" x14ac:dyDescent="0.25">
      <c r="A14" s="10" t="s">
        <v>178</v>
      </c>
      <c r="B14" s="9">
        <v>285.52</v>
      </c>
      <c r="C14" s="9">
        <v>342.62</v>
      </c>
    </row>
    <row r="15" spans="1:3" x14ac:dyDescent="0.25">
      <c r="A15" s="10" t="s">
        <v>187</v>
      </c>
      <c r="B15" s="9">
        <v>7641.92</v>
      </c>
      <c r="C15" s="9">
        <v>9170.2999999999993</v>
      </c>
    </row>
    <row r="16" spans="1:3" x14ac:dyDescent="0.25">
      <c r="A16" s="10" t="s">
        <v>166</v>
      </c>
      <c r="B16" s="9">
        <v>20529.920000000002</v>
      </c>
      <c r="C16" s="9">
        <v>24635.9</v>
      </c>
    </row>
    <row r="17" spans="1:3" x14ac:dyDescent="0.25">
      <c r="A17" s="10" t="s">
        <v>189</v>
      </c>
      <c r="B17" s="9">
        <v>57145.079999999994</v>
      </c>
      <c r="C17" s="9">
        <v>68574.100000000006</v>
      </c>
    </row>
    <row r="18" spans="1:3" x14ac:dyDescent="0.25">
      <c r="A18" s="10" t="s">
        <v>167</v>
      </c>
      <c r="B18" s="9">
        <v>2561.08</v>
      </c>
      <c r="C18" s="9">
        <v>3073.3</v>
      </c>
    </row>
    <row r="19" spans="1:3" x14ac:dyDescent="0.25">
      <c r="A19" s="10" t="s">
        <v>177</v>
      </c>
      <c r="B19" s="9">
        <v>2410.87</v>
      </c>
      <c r="C19" s="9">
        <v>2893.04</v>
      </c>
    </row>
    <row r="20" spans="1:3" x14ac:dyDescent="0.25">
      <c r="A20" s="10" t="s">
        <v>179</v>
      </c>
      <c r="B20" s="9">
        <v>8755.5400000000009</v>
      </c>
      <c r="C20" s="9">
        <v>10506.65</v>
      </c>
    </row>
    <row r="21" spans="1:3" x14ac:dyDescent="0.25">
      <c r="A21" s="10" t="s">
        <v>180</v>
      </c>
      <c r="B21" s="9">
        <v>2218.88</v>
      </c>
      <c r="C21" s="9">
        <v>2662.66</v>
      </c>
    </row>
    <row r="22" spans="1:3" x14ac:dyDescent="0.25">
      <c r="A22" s="10" t="s">
        <v>181</v>
      </c>
      <c r="B22" s="9">
        <v>2975.6</v>
      </c>
      <c r="C22" s="9">
        <v>3570.72</v>
      </c>
    </row>
    <row r="23" spans="1:3" x14ac:dyDescent="0.25">
      <c r="A23" s="10" t="s">
        <v>185</v>
      </c>
      <c r="B23" s="9">
        <v>576.63</v>
      </c>
      <c r="C23" s="9">
        <v>691.96</v>
      </c>
    </row>
    <row r="24" spans="1:3" x14ac:dyDescent="0.25">
      <c r="A24" s="10" t="s">
        <v>174</v>
      </c>
      <c r="B24" s="9">
        <v>10066.799999999999</v>
      </c>
      <c r="C24" s="9">
        <v>12080.16</v>
      </c>
    </row>
    <row r="25" spans="1:3" x14ac:dyDescent="0.25">
      <c r="A25" s="10" t="s">
        <v>165</v>
      </c>
      <c r="B25" s="9">
        <v>2762.3199999999997</v>
      </c>
      <c r="C25" s="9">
        <v>3314.78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4" sqref="B14"/>
    </sheetView>
  </sheetViews>
  <sheetFormatPr defaultRowHeight="15" x14ac:dyDescent="0.25"/>
  <cols>
    <col min="1" max="1" width="12.28515625" bestFit="1" customWidth="1"/>
    <col min="2" max="2" width="9.5703125" bestFit="1" customWidth="1"/>
    <col min="3" max="3" width="15.140625" bestFit="1" customWidth="1"/>
    <col min="4" max="4" width="9.5703125" bestFit="1" customWidth="1"/>
    <col min="5" max="5" width="15.140625" bestFit="1" customWidth="1"/>
  </cols>
  <sheetData>
    <row r="1" spans="1:3" x14ac:dyDescent="0.25">
      <c r="A1" s="10" t="s">
        <v>235</v>
      </c>
      <c r="B1" s="10" t="s">
        <v>231</v>
      </c>
      <c r="C1" s="9" t="s">
        <v>232</v>
      </c>
    </row>
    <row r="2" spans="1:3" x14ac:dyDescent="0.25">
      <c r="A2" s="10" t="s">
        <v>175</v>
      </c>
      <c r="B2" s="10">
        <v>13127.030000000002</v>
      </c>
      <c r="C2" s="9">
        <v>15752.44</v>
      </c>
    </row>
    <row r="3" spans="1:3" x14ac:dyDescent="0.25">
      <c r="A3" s="10" t="s">
        <v>164</v>
      </c>
      <c r="B3" s="10">
        <v>27640.760000000002</v>
      </c>
      <c r="C3" s="9">
        <v>33168.910000000003</v>
      </c>
    </row>
    <row r="4" spans="1:3" x14ac:dyDescent="0.25">
      <c r="A4" s="10" t="s">
        <v>182</v>
      </c>
      <c r="B4" s="10">
        <v>21269.940000000002</v>
      </c>
      <c r="C4" s="9">
        <v>25523.93</v>
      </c>
    </row>
    <row r="5" spans="1:3" x14ac:dyDescent="0.25">
      <c r="A5" s="10" t="s">
        <v>190</v>
      </c>
      <c r="B5" s="10">
        <v>20585.97</v>
      </c>
      <c r="C5" s="9">
        <v>24703.16</v>
      </c>
    </row>
    <row r="6" spans="1:3" x14ac:dyDescent="0.25">
      <c r="A6" s="10" t="s">
        <v>184</v>
      </c>
      <c r="B6" s="10">
        <v>18427.989999999998</v>
      </c>
      <c r="C6" s="9">
        <v>22113.59</v>
      </c>
    </row>
    <row r="7" spans="1:3" x14ac:dyDescent="0.25">
      <c r="A7" s="10" t="s">
        <v>166</v>
      </c>
      <c r="B7" s="10">
        <v>20529.920000000002</v>
      </c>
      <c r="C7" s="9">
        <v>24635.9</v>
      </c>
    </row>
    <row r="8" spans="1:3" x14ac:dyDescent="0.25">
      <c r="A8" s="10" t="s">
        <v>189</v>
      </c>
      <c r="B8" s="10">
        <v>64787.000000000007</v>
      </c>
      <c r="C8" s="9">
        <v>77744.399999999994</v>
      </c>
    </row>
    <row r="9" spans="1:3" x14ac:dyDescent="0.25">
      <c r="A9" s="10" t="s">
        <v>174</v>
      </c>
      <c r="B9" s="10">
        <v>15423.390000000001</v>
      </c>
      <c r="C9" s="9">
        <v>18508.07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4" sqref="B14"/>
    </sheetView>
  </sheetViews>
  <sheetFormatPr defaultRowHeight="15" x14ac:dyDescent="0.25"/>
  <cols>
    <col min="1" max="1" width="5.5703125" bestFit="1" customWidth="1"/>
    <col min="2" max="2" width="13.85546875" bestFit="1" customWidth="1"/>
    <col min="3" max="3" width="11.42578125" style="68" bestFit="1" customWidth="1"/>
    <col min="4" max="4" width="11.140625" style="68" bestFit="1" customWidth="1"/>
    <col min="5" max="5" width="12" bestFit="1" customWidth="1"/>
  </cols>
  <sheetData>
    <row r="1" spans="1:5" x14ac:dyDescent="0.25">
      <c r="A1" s="49" t="s">
        <v>221</v>
      </c>
      <c r="B1" s="49" t="s">
        <v>322</v>
      </c>
      <c r="C1" s="49" t="s">
        <v>323</v>
      </c>
      <c r="D1" s="49" t="s">
        <v>324</v>
      </c>
      <c r="E1" s="49"/>
    </row>
    <row r="2" spans="1:5" x14ac:dyDescent="0.25">
      <c r="A2" s="49" t="s">
        <v>191</v>
      </c>
      <c r="B2" s="49">
        <v>11182</v>
      </c>
      <c r="C2" s="49">
        <v>23</v>
      </c>
      <c r="D2" s="49">
        <v>4.5999999999999996</v>
      </c>
      <c r="E2" s="49"/>
    </row>
    <row r="3" spans="1:5" x14ac:dyDescent="0.25">
      <c r="A3" s="49" t="s">
        <v>175</v>
      </c>
      <c r="B3" s="49">
        <v>15818</v>
      </c>
      <c r="C3" s="49">
        <v>32</v>
      </c>
      <c r="D3" s="49">
        <v>6.4</v>
      </c>
      <c r="E3" s="49"/>
    </row>
    <row r="4" spans="1:5" x14ac:dyDescent="0.25">
      <c r="A4" s="49" t="s">
        <v>176</v>
      </c>
      <c r="B4" s="49">
        <v>7130</v>
      </c>
      <c r="C4" s="49">
        <v>15</v>
      </c>
      <c r="D4" s="49">
        <v>3</v>
      </c>
      <c r="E4" s="49"/>
    </row>
    <row r="5" spans="1:5" x14ac:dyDescent="0.25">
      <c r="A5" s="49" t="s">
        <v>171</v>
      </c>
      <c r="B5" s="49">
        <v>5117</v>
      </c>
      <c r="C5" s="49">
        <v>11</v>
      </c>
      <c r="D5" s="49">
        <v>2.2000000000000002</v>
      </c>
      <c r="E5" s="49"/>
    </row>
    <row r="6" spans="1:5" x14ac:dyDescent="0.25">
      <c r="A6" s="49" t="s">
        <v>186</v>
      </c>
      <c r="B6" s="49">
        <v>1695</v>
      </c>
      <c r="C6" s="49">
        <v>4</v>
      </c>
      <c r="D6" s="49">
        <v>0.8</v>
      </c>
      <c r="E6" s="49"/>
    </row>
    <row r="7" spans="1:5" x14ac:dyDescent="0.25">
      <c r="A7" s="49" t="s">
        <v>172</v>
      </c>
      <c r="B7" s="49">
        <v>7285</v>
      </c>
      <c r="C7" s="49">
        <v>15</v>
      </c>
      <c r="D7" s="49">
        <v>3</v>
      </c>
      <c r="E7" s="49"/>
    </row>
    <row r="8" spans="1:5" x14ac:dyDescent="0.25">
      <c r="A8" s="49" t="s">
        <v>168</v>
      </c>
      <c r="B8" s="49">
        <v>8173</v>
      </c>
      <c r="C8" s="49">
        <v>17</v>
      </c>
      <c r="D8" s="49">
        <v>3.4</v>
      </c>
      <c r="E8" s="49"/>
    </row>
    <row r="9" spans="1:5" x14ac:dyDescent="0.25">
      <c r="A9" s="49" t="s">
        <v>164</v>
      </c>
      <c r="B9" s="49">
        <v>43805</v>
      </c>
      <c r="C9" s="49">
        <v>88</v>
      </c>
      <c r="D9" s="49">
        <v>17.600000000000001</v>
      </c>
      <c r="E9" s="49"/>
    </row>
    <row r="10" spans="1:5" x14ac:dyDescent="0.25">
      <c r="A10" s="49" t="s">
        <v>182</v>
      </c>
      <c r="B10" s="49">
        <v>13192</v>
      </c>
      <c r="C10" s="49">
        <v>27</v>
      </c>
      <c r="D10" s="49">
        <v>5.4</v>
      </c>
      <c r="E10" s="49"/>
    </row>
    <row r="11" spans="1:5" x14ac:dyDescent="0.25">
      <c r="A11" s="49" t="s">
        <v>190</v>
      </c>
      <c r="B11" s="49">
        <v>32097</v>
      </c>
      <c r="C11" s="49">
        <v>65</v>
      </c>
      <c r="D11" s="49">
        <v>13</v>
      </c>
      <c r="E11" s="49"/>
    </row>
    <row r="12" spans="1:5" x14ac:dyDescent="0.25">
      <c r="A12" s="49" t="s">
        <v>184</v>
      </c>
      <c r="B12" s="49">
        <v>22006</v>
      </c>
      <c r="C12" s="49">
        <v>45</v>
      </c>
      <c r="D12" s="49">
        <v>9</v>
      </c>
      <c r="E12" s="49"/>
    </row>
    <row r="13" spans="1:5" x14ac:dyDescent="0.25">
      <c r="A13" s="49" t="s">
        <v>183</v>
      </c>
      <c r="B13" s="49">
        <v>12004</v>
      </c>
      <c r="C13" s="49">
        <v>25</v>
      </c>
      <c r="D13" s="49">
        <v>5</v>
      </c>
      <c r="E13" s="49"/>
    </row>
    <row r="14" spans="1:5" x14ac:dyDescent="0.25">
      <c r="A14" s="49" t="s">
        <v>178</v>
      </c>
      <c r="B14" s="49">
        <v>664</v>
      </c>
      <c r="C14" s="49">
        <v>2</v>
      </c>
      <c r="D14" s="49">
        <v>0.4</v>
      </c>
      <c r="E14" s="49"/>
    </row>
    <row r="15" spans="1:5" x14ac:dyDescent="0.25">
      <c r="A15" s="49" t="s">
        <v>187</v>
      </c>
      <c r="B15" s="49">
        <v>14696</v>
      </c>
      <c r="C15" s="49">
        <v>30</v>
      </c>
      <c r="D15" s="49">
        <v>6</v>
      </c>
      <c r="E15" s="49"/>
    </row>
    <row r="16" spans="1:5" x14ac:dyDescent="0.25">
      <c r="A16" s="49" t="s">
        <v>166</v>
      </c>
      <c r="B16" s="49">
        <v>47744</v>
      </c>
      <c r="C16" s="49">
        <v>96</v>
      </c>
      <c r="D16" s="49">
        <v>19.2</v>
      </c>
      <c r="E16" s="49"/>
    </row>
    <row r="17" spans="1:5" x14ac:dyDescent="0.25">
      <c r="A17" s="49" t="s">
        <v>189</v>
      </c>
      <c r="B17" s="49">
        <v>117606</v>
      </c>
      <c r="C17" s="49">
        <v>236</v>
      </c>
      <c r="D17" s="49">
        <v>47.2</v>
      </c>
      <c r="E17" s="49"/>
    </row>
    <row r="18" spans="1:5" x14ac:dyDescent="0.25">
      <c r="A18" s="49" t="s">
        <v>167</v>
      </c>
      <c r="B18" s="49">
        <v>5956</v>
      </c>
      <c r="C18" s="49">
        <v>12</v>
      </c>
      <c r="D18" s="49">
        <v>2.4</v>
      </c>
      <c r="E18" s="49"/>
    </row>
    <row r="19" spans="1:5" x14ac:dyDescent="0.25">
      <c r="A19" s="49" t="s">
        <v>177</v>
      </c>
      <c r="B19" s="49">
        <v>5335</v>
      </c>
      <c r="C19" s="49">
        <v>11</v>
      </c>
      <c r="D19" s="49">
        <v>2.2000000000000002</v>
      </c>
      <c r="E19" s="49"/>
    </row>
    <row r="20" spans="1:5" x14ac:dyDescent="0.25">
      <c r="A20" s="49" t="s">
        <v>179</v>
      </c>
      <c r="B20" s="49">
        <v>17722</v>
      </c>
      <c r="C20" s="49">
        <v>36</v>
      </c>
      <c r="D20" s="49">
        <v>7.2</v>
      </c>
      <c r="E20" s="49"/>
    </row>
    <row r="21" spans="1:5" x14ac:dyDescent="0.25">
      <c r="A21" s="49" t="s">
        <v>180</v>
      </c>
      <c r="B21" s="49">
        <v>4607</v>
      </c>
      <c r="C21" s="49">
        <v>10</v>
      </c>
      <c r="D21" s="49">
        <v>2</v>
      </c>
      <c r="E21" s="49"/>
    </row>
    <row r="22" spans="1:5" x14ac:dyDescent="0.25">
      <c r="A22" s="49" t="s">
        <v>181</v>
      </c>
      <c r="B22" s="49">
        <v>6920</v>
      </c>
      <c r="C22" s="49">
        <v>14</v>
      </c>
      <c r="D22" s="49">
        <v>2.8</v>
      </c>
      <c r="E22" s="49"/>
    </row>
    <row r="23" spans="1:5" x14ac:dyDescent="0.25">
      <c r="A23" s="49" t="s">
        <v>185</v>
      </c>
      <c r="B23" s="49">
        <v>1341</v>
      </c>
      <c r="C23" s="49">
        <v>3</v>
      </c>
      <c r="D23" s="49">
        <v>0.6</v>
      </c>
      <c r="E23" s="49"/>
    </row>
    <row r="24" spans="1:5" x14ac:dyDescent="0.25">
      <c r="A24" s="49" t="s">
        <v>174</v>
      </c>
      <c r="B24" s="49">
        <v>23196</v>
      </c>
      <c r="C24" s="49">
        <v>47</v>
      </c>
      <c r="D24" s="49">
        <v>9.4</v>
      </c>
      <c r="E24" s="49"/>
    </row>
    <row r="25" spans="1:5" x14ac:dyDescent="0.25">
      <c r="A25" s="49" t="s">
        <v>165</v>
      </c>
      <c r="B25" s="49">
        <v>6424</v>
      </c>
      <c r="C25" s="49">
        <v>13</v>
      </c>
      <c r="D25" s="49">
        <v>2.6</v>
      </c>
      <c r="E25" s="4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4 a e 4 8 0 - 1 7 b 8 - 4 1 8 e - 9 8 4 8 - b 5 9 f b 0 c 5 1 3 4 a "   x m l n s = " h t t p : / / s c h e m a s . m i c r o s o f t . c o m / D a t a M a s h u p " > A A A A A B w H A A B Q S w M E F A A C A A g A R n 0 + U W Y M X G C j A A A A 9 Q A A A B I A H A B D b 2 5 m a W c v U G F j a 2 F n Z S 5 4 b W w g o h g A K K A U A A A A A A A A A A A A A A A A A A A A A A A A A A A A h Y + 9 D o I w G E V f h X S n r e h A y E c Z X C U x G o 1 r U y o 0 Q j H 9 s b y b g 4 / k K 4 h R 1 M 3 x 3 n O G e + / X G x R D 1 0 Y X a a z q d Y 5 m m K J I a t F X S t c 5 8 u 4 Y p 6 h g s O b i x G s Z j b K 2 2 W C r H D X O n T N C Q g g 4 z H F v a p J Q O i O H c r U V j e w 4 + s j q v x w r b R 3 X Q i I G + 9 c Y l u B 0 g V M 6 T g I y d V A q / e X J y J 7 0 p 4 S l b 5 0 3 k h k f b 3 Z A p g j k f Y E 9 A F B L A w Q U A A I A C A B G f T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0 + U X / 3 F o 4 X B A A A 5 B o A A B M A H A B G b 3 J t d W x h c y 9 T Z W N 0 a W 9 u M S 5 t I K I Y A C i g F A A A A A A A A A A A A A A A A A A A A A A A A A A A A O 1 Y X 2 v b V h R / D / g 7 X N Q X e Q i v y b K + l D 6 k X i m D 0 U K S t Q 8 h F M W + W 0 1 t y c g y t A R D 4 5 S E L Y W 2 E N p S W I s 3 2 F 7 t p F 4 U J 3 a + w r l f o Z + k v 3 s l V 7 I t Z 0 r i D c I c i I y k 8 + f 3 O + e e c 8 9 V h e f c g m 2 x J f 9 3 9 n p q J j V T e W g 6 P M / o L 3 r F b r A i d 2 c Y / u i t 2 B B 1 6 o l t 6 p J H H b y 6 9 T j H i 5 l s 1 X G 4 5 d 6 3 n U d r t v 1 I T 6 + v 3 D F L / I Z G v 1 O T W n R E n t i i 5 j f a a m 0 l a 1 s u Z F c N Z f K K R m / p g I 6 p D Z P y v y t 2 6 J D B i 0 c n G h w s m 2 t F n l l 2 T K v y k + 2 U s n a x W r K W n 5 R 5 R R + G Y 6 y v a / Q b H B 7 Q H q 7 y W Z t R U 2 y K u t i A 2 F N c 2 + I p N T W D u b D A X P 7 Y r R k M W u 8 h s o 2 X 9 c A / n S h J j 3 r 0 E d L f W + 6 1 + Y z 0 6 o u / p I 9 4 2 x Y b T D y D E O j B 3 1 G c 4 R E 4 J 8 p s F 5 7 G Q G k E n g / 7 U L o A c S w f x s j 6 o H G V 2 a A 9 K d z E n Q Q D X 7 2 Q F W z s U 2 + A F z U N t j A f w 2 7 U a g f y X W T w / D b f 4 a 1 c B V J V J m 1 P K k q z J 5 J q v N L N 7 C j j D / D U g 7 b 0 2 K G m d N 5 j f l 4 z 7 N O z 1 3 0 N 0 3 o S K n g q f t v 9 J I z I N M Q m J I 7 D b F j V 0 h p 3 a r X 0 T M F K s E w H S u Z P h a 4 + w b K Z n Z b N t G w S l s 1 l r Z r 3 1 B K / S E 5 + 3 a T G F Y 6 / r r N 2 a a 1 g c X 1 d b l D G l 5 q r p Y 1 U 3 / E b 4 I 4 4 B n 1 k 4 S B I d D u g 9 M X g I i 8 X z R y / Z x a r f L R A t L v 3 F j V 5 v a k Z g a T T V 1 l G k P 2 o R 7 0 3 a B 9 1 s 4 k 4 I 1 F B 8 J t B A N p M m l c P O + S F G G 4 7 d r W s J 4 U e N E i Z i v h 1 A g l u 5 h 6 y H w o V N 7 N U L e k r Y c Z W 0 8 M p C 6 H v Q s h v P Y O w D 5 k f F b x q w c t W C P y 7 a r l Y y J k u 9 7 u M f j b + B h s H 3 3 8 u D b x g s S I R 1 H + A l o z U 3 9 F 1 N g b v U F e s 6 G d h H c b 7 F G B B 6 B + w r 9 h s Z m 5 M r L H m O y p I + 7 L t S P S n I k z A 0 E g O 7 Y 4 C k 1 m 0 q 1 Z e f 2 C w u V N W R E N t A v X E C 3 n J d l x 9 l J 1 E p 5 r T X S c P 1 w u V H L f y B e v n A V 8 f V I 9 q + 8 1 H 8 R 3 2 5 / M V W 2 I n W r 4 W 9 s 1 I s B J C T h a w S K u D O s P m t E s N b W y D H t T Q Q C + F h n g + h t E e C V 0 5 j u t z a W 0 6 k 0 + H i + l M n n i 6 g G R / K p 9 w 9 U x H 8 2 n 1 / A + q J 5 z O E R A P Y D 2 o e i q E O / 9 Q T k M D e 2 Q T M 4 b r E n P A x e f n k R K S 4 d g d B D 2 5 q f l S D s 2 X c m a + F C P z J K f Y + A H 6 P 5 h W L z j 4 n 5 W + Y j V c o H G H h E j n S g g s 2 s V w e J 9 + W v j X P i 1 c S b Q f n v b Z 4 b x r 7 S x N M 8 k B d B f C L V j Y 8 6 t O b c d 0 J J 4 j S s q 0 H H P k P X b o j r 8 j Q l 7 8 i o c d U Q / h L e T z 0 c a e 7 D T K Z O n I T O C O 0 c v 5 u M 7 z Y x l b U k y s V 7 / + 9 u r V 9 K S I z I 5 h c r H o B L u T I t w K K C u C K 4 O 8 w W X w z H x B L t c / A 1 B L A Q I t A B Q A A g A I A E Z 9 P l F m D F x g o w A A A P U A A A A S A A A A A A A A A A A A A A A A A A A A A A B D b 2 5 m a W c v U G F j a 2 F n Z S 5 4 b W x Q S w E C L Q A U A A I A C A B G f T 5 R D 8 r p q 6 Q A A A D p A A A A E w A A A A A A A A A A A A A A A A D v A A A A W 0 N v b n R l b n R f V H l w Z X N d L n h t b F B L A Q I t A B Q A A g A I A E Z 9 P l F / 9 x a O F w Q A A O Q a A A A T A A A A A A A A A A A A A A A A A O A B A A B G b 3 J t d W x h c y 9 T Z W N 0 a W 9 u M S 5 t U E s F B g A A A A A D A A M A w g A A A E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9 h A A A A A A A A z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N i V E M C V C M i V E M C V C N S V E M S U 4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0 J v Q u N G B 0 Y I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j A t M D c t M D l U M D E 6 M T E 6 M z I u M D g 5 M j k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f Q k T E v 0 J j Q t 9 C 8 0 L X Q v d C 1 0 L 3 Q v d G L 0 L k g 0 Y L Q u N C / L n v Q n d C w 0 L f Q s t C w 0 L 3 Q u N C 1 I N C w 0 Y P R g t G B 0 L 7 R g N G B 0 L X R g N C w L D B 9 J n F 1 b 3 Q 7 L C Z x d W 9 0 O 1 N l Y 3 R p b 2 4 x L 9 C n 0 J E x L 9 C Y 0 L f Q v N C 1 0 L 3 Q t d C 9 0 L 3 R i 9 C 5 I N G C 0 L j Q v y 5 7 0 J 7 R g t G H 0 L X R g t C 9 0 Y v Q u S D Q v 9 C 1 0 Y D Q u N C + 0 L Q s M X 0 m c X V v d D s s J n F 1 b 3 Q 7 U 2 V j d G l v b j E v 0 K f Q k T E v 0 J j Q t 9 C 8 0 L X Q v d C 1 0 L 3 Q v d G L 0 L k g 0 Y L Q u N C / L n v Q k N C 0 0 Y D Q t d G B I N G E 0 L j Q u 9 C 4 0 L D Q u 9 C w L D J 9 J n F 1 b 3 Q 7 L C Z x d W 9 0 O 1 N l Y 3 R p b 2 4 x L 9 C n 0 J E x L 9 C Y 0 L f Q v N C 1 0 L 3 Q t d C 9 0 L 3 R i 9 C 5 I N G C 0 L j Q v y 5 7 0 J 3 Q s N C 3 0 L L Q s N C 9 0 L j Q t S D Q v 9 G A 0 L j Q v d G C 0 L X R g N C w L D N 9 J n F 1 b 3 Q 7 L C Z x d W 9 0 O 1 N l Y 3 R p b 2 4 x L 9 C n 0 J E x L 9 C Y 0 L f Q v N C 1 0 L 3 Q t d C 9 0 L 3 R i 9 C 5 I N G C 0 L j Q v y 5 7 0 K H Q t d G A 0 L j Q u d C 9 0 Y v Q u S D Q v d C + 0 L z Q t d G A L D R 9 J n F 1 b 3 Q 7 L C Z x d W 9 0 O 1 N l Y 3 R p b 2 4 x L 9 C n 0 J E x L 9 C Y 0 L f Q v N C 1 0 L 3 Q t d C 9 0 L 3 R i 9 C 5 I N G C 0 L j Q v y 5 7 0 K H R h 9 C 1 0 Y L R h 9 C 4 0 L o g 0 L I g 0 L 3 Q s N G H 0 L D Q u 9 C 1 I N C + 0 Y L R h 9 C 1 0 Y L Q v d C + 0 L P Q v i D Q v 9 C 1 0 Y D Q u N C + 0 L T Q s C w g Q T Q s N X 0 m c X V v d D s s J n F 1 b 3 Q 7 U 2 V j d G l v b j E v 0 K f Q k T E v 0 J j Q t 9 C 8 0 L X Q v d C 1 0 L 3 Q v d G L 0 L k g 0 Y L Q u N C / L n v Q o d G H 0 L X R g t G H 0 L j Q u i D Q s i D Q u t C + 0 L 3 R h t C 1 I N C + 0 Y L R h 9 C 1 0 Y L Q v d C + 0 L P Q v i D Q v 9 C 1 0 Y D Q u N C + 0 L T Q s C w g Q T Q s N n 0 m c X V v d D s s J n F 1 b 3 Q 7 U 2 V j d G l v b j E v 0 K f Q k T E v 0 J j Q t 9 C 8 0 L X Q v d C 1 0 L 3 Q v d G L 0 L k g 0 Y L Q u N C / L n v Q m t C + 0 L v Q u N G H 0 L X R g d G C 0 L L Q v i D Q u t C + 0 L / Q u N C 5 L C B B N C w 3 f S Z x d W 9 0 O y w m c X V v d D t T Z W N 0 a W 9 u M S / Q p 9 C R M S / Q m N C 3 0 L z Q t d C 9 0 L X Q v d C 9 0 Y v Q u S D R g t C 4 0 L 8 u e 9 C h 0 Y f Q t d G C 0 Y f Q u N C 6 I N C y I N C 9 0 L D R h 9 C w 0 L v Q t S D Q v t G C 0 Y f Q t d G C 0 L 3 Q v t C z 0 L 4 g 0 L / Q t d G A 0 L j Q v t C 0 0 L A s I E E 1 L D h 9 J n F 1 b 3 Q 7 L C Z x d W 9 0 O 1 N l Y 3 R p b 2 4 x L 9 C n 0 J E x L 9 C Y 0 L f Q v N C 1 0 L 3 Q t d C 9 0 L 3 R i 9 C 5 I N G C 0 L j Q v y 5 7 0 K H R h 9 C 1 0 Y L R h 9 C 4 0 L o g 0 L I g 0 L r Q v t C 9 0 Y b Q t S D Q v t G C 0 Y f Q t d G C 0 L 3 Q v t C z 0 L 4 g 0 L / Q t d G A 0 L j Q v t C 0 0 L A s I E E 1 L D l 9 J n F 1 b 3 Q 7 L C Z x d W 9 0 O 1 N l Y 3 R p b 2 4 x L 9 C n 0 J E x L 9 C Y 0 L f Q v N C 1 0 L 3 Q t d C 9 0 L 3 R i 9 C 5 I N G C 0 L j Q v y 5 7 0 J r Q v t C 7 0 L j R h 9 C 1 0 Y H R g t C y 0 L 4 g 0 L r Q v t C / 0 L j Q u S w g Q T U s M T B 9 J n F 1 b 3 Q 7 L C Z x d W 9 0 O 1 N l Y 3 R p b 2 4 x L 9 C n 0 J E x L 9 C Y 0 L f Q v N C 1 0 L 3 Q t d C 9 0 L 3 R i 9 C 5 I N G C 0 L j Q v y 5 7 0 K L Q u N C / L D E x f S Z x d W 9 0 O y w m c X V v d D t T Z W N 0 a W 9 u M S / Q p 9 C R M S / Q m N C 3 0 L z Q t d C 9 0 L X Q v d C 9 0 Y v Q u S D R g t C 4 0 L 8 u e 0 J D L D E y f S Z x d W 9 0 O y w m c X V v d D t T Z W N 0 a W 9 u M S / Q p 9 C R M S / Q m N C 3 0 L z Q t d C 9 0 L X Q v d C 9 0 Y v Q u S D R g t C 4 0 L 8 u e 9 C f 0 Y D Q v t C y 0 L X R g N C 6 0 L A g 0 L / Q v i D R g d C 1 0 Y A u I O K E l i w x M 3 0 m c X V v d D s s J n F 1 b 3 Q 7 U 2 V j d G l v b j E v 0 K f Q k T E v 0 J j Q t 9 C 8 0 L X Q v d C 1 0 L 3 Q v d G L 0 L k g 0 Y L Q u N C / L n v Q n 9 G A 0 L j Q v N C 1 0 Y f Q s N C 9 0 L j Q t S w x N H 0 m c X V v d D s s J n F 1 b 3 Q 7 U 2 V j d G l v b j E v 0 K f Q k T E v 0 J j Q t 9 C 8 0 L X Q v d C 1 0 L 3 Q v d G L 0 L k g 0 Y L Q u N C / L n v Q o d G D 0 L z Q v N C w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0 K f Q k T E v 0 J j Q t 9 C 8 0 L X Q v d C 1 0 L 3 Q v d G L 0 L k g 0 Y L Q u N C / L n v Q n d C w 0 L f Q s t C w 0 L 3 Q u N C 1 I N C w 0 Y P R g t G B 0 L 7 R g N G B 0 L X R g N C w L D B 9 J n F 1 b 3 Q 7 L C Z x d W 9 0 O 1 N l Y 3 R p b 2 4 x L 9 C n 0 J E x L 9 C Y 0 L f Q v N C 1 0 L 3 Q t d C 9 0 L 3 R i 9 C 5 I N G C 0 L j Q v y 5 7 0 J 7 R g t G H 0 L X R g t C 9 0 Y v Q u S D Q v 9 C 1 0 Y D Q u N C + 0 L Q s M X 0 m c X V v d D s s J n F 1 b 3 Q 7 U 2 V j d G l v b j E v 0 K f Q k T E v 0 J j Q t 9 C 8 0 L X Q v d C 1 0 L 3 Q v d G L 0 L k g 0 Y L Q u N C / L n v Q k N C 0 0 Y D Q t d G B I N G E 0 L j Q u 9 C 4 0 L D Q u 9 C w L D J 9 J n F 1 b 3 Q 7 L C Z x d W 9 0 O 1 N l Y 3 R p b 2 4 x L 9 C n 0 J E x L 9 C Y 0 L f Q v N C 1 0 L 3 Q t d C 9 0 L 3 R i 9 C 5 I N G C 0 L j Q v y 5 7 0 J 3 Q s N C 3 0 L L Q s N C 9 0 L j Q t S D Q v 9 G A 0 L j Q v d G C 0 L X R g N C w L D N 9 J n F 1 b 3 Q 7 L C Z x d W 9 0 O 1 N l Y 3 R p b 2 4 x L 9 C n 0 J E x L 9 C Y 0 L f Q v N C 1 0 L 3 Q t d C 9 0 L 3 R i 9 C 5 I N G C 0 L j Q v y 5 7 0 K H Q t d G A 0 L j Q u d C 9 0 Y v Q u S D Q v d C + 0 L z Q t d G A L D R 9 J n F 1 b 3 Q 7 L C Z x d W 9 0 O 1 N l Y 3 R p b 2 4 x L 9 C n 0 J E x L 9 C Y 0 L f Q v N C 1 0 L 3 Q t d C 9 0 L 3 R i 9 C 5 I N G C 0 L j Q v y 5 7 0 K H R h 9 C 1 0 Y L R h 9 C 4 0 L o g 0 L I g 0 L 3 Q s N G H 0 L D Q u 9 C 1 I N C + 0 Y L R h 9 C 1 0 Y L Q v d C + 0 L P Q v i D Q v 9 C 1 0 Y D Q u N C + 0 L T Q s C w g Q T Q s N X 0 m c X V v d D s s J n F 1 b 3 Q 7 U 2 V j d G l v b j E v 0 K f Q k T E v 0 J j Q t 9 C 8 0 L X Q v d C 1 0 L 3 Q v d G L 0 L k g 0 Y L Q u N C / L n v Q o d G H 0 L X R g t G H 0 L j Q u i D Q s i D Q u t C + 0 L 3 R h t C 1 I N C + 0 Y L R h 9 C 1 0 Y L Q v d C + 0 L P Q v i D Q v 9 C 1 0 Y D Q u N C + 0 L T Q s C w g Q T Q s N n 0 m c X V v d D s s J n F 1 b 3 Q 7 U 2 V j d G l v b j E v 0 K f Q k T E v 0 J j Q t 9 C 8 0 L X Q v d C 1 0 L 3 Q v d G L 0 L k g 0 Y L Q u N C / L n v Q m t C + 0 L v Q u N G H 0 L X R g d G C 0 L L Q v i D Q u t C + 0 L / Q u N C 5 L C B B N C w 3 f S Z x d W 9 0 O y w m c X V v d D t T Z W N 0 a W 9 u M S / Q p 9 C R M S / Q m N C 3 0 L z Q t d C 9 0 L X Q v d C 9 0 Y v Q u S D R g t C 4 0 L 8 u e 9 C h 0 Y f Q t d G C 0 Y f Q u N C 6 I N C y I N C 9 0 L D R h 9 C w 0 L v Q t S D Q v t G C 0 Y f Q t d G C 0 L 3 Q v t C z 0 L 4 g 0 L / Q t d G A 0 L j Q v t C 0 0 L A s I E E 1 L D h 9 J n F 1 b 3 Q 7 L C Z x d W 9 0 O 1 N l Y 3 R p b 2 4 x L 9 C n 0 J E x L 9 C Y 0 L f Q v N C 1 0 L 3 Q t d C 9 0 L 3 R i 9 C 5 I N G C 0 L j Q v y 5 7 0 K H R h 9 C 1 0 Y L R h 9 C 4 0 L o g 0 L I g 0 L r Q v t C 9 0 Y b Q t S D Q v t G C 0 Y f Q t d G C 0 L 3 Q v t C z 0 L 4 g 0 L / Q t d G A 0 L j Q v t C 0 0 L A s I E E 1 L D l 9 J n F 1 b 3 Q 7 L C Z x d W 9 0 O 1 N l Y 3 R p b 2 4 x L 9 C n 0 J E x L 9 C Y 0 L f Q v N C 1 0 L 3 Q t d C 9 0 L 3 R i 9 C 5 I N G C 0 L j Q v y 5 7 0 J r Q v t C 7 0 L j R h 9 C 1 0 Y H R g t C y 0 L 4 g 0 L r Q v t C / 0 L j Q u S w g Q T U s M T B 9 J n F 1 b 3 Q 7 L C Z x d W 9 0 O 1 N l Y 3 R p b 2 4 x L 9 C n 0 J E x L 9 C Y 0 L f Q v N C 1 0 L 3 Q t d C 9 0 L 3 R i 9 C 5 I N G C 0 L j Q v y 5 7 0 K L Q u N C / L D E x f S Z x d W 9 0 O y w m c X V v d D t T Z W N 0 a W 9 u M S / Q p 9 C R M S / Q m N C 3 0 L z Q t d C 9 0 L X Q v d C 9 0 Y v Q u S D R g t C 4 0 L 8 u e 0 J D L D E y f S Z x d W 9 0 O y w m c X V v d D t T Z W N 0 a W 9 u M S / Q p 9 C R M S / Q m N C 3 0 L z Q t d C 9 0 L X Q v d C 9 0 Y v Q u S D R g t C 4 0 L 8 u e 9 C f 0 Y D Q v t C y 0 L X R g N C 6 0 L A g 0 L / Q v i D R g d C 1 0 Y A u I O K E l i w x M 3 0 m c X V v d D s s J n F 1 b 3 Q 7 U 2 V j d G l v b j E v 0 K f Q k T E v 0 J j Q t 9 C 8 0 L X Q v d C 1 0 L 3 Q v d G L 0 L k g 0 Y L Q u N C / L n v Q n 9 G A 0 L j Q v N C 1 0 Y f Q s N C 9 0 L j Q t S w x N H 0 m c X V v d D s s J n F 1 b 3 Q 7 U 2 V j d G l v b j E v 0 K f Q k T E v 0 J j Q t 9 C 8 0 L X Q v d C 1 0 L 3 Q v d G L 0 L k g 0 Y L Q u N C / L n v Q o d G D 0 L z Q v N C w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2 J U Q w J U I y J U Q w J U I 1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i V E M C V C M i V E M C V C N S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O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9 C b 0 L j R g d G C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j A t M D c t M D l U M D E 6 M T E 6 M z I u M D U 0 N z M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Y 0 L f Q v N C 1 0 L 3 Q t d C 9 0 L 3 R i 9 C 5 I N G C 0 L j Q v y 5 7 0 J 3 Q s N C 3 0 L L Q s N C 9 0 L j Q t S D Q s N G D 0 Y L R g d C + 0 Y D R g d C 1 0 Y D Q s C w w f S Z x d W 9 0 O y w m c X V v d D t T Z W N 0 a W 9 u M S / Q o t C w 0 L H Q u 9 C 4 0 Y b Q s D M v 0 J j Q t 9 C 8 0 L X Q v d C 1 0 L 3 Q v d G L 0 L k g 0 Y L Q u N C / L n v Q n t G C 0 Y f Q t d G C 0 L 3 R i 9 C 5 I N C / 0 L X R g N C 4 0 L 7 Q t C w x f S Z x d W 9 0 O y w m c X V v d D t T Z W N 0 a W 9 u M S / Q o t C w 0 L H Q u 9 C 4 0 Y b Q s D M v 0 J j Q t 9 C 8 0 L X Q v d C 1 0 L 3 Q v d G L 0 L k g 0 Y L Q u N C / L n v Q k N C 0 0 Y D Q t d G B I N G E 0 L j Q u 9 C 4 0 L D Q u 9 C w L D J 9 J n F 1 b 3 Q 7 L C Z x d W 9 0 O 1 N l Y 3 R p b 2 4 x L 9 C i 0 L D Q s d C 7 0 L j R h t C w M y / Q m N C 3 0 L z Q t d C 9 0 L X Q v d C 9 0 Y v Q u S D R g t C 4 0 L 8 u e 9 C d 0 L D Q t 9 C y 0 L D Q v d C 4 0 L U g 0 L / R g N C 4 0 L 3 R g t C 1 0 Y D Q s C w z f S Z x d W 9 0 O y w m c X V v d D t T Z W N 0 a W 9 u M S / Q o t C w 0 L H Q u 9 C 4 0 Y b Q s D M v 0 J j Q t 9 C 8 0 L X Q v d C 1 0 L 3 Q v d G L 0 L k g 0 Y L Q u N C / L n v Q o d C 1 0 Y D Q u N C 5 0 L 3 R i 9 C 5 I N C 9 0 L 7 Q v N C 1 0 Y A s N H 0 m c X V v d D s s J n F 1 b 3 Q 7 U 2 V j d G l v b j E v 0 K L Q s N C x 0 L v Q u N G G 0 L A z L 9 C Y 0 L f Q v N C 1 0 L 3 Q t d C 9 0 L 3 R i 9 C 5 I N G C 0 L j Q v y 5 7 0 K H R h 9 C 1 0 Y L R h 9 C 4 0 L o g 0 L I g 0 L 3 Q s N G H 0 L D Q u 9 C 1 I N C + 0 Y L R h 9 C 1 0 Y L Q v d C + 0 L P Q v i D Q v 9 C 1 0 Y D Q u N C + 0 L T Q s C w g Q T Q s N X 0 m c X V v d D s s J n F 1 b 3 Q 7 U 2 V j d G l v b j E v 0 K L Q s N C x 0 L v Q u N G G 0 L A z L 9 C Y 0 L f Q v N C 1 0 L 3 Q t d C 9 0 L 3 R i 9 C 5 I N G C 0 L j Q v y 5 7 0 K H R h 9 C 1 0 Y L R h 9 C 4 0 L o g 0 L I g 0 L r Q v t C 9 0 Y b Q t S D Q v t G C 0 Y f Q t d G C 0 L 3 Q v t C z 0 L 4 g 0 L / Q t d G A 0 L j Q v t C 0 0 L A s I E E 0 L D Z 9 J n F 1 b 3 Q 7 L C Z x d W 9 0 O 1 N l Y 3 R p b 2 4 x L 9 C i 0 L D Q s d C 7 0 L j R h t C w M y / Q m N C 3 0 L z Q t d C 9 0 L X Q v d C 9 0 Y v Q u S D R g t C 4 0 L 8 u e 9 C a 0 L 7 Q u 9 C 4 0 Y f Q t d G B 0 Y L Q s t C + I N C 6 0 L 7 Q v 9 C 4 0 L k s I E E 0 L D d 9 J n F 1 b 3 Q 7 L C Z x d W 9 0 O 1 N l Y 3 R p b 2 4 x L 9 C i 0 L D Q s d C 7 0 L j R h t C w M y / Q m N C 3 0 L z Q t d C 9 0 L X Q v d C 9 0 Y v Q u S D R g t C 4 0 L 8 u e 9 C h 0 Y f Q t d G C 0 Y f Q u N C 6 I N C y I N C 9 0 L D R h 9 C w 0 L v Q t S D Q v t G C 0 Y f Q t d G C 0 L 3 Q v t C z 0 L 4 g 0 L / Q t d G A 0 L j Q v t C 0 0 L A s I E E 1 L D h 9 J n F 1 b 3 Q 7 L C Z x d W 9 0 O 1 N l Y 3 R p b 2 4 x L 9 C i 0 L D Q s d C 7 0 L j R h t C w M y / Q m N C 3 0 L z Q t d C 9 0 L X Q v d C 9 0 Y v Q u S D R g t C 4 0 L 8 u e 9 C h 0 Y f Q t d G C 0 Y f Q u N C 6 I N C y I N C 6 0 L 7 Q v d G G 0 L U g 0 L 7 R g t G H 0 L X R g t C 9 0 L 7 Q s 9 C + I N C / 0 L X R g N C 4 0 L 7 Q t N C w L C B B N S w 5 f S Z x d W 9 0 O y w m c X V v d D t T Z W N 0 a W 9 u M S / Q o t C w 0 L H Q u 9 C 4 0 Y b Q s D M v 0 J j Q t 9 C 8 0 L X Q v d C 1 0 L 3 Q v d G L 0 L k g 0 Y L Q u N C / L n v Q m t C + 0 L v Q u N G H 0 L X R g d G C 0 L L Q v i D Q u t C + 0 L / Q u N C 5 L C B B N S w x M H 0 m c X V v d D s s J n F 1 b 3 Q 7 U 2 V j d G l v b j E v 0 K L Q s N C x 0 L v Q u N G G 0 L A z L 9 C Y 0 L f Q v N C 1 0 L 3 Q t d C 9 0 L 3 R i 9 C 5 I N G C 0 L j Q v y 5 7 0 K L Q u N C / L D E x f S Z x d W 9 0 O y w m c X V v d D t T Z W N 0 a W 9 u M S / Q o t C w 0 L H Q u 9 C 4 0 Y b Q s D M v 0 J j Q t 9 C 8 0 L X Q v d C 1 0 L 3 Q v d G L 0 L k g 0 Y L Q u N C / L n t C Q y w x M n 0 m c X V v d D s s J n F 1 b 3 Q 7 U 2 V j d G l v b j E v 0 K L Q s N C x 0 L v Q u N G G 0 L A z L 9 C Y 0 L f Q v N C 1 0 L 3 Q t d C 9 0 L 3 R i 9 C 5 I N G C 0 L j Q v y 5 7 0 J / R g N C + 0 L L Q t d G A 0 L r Q s C D Q v 9 C + I N G B 0 L X R g C 4 g 4 o S W L D E z f S Z x d W 9 0 O y w m c X V v d D t T Z W N 0 a W 9 u M S / Q o t C w 0 L H Q u 9 C 4 0 Y b Q s D M v 0 J j Q t 9 C 8 0 L X Q v d C 1 0 L 3 Q v d G L 0 L k g 0 Y L Q u N C / L n v Q n 9 G A 0 L j Q v N C 1 0 Y f Q s N C 9 0 L j Q t S w x N H 0 m c X V v d D s s J n F 1 b 3 Q 7 U 2 V j d G l v b j E v 0 K L Q s N C x 0 L v Q u N G G 0 L A z L 9 C Y 0 L f Q v N C 1 0 L 3 Q t d C 9 0 L 3 R i 9 C 5 I N G C 0 L j Q v y 5 7 0 K H R g 9 C 8 0 L z Q s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9 C i 0 L D Q s d C 7 0 L j R h t C w M y / Q m N C 3 0 L z Q t d C 9 0 L X Q v d C 9 0 Y v Q u S D R g t C 4 0 L 8 u e 9 C d 0 L D Q t 9 C y 0 L D Q v d C 4 0 L U g 0 L D R g 9 G C 0 Y H Q v t G A 0 Y H Q t d G A 0 L A s M H 0 m c X V v d D s s J n F 1 b 3 Q 7 U 2 V j d G l v b j E v 0 K L Q s N C x 0 L v Q u N G G 0 L A z L 9 C Y 0 L f Q v N C 1 0 L 3 Q t d C 9 0 L 3 R i 9 C 5 I N G C 0 L j Q v y 5 7 0 J 7 R g t G H 0 L X R g t C 9 0 Y v Q u S D Q v 9 C 1 0 Y D Q u N C + 0 L Q s M X 0 m c X V v d D s s J n F 1 b 3 Q 7 U 2 V j d G l v b j E v 0 K L Q s N C x 0 L v Q u N G G 0 L A z L 9 C Y 0 L f Q v N C 1 0 L 3 Q t d C 9 0 L 3 R i 9 C 5 I N G C 0 L j Q v y 5 7 0 J D Q t N G A 0 L X R g S D R h N C 4 0 L v Q u N C w 0 L v Q s C w y f S Z x d W 9 0 O y w m c X V v d D t T Z W N 0 a W 9 u M S / Q o t C w 0 L H Q u 9 C 4 0 Y b Q s D M v 0 J j Q t 9 C 8 0 L X Q v d C 1 0 L 3 Q v d G L 0 L k g 0 Y L Q u N C / L n v Q n d C w 0 L f Q s t C w 0 L 3 Q u N C 1 I N C / 0 Y D Q u N C 9 0 Y L Q t d G A 0 L A s M 3 0 m c X V v d D s s J n F 1 b 3 Q 7 U 2 V j d G l v b j E v 0 K L Q s N C x 0 L v Q u N G G 0 L A z L 9 C Y 0 L f Q v N C 1 0 L 3 Q t d C 9 0 L 3 R i 9 C 5 I N G C 0 L j Q v y 5 7 0 K H Q t d G A 0 L j Q u d C 9 0 Y v Q u S D Q v d C + 0 L z Q t d G A L D R 9 J n F 1 b 3 Q 7 L C Z x d W 9 0 O 1 N l Y 3 R p b 2 4 x L 9 C i 0 L D Q s d C 7 0 L j R h t C w M y / Q m N C 3 0 L z Q t d C 9 0 L X Q v d C 9 0 Y v Q u S D R g t C 4 0 L 8 u e 9 C h 0 Y f Q t d G C 0 Y f Q u N C 6 I N C y I N C 9 0 L D R h 9 C w 0 L v Q t S D Q v t G C 0 Y f Q t d G C 0 L 3 Q v t C z 0 L 4 g 0 L / Q t d G A 0 L j Q v t C 0 0 L A s I E E 0 L D V 9 J n F 1 b 3 Q 7 L C Z x d W 9 0 O 1 N l Y 3 R p b 2 4 x L 9 C i 0 L D Q s d C 7 0 L j R h t C w M y / Q m N C 3 0 L z Q t d C 9 0 L X Q v d C 9 0 Y v Q u S D R g t C 4 0 L 8 u e 9 C h 0 Y f Q t d G C 0 Y f Q u N C 6 I N C y I N C 6 0 L 7 Q v d G G 0 L U g 0 L 7 R g t G H 0 L X R g t C 9 0 L 7 Q s 9 C + I N C / 0 L X R g N C 4 0 L 7 Q t N C w L C B B N C w 2 f S Z x d W 9 0 O y w m c X V v d D t T Z W N 0 a W 9 u M S / Q o t C w 0 L H Q u 9 C 4 0 Y b Q s D M v 0 J j Q t 9 C 8 0 L X Q v d C 1 0 L 3 Q v d G L 0 L k g 0 Y L Q u N C / L n v Q m t C + 0 L v Q u N G H 0 L X R g d G C 0 L L Q v i D Q u t C + 0 L / Q u N C 5 L C B B N C w 3 f S Z x d W 9 0 O y w m c X V v d D t T Z W N 0 a W 9 u M S / Q o t C w 0 L H Q u 9 C 4 0 Y b Q s D M v 0 J j Q t 9 C 8 0 L X Q v d C 1 0 L 3 Q v d G L 0 L k g 0 Y L Q u N C / L n v Q o d G H 0 L X R g t G H 0 L j Q u i D Q s i D Q v d C w 0 Y f Q s N C 7 0 L U g 0 L 7 R g t G H 0 L X R g t C 9 0 L 7 Q s 9 C + I N C / 0 L X R g N C 4 0 L 7 Q t N C w L C B B N S w 4 f S Z x d W 9 0 O y w m c X V v d D t T Z W N 0 a W 9 u M S / Q o t C w 0 L H Q u 9 C 4 0 Y b Q s D M v 0 J j Q t 9 C 8 0 L X Q v d C 1 0 L 3 Q v d G L 0 L k g 0 Y L Q u N C / L n v Q o d G H 0 L X R g t G H 0 L j Q u i D Q s i D Q u t C + 0 L 3 R h t C 1 I N C + 0 Y L R h 9 C 1 0 Y L Q v d C + 0 L P Q v i D Q v 9 C 1 0 Y D Q u N C + 0 L T Q s C w g Q T U s O X 0 m c X V v d D s s J n F 1 b 3 Q 7 U 2 V j d G l v b j E v 0 K L Q s N C x 0 L v Q u N G G 0 L A z L 9 C Y 0 L f Q v N C 1 0 L 3 Q t d C 9 0 L 3 R i 9 C 5 I N G C 0 L j Q v y 5 7 0 J r Q v t C 7 0 L j R h 9 C 1 0 Y H R g t C y 0 L 4 g 0 L r Q v t C / 0 L j Q u S w g Q T U s M T B 9 J n F 1 b 3 Q 7 L C Z x d W 9 0 O 1 N l Y 3 R p b 2 4 x L 9 C i 0 L D Q s d C 7 0 L j R h t C w M y / Q m N C 3 0 L z Q t d C 9 0 L X Q v d C 9 0 Y v Q u S D R g t C 4 0 L 8 u e 9 C i 0 L j Q v y w x M X 0 m c X V v d D s s J n F 1 b 3 Q 7 U 2 V j d G l v b j E v 0 K L Q s N C x 0 L v Q u N G G 0 L A z L 9 C Y 0 L f Q v N C 1 0 L 3 Q t d C 9 0 L 3 R i 9 C 5 I N G C 0 L j Q v y 5 7 Q k M s M T J 9 J n F 1 b 3 Q 7 L C Z x d W 9 0 O 1 N l Y 3 R p b 2 4 x L 9 C i 0 L D Q s d C 7 0 L j R h t C w M y / Q m N C 3 0 L z Q t d C 9 0 L X Q v d C 9 0 Y v Q u S D R g t C 4 0 L 8 u e 9 C f 0 Y D Q v t C y 0 L X R g N C 6 0 L A g 0 L / Q v i D R g d C 1 0 Y A u I O K E l i w x M 3 0 m c X V v d D s s J n F 1 b 3 Q 7 U 2 V j d G l v b j E v 0 K L Q s N C x 0 L v Q u N G G 0 L A z L 9 C Y 0 L f Q v N C 1 0 L 3 Q t d C 9 0 L 3 R i 9 C 5 I N G C 0 L j Q v y 5 7 0 J / R g N C 4 0 L z Q t d G H 0 L D Q v d C 4 0 L U s M T R 9 J n F 1 b 3 Q 7 L C Z x d W 9 0 O 1 N l Y 3 R p b 2 4 x L 9 C i 0 L D Q s d C 7 0 L j R h t C w M y / Q m N C 3 0 L z Q t d C 9 0 L X Q v d C 9 0 Y v Q u S D R g t C 4 0 L 8 u e 9 C h 0 Y P Q v N C 8 0 L A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c l R D A l O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T k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e 0 L H R i d C 4 0 L k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y I i A v P j x F b n R y e S B U e X B l P S J R d W V y e U l E I i B W Y W x 1 Z T 0 i c 2 U 5 M T V l N D U 4 L T I 3 Z j U t N G Q 5 N C 0 5 Z m F l L T M z O G E z M T E 1 M D A 2 N y I g L z 4 8 R W 5 0 c n k g V H l w Z T 0 i R m l s b E x h c 3 R V c G R h d G V k I i B W Y W x 1 Z T 0 i Z D I w M j A t M D k t M z B U M D g 6 N D E 6 M j k u O D U 4 M T k 4 O F o i I C 8 + P E V u d H J 5 I F R 5 c G U 9 I k Z p b G x D b 2 x 1 b W 5 U e X B l c y I g V m F s d W U 9 I n N C Z 1 V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k M m c X V v d D s s J n F 1 b 3 Q 7 0 K H R g 9 C 8 0 L z Q s C Z x d W 9 0 O y w m c X V v d D v Q o d G D 0 L z Q v N C w I N G B I N C d 0 J T Q o S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Q k M m c X V v d D t d L C Z x d W 9 0 O 3 F 1 Z X J 5 U m V s Y X R p b 2 5 z a G l w c y Z x d W 9 0 O z p b X S w m c X V v d D t j b 2 x 1 b W 5 J Z G V u d G l 0 a W V z J n F 1 b 3 Q 7 O l s m c X V v d D t T Z W N 0 a W 9 u M S / Q n t C x 0 Y n Q u N C 5 L 9 C h 0 L P R g N G D 0 L / Q v 9 C 4 0 Y D Q v t C y 0 L D Q v d C 9 0 Y v Q t S D R g d G C 0 Y D Q v t C 6 0 L g u e 0 J D L D B 9 J n F 1 b 3 Q 7 L C Z x d W 9 0 O 1 N l Y 3 R p b 2 4 x L 9 C e 0 L H R i d C 4 0 L k v 0 K H Q s 9 G A 0 Y P Q v 9 C / 0 L j R g N C + 0 L L Q s N C 9 0 L 3 R i 9 C 1 I N G B 0 Y L R g N C + 0 L r Q u C 5 7 0 J r Q v t C 7 0 L j R h 9 C 1 0 Y H R g t C y 0 L 4 s M X 0 m c X V v d D s s J n F 1 b 3 Q 7 U 2 V j d G l v b j E v 0 J 7 Q s d G J 0 L j Q u S / Q n t C 6 0 Y D R g 9 C z 0 L v Q t d C 9 0 L 4 u e 9 C a 0 L 7 Q v 9 C 4 0 Y 8 g 0 J r Q v t C 7 0 L j R h 9 C 1 0 Y H R g t C y 0 L 4 s M n 0 m c X V v d D t d L C Z x d W 9 0 O 0 N v b H V t b k N v d W 5 0 J n F 1 b 3 Q 7 O j M s J n F 1 b 3 Q 7 S 2 V 5 Q 2 9 s d W 1 u T m F t Z X M m c X V v d D s 6 W y Z x d W 9 0 O 0 J D J n F 1 b 3 Q 7 X S w m c X V v d D t D b 2 x 1 b W 5 J Z G V u d G l 0 a W V z J n F 1 b 3 Q 7 O l s m c X V v d D t T Z W N 0 a W 9 u M S / Q n t C x 0 Y n Q u N C 5 L 9 C h 0 L P R g N G D 0 L / Q v 9 C 4 0 Y D Q v t C y 0 L D Q v d C 9 0 Y v Q t S D R g d G C 0 Y D Q v t C 6 0 L g u e 0 J D L D B 9 J n F 1 b 3 Q 7 L C Z x d W 9 0 O 1 N l Y 3 R p b 2 4 x L 9 C e 0 L H R i d C 4 0 L k v 0 K H Q s 9 G A 0 Y P Q v 9 C / 0 L j R g N C + 0 L L Q s N C 9 0 L 3 R i 9 C 1 I N G B 0 Y L R g N C + 0 L r Q u C 5 7 0 J r Q v t C 7 0 L j R h 9 C 1 0 Y H R g t C y 0 L 4 s M X 0 m c X V v d D s s J n F 1 b 3 Q 7 U 2 V j d G l v b j E v 0 J 7 Q s d G J 0 L j Q u S / Q n t C 6 0 Y D R g 9 C z 0 L v Q t d C 9 0 L 4 u e 9 C a 0 L 7 Q v 9 C 4 0 Y 8 g 0 J r Q v t C 7 0 L j R h 9 C 1 0 Y H R g t C y 0 L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g l R D A l Q j k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L y V E M C V B M y V E M C V C Q y V E M C V C R C V E M C V C R S V E M C V C N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g l R D A l Q j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U 5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G a W x s T G F z d F V w Z G F 0 Z W Q i I F Z h b H V l P S J k M j A y M C 0 w N y 0 w O V Q w M T o x M T o z M i 4 x M j M y N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c l R D A l O T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T k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i V E M C V C M i V E M C V C N S V E M S U 4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G a W x s T G F z d F V w Z G F 0 Z W Q i I F Z h b H V l P S J k M j A y M C 0 w N y 0 w O V Q w M T o x M T o z M i 4 x N D Y 3 O D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T Y l R D A l Q j I l R D A l Q j U l R D E l O D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2 J U Q w J U I y J U Q w J U I 1 J U Q x J T g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U y M C V E M C V C N C V E M C V C O C V E M C V C M i V E M C V C O C V E M C V C N y V E M C V C O C V E M C V C R S V E M C V C R C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e 0 L H R i d C 4 0 L l f 0 L T Q u N C y 0 L j Q t 9 C 4 0 L 7 Q v d G L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Y 3 M j N l M T F k L T E 3 N 2 I t N D Q y N C 0 4 Y j N m L W Y 0 N j k 5 Y m J k M T Y 4 N S I g L z 4 8 R W 5 0 c n k g V H l w Z T 0 i R m l s b E x h c 3 R V c G R h d G V k I i B W Y W x 1 Z T 0 i Z D I w M j A t M D k t M z B U M D g 6 N D E 6 M z Q u M T c z N D E y O V o i I C 8 + P E V u d H J 5 I F R 5 c G U 9 I k Z p b G x D b 2 x 1 b W 5 U e X B l c y I g V m F s d W U 9 I n N B Q V V G I i A v P j x F b n R y e S B U e X B l P S J G a W x s R X J y b 3 J D b 3 V u d C I g V m F s d W U 9 I m w w I i A v P j x F b n R y e S B U e X B l P S J G a W x s Q 2 9 s d W 1 u T m F t Z X M i I F Z h b H V l P S J z W y Z x d W 9 0 O 9 C U 0 L j Q s t C 4 0 L f Q u N C + 0 L 0 m c X V v d D s s J n F 1 b 3 Q 7 0 K H R g 9 C 8 0 L z Q s C Z x d W 9 0 O y w m c X V v d D v Q o d G D 0 L z Q v N C w I N G B I N C d 0 J T Q o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9 C U 0 L j Q s t C 4 0 L f Q u N C + 0 L 0 m c X V v d D t d L C Z x d W 9 0 O 3 F 1 Z X J 5 U m V s Y X R p b 2 5 z a G l w c y Z x d W 9 0 O z p b X S w m c X V v d D t j b 2 x 1 b W 5 J Z G V u d G l 0 a W V z J n F 1 b 3 Q 7 O l s m c X V v d D t T Z W N 0 a W 9 u M S / Q n t C x 0 Y n Q u N C 5 I N C 0 0 L j Q s t C 4 0 L f Q u N C + 0 L 3 R i y / Q o d C z 0 Y D R g 9 C / 0 L / Q u N G A 0 L 7 Q s t C w 0 L 3 Q v d G L 0 L U g 0 Y H R g t G A 0 L 7 Q u t C 4 L n v Q l N C 4 0 L L Q u N C 3 0 L j Q v t C 9 L D B 9 J n F 1 b 3 Q 7 L C Z x d W 9 0 O 1 N l Y 3 R p b 2 4 x L 9 C e 0 L H R i d C 4 0 L k g 0 L T Q u N C y 0 L j Q t 9 C 4 0 L 7 Q v d G L L 9 C h 0 L P R g N G D 0 L / Q v 9 C 4 0 Y D Q v t C y 0 L D Q v d C 9 0 Y v Q t S D R g d G C 0 Y D Q v t C 6 0 L g u e 9 C a 0 L 7 Q u 9 C 4 0 Y f Q t d G B 0 Y L Q s t C + L D F 9 J n F 1 b 3 Q 7 L C Z x d W 9 0 O 1 N l Y 3 R p b 2 4 x L 9 C e 0 L H R i d C 4 0 L k g 0 L T Q u N C y 0 L j Q t 9 C 4 0 L 7 Q v d G L L 9 C e 0 L r R g N G D 0 L P Q u 9 C 1 0 L 3 Q v i 5 7 0 J r Q v t C / 0 L j R j y D Q m t C + 0 L v Q u N G H 0 L X R g d G C 0 L L Q v i w y f S Z x d W 9 0 O 1 0 s J n F 1 b 3 Q 7 Q 2 9 s d W 1 u Q 2 9 1 b n Q m c X V v d D s 6 M y w m c X V v d D t L Z X l D b 2 x 1 b W 5 O Y W 1 l c y Z x d W 9 0 O z p b J n F 1 b 3 Q 7 0 J T Q u N C y 0 L j Q t 9 C 4 0 L 7 Q v S Z x d W 9 0 O 1 0 s J n F 1 b 3 Q 7 Q 2 9 s d W 1 u S W R l b n R p d G l l c y Z x d W 9 0 O z p b J n F 1 b 3 Q 7 U 2 V j d G l v b j E v 0 J 7 Q s d G J 0 L j Q u S D Q t N C 4 0 L L Q u N C 3 0 L j Q v t C 9 0 Y s v 0 K H Q s 9 G A 0 Y P Q v 9 C / 0 L j R g N C + 0 L L Q s N C 9 0 L 3 R i 9 C 1 I N G B 0 Y L R g N C + 0 L r Q u C 5 7 0 J T Q u N C y 0 L j Q t 9 C 4 0 L 7 Q v S w w f S Z x d W 9 0 O y w m c X V v d D t T Z W N 0 a W 9 u M S / Q n t C x 0 Y n Q u N C 5 I N C 0 0 L j Q s t C 4 0 L f Q u N C + 0 L 3 R i y / Q o d C z 0 Y D R g 9 C / 0 L / Q u N G A 0 L 7 Q s t C w 0 L 3 Q v d G L 0 L U g 0 Y H R g t G A 0 L 7 Q u t C 4 L n v Q m t C + 0 L v Q u N G H 0 L X R g d G C 0 L L Q v i w x f S Z x d W 9 0 O y w m c X V v d D t T Z W N 0 a W 9 u M S / Q n t C x 0 Y n Q u N C 5 I N C 0 0 L j Q s t C 4 0 L f Q u N C + 0 L 3 R i y / Q n t C 6 0 Y D R g 9 C z 0 L v Q t d C 9 0 L 4 u e 9 C a 0 L 7 Q v 9 C 4 0 Y 8 g 0 J r Q v t C 7 0 L j R h 9 C 1 0 Y H R g t C y 0 L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J T I w J U Q w J U I 0 J U Q w J U I 4 J U Q w J U I y J U Q w J U I 4 J U Q w J U I 3 J U Q w J U I 4 J U Q w J U J F J U Q w J U J E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U y M C V E M C V C N C V E M C V C O C V E M C V C M i V E M C V C O C V E M C V C N y V E M C V C O C V E M C V C R S V E M C V C R C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g l R D A l Q j k l M j A l R D A l Q j Q l R D A l Q j g l R D A l Q j I l R D A l Q j g l R D A l Q j c l R D A l Q j g l R D A l Q k U l R D A l Q k Q l R D E l O E I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J T I w J U Q w J U I 0 J U Q w J U I 4 J U Q w J U I y J U Q w J U I 4 J U Q w J U I 3 J U Q w J U I 4 J U Q w J U J F J U Q w J U J E J U Q x J T h C L y V E M C V B M y V E M C V C Q y V E M C V C R C V E M C V C R S V E M C V C N i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U y M C V E M C V C N C V E M C V C O C V E M C V C M i V E M C V C O C V E M C V C N y V E M C V C O C V E M C V C R S V E M C V C R C V E M S U 4 Q i 8 l R D A l O U U l R D A l Q k E l R D E l O D A l R D E l O D M l R D A l Q j M l R D A l Q k I l R D A l Q j U l R D A l Q k Q l R D A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j E l R D E l O D k l R D A l Q j g l R D A l Q j k l M j A l R D A l Q j Q l R D A l Q j g l R D A l Q j I l R D A l Q j g l R D A l Q j c l R D A l Q j g l R D A l Q k U l R D A l Q k Q l R D E l O E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I x J U Q x J T g 5 J U Q w J U I 4 J U Q w J U I 5 J T I w J U Q w J U I 0 J U Q w J U I 4 J U Q w J U I y J U Q w J U I 4 J U Q w J U I 3 J U Q w J U I 4 J U Q w J U J F J U Q w J U J E J U Q x J T h C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9 W Q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N l O T E 1 Z T Q 1 O C 0 y N 2 Y 1 L T R k O T Q t O W Z h Z S 0 z M z h h M z E x N T A w N j c i I C 8 + P E V u d H J 5 I F R 5 c G U 9 I k Z p b G x F c n J v c k N v d W 5 0 I i B W Y W x 1 Z T 0 i b D A i I C 8 + P E V u d H J 5 I F R 5 c G U 9 I k Z p b G x M Y X N 0 V X B k Y X R l Z C I g V m F s d W U 9 I m Q y M D I w L T A 5 L T M w V D A 4 O j Q y O j E y L j c y M D E 4 M j l a I i A v P j x F b n R y e S B U e X B l P S J G a W x s Q 2 9 s d W 1 u V H l w Z X M i I F Z h b H V l P S J z Q m d V Q U F B P T 0 i I C 8 + P E V u d H J 5 I F R 5 c G U 9 I k Z p b G x F c n J v c k N v Z G U i I F Z h b H V l P S J z V W 5 r b m 9 3 b i I g L z 4 8 R W 5 0 c n k g V H l w Z T 0 i R m l s b E N v b H V t b k 5 h b W V z I i B W Y W x 1 Z T 0 i c 1 s m c X V v d D t C Q y Z x d W 9 0 O y w m c X V v d D v Q m t C + 0 L v Q u N G H 0 L X R g d G C 0 L L Q v i Z x d W 9 0 O y w m c X V v d D v Q n 9 C w 0 Y f Q u t C 4 I N C Q N C Z x d W 9 0 O y w m c X V v d D v Q m t C + 0 Y D Q v t C x 0 L r Q u C Z x d W 9 0 O 1 0 i I C 8 + P E V u d H J 5 I F R 5 c G U 9 I k Z p b G x D b 3 V u d C I g V m F s d W U 9 I m w y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C Q y Z x d W 9 0 O 1 0 s J n F 1 b 3 Q 7 c X V l c n l S Z W x h d G l v b n N o a X B z J n F 1 b 3 Q 7 O l t d L C Z x d W 9 0 O 2 N v b H V t b k l k Z W 5 0 a X R p Z X M m c X V v d D s 6 W y Z x d W 9 0 O 1 N l Y 3 R p b 2 4 x L 0 9 W Q i / Q o d C z 0 Y D R g 9 C / 0 L / Q u N G A 0 L 7 Q s t C w 0 L 3 Q v d G L 0 L U g 0 Y H R g t G A 0 L 7 Q u t C 4 L n t C Q y w w f S Z x d W 9 0 O y w m c X V v d D t T Z W N 0 a W 9 u M S 9 P V k I v 0 K H Q s 9 G A 0 Y P Q v 9 C / 0 L j R g N C + 0 L L Q s N C 9 0 L 3 R i 9 C 1 I N G B 0 Y L R g N C + 0 L r Q u C 5 7 0 J r Q v t C 7 0 L j R h 9 C 1 0 Y H R g t C y 0 L 4 s M X 0 m c X V v d D s s J n F 1 b 3 Q 7 U 2 V j d G l v b j E v T 1 Z C L 9 C U 0 L 7 Q s d C w 0 L L Q u 9 C 1 0 L 0 g 0 L / Q v t C 7 0 Y z Q t 9 C + 0 L L Q s N G C 0 L X Q u 9 G M 0 Y H Q u t C 4 0 L k g 0 L 7 Q s d G K 0 L X Q u t G C L n v Q n 9 C w 0 Y f Q u t C 4 I N C Q N C w y f S Z x d W 9 0 O y w m c X V v d D t T Z W N 0 a W 9 u M S 9 P V k I v 0 J T Q v t C x 0 L D Q s t C 7 0 L X Q v S D Q v 9 C + 0 L v R j N C 3 0 L 7 Q s t C w 0 Y L Q t d C 7 0 Y z R g d C 6 0 L j Q u S D Q v t C x 0 Y r Q t d C 6 0 Y I x L n v Q m t C + 0 Y D Q v t C x 0 L r Q u C w z f S Z x d W 9 0 O 1 0 s J n F 1 b 3 Q 7 Q 2 9 s d W 1 u Q 2 9 1 b n Q m c X V v d D s 6 N C w m c X V v d D t L Z X l D b 2 x 1 b W 5 O Y W 1 l c y Z x d W 9 0 O z p b J n F 1 b 3 Q 7 Q k M m c X V v d D t d L C Z x d W 9 0 O 0 N v b H V t b k l k Z W 5 0 a X R p Z X M m c X V v d D s 6 W y Z x d W 9 0 O 1 N l Y 3 R p b 2 4 x L 0 9 W Q i / Q o d C z 0 Y D R g 9 C / 0 L / Q u N G A 0 L 7 Q s t C w 0 L 3 Q v d G L 0 L U g 0 Y H R g t G A 0 L 7 Q u t C 4 L n t C Q y w w f S Z x d W 9 0 O y w m c X V v d D t T Z W N 0 a W 9 u M S 9 P V k I v 0 K H Q s 9 G A 0 Y P Q v 9 C / 0 L j R g N C + 0 L L Q s N C 9 0 L 3 R i 9 C 1 I N G B 0 Y L R g N C + 0 L r Q u C 5 7 0 J r Q v t C 7 0 L j R h 9 C 1 0 Y H R g t C y 0 L 4 s M X 0 m c X V v d D s s J n F 1 b 3 Q 7 U 2 V j d G l v b j E v T 1 Z C L 9 C U 0 L 7 Q s d C w 0 L L Q u 9 C 1 0 L 0 g 0 L / Q v t C 7 0 Y z Q t 9 C + 0 L L Q s N G C 0 L X Q u 9 G M 0 Y H Q u t C 4 0 L k g 0 L 7 Q s d G K 0 L X Q u t G C L n v Q n 9 C w 0 Y f Q u t C 4 I N C Q N C w y f S Z x d W 9 0 O y w m c X V v d D t T Z W N 0 a W 9 u M S 9 P V k I v 0 J T Q v t C x 0 L D Q s t C 7 0 L X Q v S D Q v 9 C + 0 L v R j N C 3 0 L 7 Q s t C w 0 Y L Q t d C 7 0 Y z R g d C 6 0 L j Q u S D Q v t C x 0 Y r Q t d C 6 0 Y I x L n v Q m t C + 0 Y D Q v t C x 0 L r Q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Z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k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Z C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S V E M C V C M S V E M S U 4 O S V E M C V C O C V E M C V C O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k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Z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9 3 L R J 6 t i E G F V C Z f l r E e 0 Q A A A A A C A A A A A A A D Z g A A w A A A A B A A A A C d 7 U 6 c / 9 i N r y J s A / V L V B V A A A A A A A S A A A C g A A A A E A A A A A A 6 1 3 m T L c 9 A o o X p F Y g O Y d V Q A A A A b j g X 1 t e p Q J x Y 9 H m x 9 j v + R K Y Q + n 7 V 7 L t V q a d W a y N P W Q n m o o 4 A T f y X w A H u S R z Q i d L N v V v a t N X 7 z N S 9 K y h 7 L I p i I 6 r O h Y Z c v x u E S e k 6 l I C O A Z Q U A A A A v W q y R 9 R M I o H q R b j F g V J v E 7 4 t v N A = < / D a t a M a s h u p > 
</file>

<file path=customXml/itemProps1.xml><?xml version="1.0" encoding="utf-8"?>
<ds:datastoreItem xmlns:ds="http://schemas.openxmlformats.org/officeDocument/2006/customXml" ds:itemID="{18F56179-E83C-4613-8996-988415ECC5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ЧБ</vt:lpstr>
      <vt:lpstr>Цвет</vt:lpstr>
      <vt:lpstr>Справочник</vt:lpstr>
      <vt:lpstr>Суммы</vt:lpstr>
      <vt:lpstr>Суммы по дивизионам</vt:lpstr>
      <vt:lpstr>Бумага</vt:lpstr>
      <vt:lpstr>Адр</vt:lpstr>
      <vt:lpstr>Адрес</vt:lpstr>
      <vt:lpstr>ценацв</vt:lpstr>
      <vt:lpstr>ценачб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krohaleva</dc:creator>
  <cp:lastModifiedBy>Polyakov Dmitriy MOW</cp:lastModifiedBy>
  <cp:lastPrinted>2014-12-03T07:29:14Z</cp:lastPrinted>
  <dcterms:created xsi:type="dcterms:W3CDTF">2014-04-15T08:27:36Z</dcterms:created>
  <dcterms:modified xsi:type="dcterms:W3CDTF">2020-10-10T19:29:42Z</dcterms:modified>
</cp:coreProperties>
</file>