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VideoExcelStorage\000YouTubeExcelTricks\YouTubeTricks\1204-1220\"/>
    </mc:Choice>
  </mc:AlternateContent>
  <bookViews>
    <workbookView xWindow="480" yWindow="30" windowWidth="24915" windowHeight="12345" tabRatio="699" firstSheet="2" activeTab="2"/>
  </bookViews>
  <sheets>
    <sheet name="1206x" sheetId="1" state="hidden" r:id="rId1"/>
    <sheet name="1206 (an)x" sheetId="14" state="hidden" r:id="rId2"/>
    <sheet name="1206" sheetId="2" r:id="rId3"/>
    <sheet name="1206 (an)" sheetId="11" r:id="rId4"/>
    <sheet name="1207" sheetId="17" r:id="rId5"/>
    <sheet name="1207x" sheetId="3" state="hidden" r:id="rId6"/>
    <sheet name="1207 (an)x" sheetId="16" state="hidden" r:id="rId7"/>
    <sheet name="1207 (an)" sheetId="18" r:id="rId8"/>
    <sheet name="1208" sheetId="5" r:id="rId9"/>
    <sheet name="1208 (an)" sheetId="20" r:id="rId10"/>
    <sheet name="1208Tables" sheetId="4" r:id="rId11"/>
    <sheet name="1208-PowerQuery" sheetId="7" r:id="rId12"/>
    <sheet name="1209x" sheetId="8" state="hidden" r:id="rId13"/>
    <sheet name="1209 (an)x" sheetId="9" state="hidden" r:id="rId14"/>
    <sheet name="1209" sheetId="21" r:id="rId15"/>
    <sheet name="1209 (an)" sheetId="23" r:id="rId16"/>
  </sheets>
  <externalReferences>
    <externalReference r:id="rId17"/>
    <externalReference r:id="rId18"/>
  </externalReferences>
  <definedNames>
    <definedName name="ExternalData_1" localSheetId="11" hidden="1">'1208-PowerQuery'!$A$1:$B$1308</definedName>
    <definedName name="Scores_AN">'1207 (an)'!$B$10:$B$109</definedName>
  </definedNames>
  <calcPr calcId="152511"/>
  <pivotCaches>
    <pivotCache cacheId="7" r:id="rId19"/>
    <pivotCache cacheId="8" r:id="rId20"/>
    <pivotCache cacheId="9" r:id="rId21"/>
  </pivotCaches>
</workbook>
</file>

<file path=xl/calcChain.xml><?xml version="1.0" encoding="utf-8"?>
<calcChain xmlns="http://schemas.openxmlformats.org/spreadsheetml/2006/main">
  <c r="D23" i="23" l="1"/>
  <c r="A23" i="23"/>
  <c r="D22" i="23"/>
  <c r="A22" i="23"/>
  <c r="D21" i="23"/>
  <c r="A21" i="23"/>
  <c r="D20" i="23"/>
  <c r="A20" i="23"/>
  <c r="D19" i="23"/>
  <c r="A19" i="23"/>
  <c r="D18" i="23"/>
  <c r="A18" i="23"/>
  <c r="D17" i="23"/>
  <c r="A17" i="23"/>
  <c r="N14" i="23"/>
  <c r="N13" i="23"/>
  <c r="N12" i="23"/>
  <c r="A12" i="23"/>
  <c r="N11" i="23"/>
  <c r="N10" i="23"/>
  <c r="N9" i="23"/>
  <c r="N8" i="23"/>
  <c r="N15" i="23" s="1"/>
  <c r="G7" i="23"/>
  <c r="D18" i="21"/>
  <c r="D17" i="21"/>
  <c r="D19" i="21"/>
  <c r="D20" i="21"/>
  <c r="A23" i="21"/>
  <c r="A19" i="21"/>
  <c r="A18" i="21"/>
  <c r="A22" i="21"/>
  <c r="A21" i="21"/>
  <c r="A20" i="21"/>
  <c r="N14" i="21"/>
  <c r="N13" i="21"/>
  <c r="N12" i="21"/>
  <c r="N11" i="21"/>
  <c r="N10" i="21"/>
  <c r="N9" i="21"/>
  <c r="A17" i="21"/>
  <c r="N8" i="21"/>
  <c r="A12" i="21"/>
  <c r="G7" i="21"/>
  <c r="F23" i="23"/>
  <c r="F21" i="23"/>
  <c r="F17" i="23"/>
  <c r="F22" i="23"/>
  <c r="F20" i="23"/>
  <c r="F19" i="23"/>
  <c r="F18" i="23"/>
  <c r="N15" i="21" l="1"/>
  <c r="M19" i="20"/>
  <c r="M14" i="20"/>
  <c r="N14" i="20"/>
  <c r="O14" i="20"/>
  <c r="P14" i="20"/>
  <c r="M15" i="20"/>
  <c r="N15" i="20"/>
  <c r="O15" i="20"/>
  <c r="P15" i="20"/>
  <c r="E50" i="18" l="1"/>
  <c r="E51" i="18"/>
  <c r="E52" i="18"/>
  <c r="E53" i="18"/>
  <c r="E49" i="18"/>
  <c r="E43" i="18"/>
  <c r="E44" i="18"/>
  <c r="E45" i="18"/>
  <c r="E46" i="18"/>
  <c r="E42" i="18"/>
  <c r="E36" i="18"/>
  <c r="E37" i="18"/>
  <c r="E38" i="18"/>
  <c r="E39" i="18"/>
  <c r="E35" i="18"/>
  <c r="E29" i="18"/>
  <c r="E30" i="18"/>
  <c r="E31" i="18"/>
  <c r="E32" i="18"/>
  <c r="E28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E23" i="18"/>
  <c r="A23" i="18"/>
  <c r="E22" i="18"/>
  <c r="A22" i="18"/>
  <c r="A21" i="18"/>
  <c r="A20" i="18"/>
  <c r="G19" i="18"/>
  <c r="E19" i="18"/>
  <c r="A19" i="18"/>
  <c r="G18" i="18"/>
  <c r="E18" i="18"/>
  <c r="A18" i="18"/>
  <c r="G17" i="18"/>
  <c r="A17" i="18"/>
  <c r="A16" i="18"/>
  <c r="A15" i="18"/>
  <c r="A14" i="18"/>
  <c r="A13" i="18"/>
  <c r="A12" i="18"/>
  <c r="A11" i="18"/>
  <c r="A10" i="18"/>
  <c r="E9" i="18"/>
  <c r="E14" i="18" s="1"/>
  <c r="E9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E4" i="3"/>
  <c r="G3" i="3" s="1"/>
  <c r="F13" i="3"/>
  <c r="E13" i="18" l="1"/>
  <c r="E12" i="18"/>
  <c r="E14" i="3"/>
  <c r="E13" i="3"/>
  <c r="A103" i="16"/>
  <c r="A102" i="16"/>
  <c r="A101" i="16"/>
  <c r="A100" i="16"/>
  <c r="A99" i="16"/>
  <c r="A98" i="16"/>
  <c r="A97" i="16"/>
  <c r="A96" i="16"/>
  <c r="A95" i="16"/>
  <c r="A94" i="16"/>
  <c r="A93" i="16"/>
  <c r="A92" i="16"/>
  <c r="A91" i="16"/>
  <c r="A90" i="16"/>
  <c r="A89" i="16"/>
  <c r="A88" i="16"/>
  <c r="A87" i="16"/>
  <c r="A86" i="16"/>
  <c r="A85" i="16"/>
  <c r="A84" i="16"/>
  <c r="A83" i="16"/>
  <c r="A82" i="16"/>
  <c r="A81" i="16"/>
  <c r="A80" i="16"/>
  <c r="A79" i="16"/>
  <c r="A78" i="16"/>
  <c r="A77" i="16"/>
  <c r="A76" i="16"/>
  <c r="A75" i="16"/>
  <c r="A74" i="16"/>
  <c r="A73" i="16"/>
  <c r="A72" i="16"/>
  <c r="A71" i="16"/>
  <c r="A70" i="16"/>
  <c r="A69" i="16"/>
  <c r="A68" i="16"/>
  <c r="A67" i="16"/>
  <c r="A66" i="16"/>
  <c r="A65" i="16"/>
  <c r="A64" i="16"/>
  <c r="A63" i="16"/>
  <c r="A62" i="16"/>
  <c r="A61" i="16"/>
  <c r="A60" i="16"/>
  <c r="A59" i="16"/>
  <c r="A58" i="16"/>
  <c r="A57" i="16"/>
  <c r="A56" i="16"/>
  <c r="A55" i="16"/>
  <c r="A54" i="16"/>
  <c r="A53" i="16"/>
  <c r="A52" i="16"/>
  <c r="A51" i="16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E14" i="16"/>
  <c r="A14" i="16"/>
  <c r="E13" i="16"/>
  <c r="A13" i="16"/>
  <c r="A12" i="16"/>
  <c r="A11" i="16"/>
  <c r="A10" i="16"/>
  <c r="A9" i="16"/>
  <c r="A8" i="16"/>
  <c r="A7" i="16"/>
  <c r="A6" i="16"/>
  <c r="A5" i="16"/>
  <c r="E4" i="16"/>
  <c r="E9" i="16" s="1"/>
  <c r="A4" i="16"/>
  <c r="A10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4" i="3"/>
  <c r="D11" i="11"/>
  <c r="B10" i="11"/>
  <c r="G8" i="11"/>
  <c r="F8" i="11"/>
  <c r="E8" i="11"/>
  <c r="D8" i="11"/>
  <c r="G7" i="11"/>
  <c r="F7" i="11"/>
  <c r="E7" i="11"/>
  <c r="D7" i="11"/>
  <c r="G6" i="11"/>
  <c r="F6" i="11"/>
  <c r="E6" i="11"/>
  <c r="D6" i="11"/>
  <c r="G5" i="11"/>
  <c r="F5" i="11"/>
  <c r="E5" i="11"/>
  <c r="D5" i="11"/>
  <c r="G4" i="11"/>
  <c r="F4" i="11"/>
  <c r="E4" i="11"/>
  <c r="D4" i="11"/>
  <c r="G3" i="11"/>
  <c r="F3" i="11"/>
  <c r="E3" i="11"/>
  <c r="D3" i="11"/>
  <c r="G2" i="11"/>
  <c r="F2" i="11"/>
  <c r="E2" i="11"/>
  <c r="D2" i="11"/>
  <c r="C31" i="14"/>
  <c r="E8" i="2"/>
  <c r="G8" i="2"/>
  <c r="A61" i="14"/>
  <c r="C58" i="14"/>
  <c r="C57" i="14"/>
  <c r="D48" i="14"/>
  <c r="C30" i="14"/>
  <c r="E20" i="14"/>
  <c r="E19" i="14"/>
  <c r="A18" i="14"/>
  <c r="C16" i="14"/>
  <c r="C15" i="14"/>
  <c r="C14" i="14"/>
  <c r="A6" i="14"/>
  <c r="A61" i="1"/>
  <c r="A6" i="1"/>
  <c r="B2" i="9"/>
  <c r="C2" i="9"/>
  <c r="D2" i="9"/>
  <c r="E2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E7" i="3" l="1"/>
  <c r="E10" i="3"/>
  <c r="E8" i="3"/>
  <c r="E9" i="3"/>
  <c r="E8" i="16"/>
  <c r="E10" i="16"/>
  <c r="E7" i="16"/>
  <c r="A34" i="9"/>
  <c r="A34" i="8"/>
  <c r="E3" i="2" l="1"/>
  <c r="E4" i="2"/>
  <c r="E5" i="2"/>
  <c r="E6" i="2"/>
  <c r="E7" i="2"/>
  <c r="E2" i="2"/>
  <c r="G7" i="2"/>
  <c r="G6" i="2"/>
  <c r="G5" i="2"/>
  <c r="G4" i="2"/>
  <c r="G3" i="2"/>
  <c r="G2" i="2"/>
  <c r="A18" i="1" l="1"/>
  <c r="E19" i="1" l="1"/>
  <c r="C14" i="1"/>
</calcChain>
</file>

<file path=xl/connections.xml><?xml version="1.0" encoding="utf-8"?>
<connections xmlns="http://schemas.openxmlformats.org/spreadsheetml/2006/main">
  <connection id="1" name="Power Query - anTable2011" description="Connection to the 'anTable2011' query in the workbook." type="5" refreshedVersion="0" background="1">
    <dbPr connection="Provider=Microsoft.Mashup.OleDb.1;Data Source=$EmbeddedMashup(38b2e51b-c099-4398-b145-d7ddd4735557)$;Location=anTable2011;Extended Properties=&quot;UEsDBBQAAgAIAMly6UYa05YwqgAAAPoAAAASABwAQ29uZmlnL1BhY2thZ2UueG1sIKIYACigFAAAAAAAAAAAAAAAAAAAAAAAAAAAAIWPQQ6CMBREr0K657cUMGo+ZeFWEhOicUugQiMUQ4vlbi48klfQRDHu3M28vMXM43bHdOpa7yoHo3qdkAAY8aQu+0rpOiGjPflLkgrcFeW5qKX3krVZT6ZKSGPtZU2pcw5cCP1QU85YQI/ZNi8b2RXkK6v/sq+0sYUuJRF4eI8RHHgIEQtj4BFHOmPMlJ5zADGEfLUAhvQH42Zs7ThIIbW/z5HOFennh3gCUEsDBBQAAgAIAMly6U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JculGtobwVfEAAACzAQAAEwAcAEZvcm11bGFzL1NlY3Rpb24xLm0gohgAKKAUAAAAAAAAAAAAAAAAAAAAAAAAAAAAdY9Pa4NAEMXvgt9h2V4UllB7DTkUyTWBxraUkMNqp1WiO2F2LCnid+8YpfbvXhbem/m9Nx4KrtCp3fgnyzAIA19agmdlXWbzGm6uk0StVA0cBkreDlsqQJT1uYB6kbZE4PgR6ZgjHqO4229sAyv9ZV0f+n2KjmXuYEbKlU5L614lJns/gRbcZXqRkXX+BalJsW4bN5g+GiNN1+kLzSgWWTGcue/jT+C9O1VvyIIcd/1Mnawtl0CTGf1oYFTXG6VvmanKWx4E/WDrFvSccAdOTvuDPxoz+XeVofw39hNY0pLYTSkirYlQtD4Og8r9l7n8AFBLAQItABQAAgAIAMly6UYa05YwqgAAAPoAAAASAAAAAAAAAAAAAAAAAAAAAABDb25maWcvUGFja2FnZS54bWxQSwECLQAUAAIACADJculGD8rpq6QAAADpAAAAEwAAAAAAAAAAAAAAAAD2AAAAW0NvbnRlbnRfVHlwZXNdLnhtbFBLAQItABQAAgAIAMly6Ua2hvBV8QAAALMBAAATAAAAAAAAAAAAAAAAAOcBAABGb3JtdWxhcy9TZWN0aW9uMS5tUEsFBgAAAAADAAMAwgAAACUDAAAAAA==&quot;" command="SELECT * FROM [anTable2011]"/>
  </connection>
  <connection id="2" name="Power Query - anTable2012" description="Connection to the 'anTable2012' query in the workbook." type="5" refreshedVersion="0" background="1">
    <dbPr connection="Provider=Microsoft.Mashup.OleDb.1;Data Source=$EmbeddedMashup(38b2e51b-c099-4398-b145-d7ddd4735557)$;Location=anTable2012;Extended Properties=&quot;UEsDBBQAAgAIAMly6UYa05YwqgAAAPoAAAASABwAQ29uZmlnL1BhY2thZ2UueG1sIKIYACigFAAAAAAAAAAAAAAAAAAAAAAAAAAAAIWPQQ6CMBREr0K657cUMGo+ZeFWEhOicUugQiMUQ4vlbi48klfQRDHu3M28vMXM43bHdOpa7yoHo3qdkAAY8aQu+0rpOiGjPflLkgrcFeW5qKX3krVZT6ZKSGPtZU2pcw5cCP1QU85YQI/ZNi8b2RXkK6v/sq+0sYUuJRF4eI8RHHgIEQtj4BFHOmPMlJ5zADGEfLUAhvQH42Zs7ThIIbW/z5HOFennh3gCUEsDBBQAAgAIAMly6U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JculG5LP2VvEAAACzAQAAEwAcAEZvcm11bGFzL1NlY3Rpb24xLm0gohgAKKAUAAAAAAAAAAAAAAAAAAAAAAAAAAAAdY/NasMwEITvBr+DUC82mNDkGnIoJtcGErelhBxkZ1ubyFJYrUqK0bt3HZu6v7oIZna/mXVQUWON2A3/fBlHceRqhXAUyhSq1LC4nS/ESmigOBL8dtZjBaysLxXoWe4RwdCTxVNp7SlJu/29amElv6zLQ9jn1hDPHbKBciPzWplXjinezyAZd52eFaiMe7HY5lb71vSmS4bIrOvklZYJYlkQXCiE9BP4YM7NmyVGDrtuoo7WhmrA0Ux+NMhEFzIh74iwKT31gnxU2oOcErZg+LQ/+IMxkX9X6ct/Yz+DQsmJ3ZjC0hrRshbSOGrMf5nLD1BLAQItABQAAgAIAMly6UYa05YwqgAAAPoAAAASAAAAAAAAAAAAAAAAAAAAAABDb25maWcvUGFja2FnZS54bWxQSwECLQAUAAIACADJculGD8rpq6QAAADpAAAAEwAAAAAAAAAAAAAAAAD2AAAAW0NvbnRlbnRfVHlwZXNdLnhtbFBLAQItABQAAgAIAMly6Ubks/ZW8QAAALMBAAATAAAAAAAAAAAAAAAAAOcBAABGb3JtdWxhcy9TZWN0aW9uMS5tUEsFBgAAAAADAAMAwgAAACUDAAAAAA==&quot;" command="SELECT * FROM [anTable2012]"/>
  </connection>
  <connection id="3" name="Power Query - anTable2013" description="Connection to the 'anTable2013' query in the workbook." type="5" refreshedVersion="0" background="1">
    <dbPr connection="Provider=Microsoft.Mashup.OleDb.1;Data Source=$EmbeddedMashup(38b2e51b-c099-4398-b145-d7ddd4735557)$;Location=anTable2013;Extended Properties=&quot;UEsDBBQAAgAIAMly6UYa05YwqgAAAPoAAAASABwAQ29uZmlnL1BhY2thZ2UueG1sIKIYACigFAAAAAAAAAAAAAAAAAAAAAAAAAAAAIWPQQ6CMBREr0K657cUMGo+ZeFWEhOicUugQiMUQ4vlbi48klfQRDHu3M28vMXM43bHdOpa7yoHo3qdkAAY8aQu+0rpOiGjPflLkgrcFeW5qKX3krVZT6ZKSGPtZU2pcw5cCP1QU85YQI/ZNi8b2RXkK6v/sq+0sYUuJRF4eI8RHHgIEQtj4BFHOmPMlJ5zADGEfLUAhvQH42Zs7ThIIbW/z5HOFennh3gCUEsDBBQAAgAIAMly6U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JculGFV0k4fIAAACzAQAAEwAcAEZvcm11bGFzL1NlY3Rpb24xLm0gohgAKKAUAAAAAAAAAAAAAAAAAAAAAAAAAAAAdY9BS8NAEIXvgfyHZb0ksBSrx9KDhF5bsFGR0sMmjiZ0s1smE6ks+e9OusGo1b0svDfzvTctlFQ7K7bhny/iKI7aSiO8CG1zXRi4uZ7fiqUwQHEk+G1dhyWwsjqVYGZZhwiWnhweCucOSep3a93AUn5bl/t+lzlLPLdXgXIls0rbN47JP44gGXeenuWobfvqsMmc6Ro7mG0SIpX38kxTglgWBCfq+/QL+GCP9bsjRobddqKO1oYqwNFMfjVQwvdKyDsirIuOBkE+atOBnBLuwfJpf/CDMZEvqwzlf7CfQaPkRD+msLRCdKz1aRzV9r/MxSdQSwECLQAUAAIACADJculGGtOWMKoAAAD6AAAAEgAAAAAAAAAAAAAAAAAAAAAAQ29uZmlnL1BhY2thZ2UueG1sUEsBAi0AFAACAAgAyXLpRg/K6aukAAAA6QAAABMAAAAAAAAAAAAAAAAA9gAAAFtDb250ZW50X1R5cGVzXS54bWxQSwECLQAUAAIACADJculGFV0k4fIAAACzAQAAEwAAAAAAAAAAAAAAAADnAQAARm9ybXVsYXMvU2VjdGlvbjEubVBLBQYAAAAAAwADAMIAAAAmAwAAAAA=&quot;" command="SELECT * FROM [anTable2013]"/>
  </connection>
  <connection id="4" name="Power Query - anTable2014" description="Connection to the 'anTable2014' query in the workbook." type="5" refreshedVersion="0" background="1">
    <dbPr connection="Provider=Microsoft.Mashup.OleDb.1;Data Source=$EmbeddedMashup(38b2e51b-c099-4398-b145-d7ddd4735557)$;Location=anTable2014;Extended Properties=&quot;UEsDBBQAAgAIAMly6UYa05YwqgAAAPoAAAASABwAQ29uZmlnL1BhY2thZ2UueG1sIKIYACigFAAAAAAAAAAAAAAAAAAAAAAAAAAAAIWPQQ6CMBREr0K657cUMGo+ZeFWEhOicUugQiMUQ4vlbi48klfQRDHu3M28vMXM43bHdOpa7yoHo3qdkAAY8aQu+0rpOiGjPflLkgrcFeW5qKX3krVZT6ZKSGPtZU2pcw5cCP1QU85YQI/ZNi8b2RXkK6v/sq+0sYUuJRF4eI8RHHgIEQtj4BFHOmPMlJ5zADGEfLUAhvQH42Zs7ThIIbW/z5HOFennh3gCUEsDBBQAAgAIAMly6U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JculGQNn6UPIAAACzAQAAEwAcAEZvcm11bGFzL1NlY3Rpb24xLm0gohgAKKAUAAAAAAAAAAAAAAAAAAAAAAAAAAAAdY9BS8NAEIXvgfyHZb0ksBQr3koPEnptwUZFSg+bOJrQzW6ZTKSy5L876QajVvey8N7M9960UFLtrNiGf76IozhqK43wIrTNdWHg5np+K5bCAMWR4Ld1HZbAyupUgpllHSJYenJ4KJw7JKnfrXUDS/ltXe77XeYs8dxeBcqVzCpt3zgm/ziCZNx5epajtu2rwyZzpmvsYLZJiFTeyzNNCWJZEJyo79Mv4IM91u+OGBl224k6WhuqAEcz+dVACd8rIe+IsC46GgT5qE0Hckq4B8un/cEPxkS+rDKU/8F+Bo2SE/2YwtIK0bHWp3FU2/8yF59QSwECLQAUAAIACADJculGGtOWMKoAAAD6AAAAEgAAAAAAAAAAAAAAAAAAAAAAQ29uZmlnL1BhY2thZ2UueG1sUEsBAi0AFAACAAgAyXLpRg/K6aukAAAA6QAAABMAAAAAAAAAAAAAAAAA9gAAAFtDb250ZW50X1R5cGVzXS54bWxQSwECLQAUAAIACADJculGQNn6UPIAAACzAQAAEwAAAAAAAAAAAAAAAADnAQAARm9ybXVsYXMvU2VjdGlvbjEubVBLBQYAAAAAAwADAMIAAAAmAwAAAAA=&quot;" command="SELECT * FROM [anTable2014]"/>
  </connection>
  <connection id="5" keepAlive="1" name="Power Query - Append1" description="Connection to the 'Append1' query in the workbook." type="5" refreshedVersion="5" background="1" saveData="1">
    <dbPr connection="Provider=Microsoft.Mashup.OleDb.1;Data Source=$EmbeddedMashup(38b2e51b-c099-4398-b145-d7ddd4735557)$;Location=Append1;Extended Properties=&quot;UEsDBBQAAgAIANty6UYa05YwqgAAAPoAAAASABwAQ29uZmlnL1BhY2thZ2UueG1sIKIYACigFAAAAAAAAAAAAAAAAAAAAAAAAAAAAIWPQQ6CMBREr0K657cUMGo+ZeFWEhOicUugQiMUQ4vlbi48klfQRDHu3M28vMXM43bHdOpa7yoHo3qdkAAY8aQu+0rpOiGjPflLkgrcFeW5qKX3krVZT6ZKSGPtZU2pcw5cCP1QU85YQI/ZNi8b2RXkK6v/sq+0sYUuJRF4eI8RHHgIEQtj4BFHOmPMlJ5zADGEfLUAhvQH42Zs7ThIIbW/z5HOFennh3gCUEsDBBQAAgAIANty6UY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bculGeotkk1QBAACNBwAAEwAcAEZvcm11bGFzL1NlY3Rpb24xLm0gohgAKKAUAAAAAAAAAAAAAAAAAAAAAAAAAAAA7ZVNa4NAEEDvgv9h2V4MSKgft5BDkFxb2tiWEnJYk2kj0V0Z15Ig/vdusrYx0ZziUS/CzM6b2X3o5rCWseBkod/OxDRMI98yhA1hPGRRAu6j45ApSUCaBlHPQhS4BhWZ79eQjIMCEbj8ELiLhNhZo3L5xFKY0kY5XVXLQHCp1q1sTXmgwZbxb9UmPGRAFe60ehwi4/mXwDQQSZHyYzK3dEu7LOmJZhOpwkTCXlbV6B/4xrP4R0iF1LX5mVqnnuUWsE5aVxPYpKxsQmdSYhwV8hig7ywpgJ47vAJXW+vg68SZ3B7lOPwF+xMYUtWxrLuo0BxRqFg1Mo2Y3+rZbci9z5DbqyF3MNQ25N1nyOvVkDcYahvy7zPk92rIHwz9GZplGfBN9x2kBwtEGsUcrLJx59iNv1vj+DRMUV8KwANtI2oLjS/vZrXTUd7q0CD5l3u+hk1+AVBLAQItABQAAgAIANty6UYa05YwqgAAAPoAAAASAAAAAAAAAAAAAAAAAAAAAABDb25maWcvUGFja2FnZS54bWxQSwECLQAUAAIACADbculGD8rpq6QAAADpAAAAEwAAAAAAAAAAAAAAAAD2AAAAW0NvbnRlbnRfVHlwZXNdLnhtbFBLAQItABQAAgAIANty6UZ6i2STVAEAAI0HAAATAAAAAAAAAAAAAAAAAOcBAABGb3JtdWxhcy9TZWN0aW9uMS5tUEsFBgAAAAADAAMAwgAAAIgDAAAAAA==&quot;" command="SELECT * FROM [Append1]"/>
  </connection>
</connections>
</file>

<file path=xl/sharedStrings.xml><?xml version="1.0" encoding="utf-8"?>
<sst xmlns="http://schemas.openxmlformats.org/spreadsheetml/2006/main" count="9672" uniqueCount="152">
  <si>
    <t>Numbers</t>
  </si>
  <si>
    <t>Xlarium at YouTube!</t>
  </si>
  <si>
    <t>Range = Max - Min</t>
  </si>
  <si>
    <t>Skew = 3*(Xbar-Median)/SampleStandardDeviation</t>
  </si>
  <si>
    <t>Interquartile Range = Q3 - Q1 (Quartile position for QUARTILE.EXC = (n+1)*75% and (n+1)*25%)</t>
  </si>
  <si>
    <t>Add Hidden</t>
  </si>
  <si>
    <t>Day</t>
  </si>
  <si>
    <t>Start</t>
  </si>
  <si>
    <t>End</t>
  </si>
  <si>
    <t>Monday</t>
  </si>
  <si>
    <t xml:space="preserve"> MOD(n, d) = n - d*INT(n/d)</t>
  </si>
  <si>
    <t>Tuesday</t>
  </si>
  <si>
    <t>n = number = numerator</t>
  </si>
  <si>
    <t>Wednesday</t>
  </si>
  <si>
    <t>d = divisor = denominator</t>
  </si>
  <si>
    <t>Thursday</t>
  </si>
  <si>
    <t>Friday</t>
  </si>
  <si>
    <t>Saturday</t>
  </si>
  <si>
    <t>Total</t>
  </si>
  <si>
    <t>No</t>
  </si>
  <si>
    <t>Scores</t>
  </si>
  <si>
    <t>n</t>
  </si>
  <si>
    <t>(n+1)/2</t>
  </si>
  <si>
    <t>Median</t>
  </si>
  <si>
    <t>(n+1)*50%</t>
  </si>
  <si>
    <t>Medain</t>
  </si>
  <si>
    <t>(n+1)*P%</t>
  </si>
  <si>
    <t>P%*n+(1-P%)</t>
  </si>
  <si>
    <t>Actual Number</t>
  </si>
  <si>
    <t>Yes</t>
  </si>
  <si>
    <t>2011</t>
  </si>
  <si>
    <t>2012</t>
  </si>
  <si>
    <t>2013</t>
  </si>
  <si>
    <t>2014</t>
  </si>
  <si>
    <t>Year</t>
  </si>
  <si>
    <t>Error</t>
  </si>
  <si>
    <t>Grand Total</t>
  </si>
  <si>
    <t>Count of Error</t>
  </si>
  <si>
    <t>2006: Agri-Appraisal Co (200.00), Chamblin, Jack (200.00), Crocker, Robert (200.00), Jones, Jr., Donald (1,000.00)</t>
  </si>
  <si>
    <t>Description</t>
  </si>
  <si>
    <t>2006: Agri-Appraisal Co (500.00), Chamblin, Jack (1300.00), Crocker, Robert (1500.00), Jones, Jr., Donald (100.00)</t>
  </si>
  <si>
    <t>2006: Agri-Appraisal Co (100.00), Chamblin, Jack (600.00), Crocker, Robert (1300.00), Jones, Jr., Donald (300.00)</t>
  </si>
  <si>
    <t>2006: Agri-Appraisal Co (300.00), Chamblin, Jack (1600.00), Crocker, Robert (1200.00), Jones, Jr., Donald (1000.00)</t>
  </si>
  <si>
    <t>2006: Agri-Appraisal Co (1400.00), Chamblin, Jack (300.00), Crocker, Robert (800.00), Jones, Jr., Donald (600.00)</t>
  </si>
  <si>
    <t>2006: Agri-Appraisal Co (400.00), Chamblin, Jack (700.00), Crocker, Robert (1400.00), Jones, Jr., Donald (1200.00)</t>
  </si>
  <si>
    <t>2006: Agri-Appraisal Co (1500.00), Chamblin, Jack (100.00), Crocker, Robert (1300.00), Jones, Jr., Donald (300.00)</t>
  </si>
  <si>
    <t>2006: Agri-Appraisal Co (200.00), Chamblin, Jack (800.00), Crocker, Robert (600.00), Jones, Jr., Donald (1200.00)</t>
  </si>
  <si>
    <t>https://www.youtube.com/watch?v=_d45FCN55TQ</t>
  </si>
  <si>
    <t>Criteria</t>
  </si>
  <si>
    <t>function_num</t>
  </si>
  <si>
    <t>options</t>
  </si>
  <si>
    <t>array or ref</t>
  </si>
  <si>
    <t>k</t>
  </si>
  <si>
    <t>AGGREGATE function (since Excel 2010)</t>
  </si>
  <si>
    <t>https://www.youtube.com/playlist?list=PL95781BFAAB4162C0</t>
  </si>
  <si>
    <t>Excel AGGREGATE Function Playlist of Videos: Comprehensive Lessons About All Aspects Of This Amazing Function!</t>
  </si>
  <si>
    <r>
      <t xml:space="preserve">This Video: </t>
    </r>
    <r>
      <rPr>
        <b/>
        <sz val="11"/>
        <color theme="1"/>
        <rFont val="Calibri"/>
        <family val="2"/>
        <scheme val="minor"/>
      </rPr>
      <t>AGGREGATE Function: All 4 Arguments Can Handle Array Operations!!!</t>
    </r>
  </si>
  <si>
    <t>City</t>
  </si>
  <si>
    <t>Seattle</t>
  </si>
  <si>
    <t>Portland</t>
  </si>
  <si>
    <t>Cities</t>
  </si>
  <si>
    <t>Max</t>
  </si>
  <si>
    <t>Array Formula Playlist of Videos:</t>
  </si>
  <si>
    <t>https://www.youtube.com/playlist?list=PLrRPvpgDmw0kjL4875H36yNhWBb0f-nci</t>
  </si>
  <si>
    <t>Ctrl+Shift+Enter: Mastering Excel Array Formulas (35 Videos in Series)</t>
  </si>
  <si>
    <t>array</t>
  </si>
  <si>
    <t>Kevin Lehrbass</t>
  </si>
  <si>
    <t>Chandoo</t>
  </si>
  <si>
    <t>Recent Videos:</t>
  </si>
  <si>
    <t>Time</t>
  </si>
  <si>
    <t>Time IF</t>
  </si>
  <si>
    <t>Time MOD</t>
  </si>
  <si>
    <t>MOD algorithm</t>
  </si>
  <si>
    <t>excelisfun videos:</t>
  </si>
  <si>
    <t xml:space="preserve">Excel Magic Trick 286: MOD function &amp; Time Calculations (Time For Night Shift, or Negative Time) </t>
  </si>
  <si>
    <t>https://www.youtube.com/watch?v=btiuexHSvHY</t>
  </si>
  <si>
    <t xml:space="preserve">Excel Magic Trick 727: Calculate Hours Worked Night or Day Shift With Break For Lunch </t>
  </si>
  <si>
    <t>https://www.youtube.com/watch?v=Cs99PT-RewU</t>
  </si>
  <si>
    <t xml:space="preserve">Excel Magic Trick 1057: Calculate Hours Worked From Text Time Values, Including Night Shift </t>
  </si>
  <si>
    <t>https://www.youtube.com/watch?v=oVBPtVgBxzY</t>
  </si>
  <si>
    <t>Video 00132 How many hours did Billy work?</t>
  </si>
  <si>
    <t>Calculating total working hours using Excel - example &amp; discussion</t>
  </si>
  <si>
    <t>Sunday</t>
  </si>
  <si>
    <t>Time = Decimal Between 0 and 1 that Represents the Proportion of a 24 Hour Day</t>
  </si>
  <si>
    <t>This Video: AGGREGATE Function: All 4 Arguments Can Handle Array Constants!!!</t>
  </si>
  <si>
    <t>Include Min &amp; Max</t>
  </si>
  <si>
    <t>Min</t>
  </si>
  <si>
    <t>Quartile 1</t>
  </si>
  <si>
    <t>Quartile 2</t>
  </si>
  <si>
    <t>Quartile 3</t>
  </si>
  <si>
    <t>Percentile: P%</t>
  </si>
  <si>
    <t>Position for Percentile</t>
  </si>
  <si>
    <t>Percentile: Create Marker in Sorted Data Set that Divides Set into 2 Parts with about P% Below the Marker and 1-P% Above.</t>
  </si>
  <si>
    <r>
      <t xml:space="preserve">Position Method: </t>
    </r>
    <r>
      <rPr>
        <b/>
        <sz val="11"/>
        <color rgb="FFFF0000"/>
        <rFont val="Calibri"/>
        <family val="2"/>
        <scheme val="minor"/>
      </rPr>
      <t>.INC function</t>
    </r>
  </si>
  <si>
    <r>
      <t xml:space="preserve">Position Method: </t>
    </r>
    <r>
      <rPr>
        <b/>
        <sz val="11"/>
        <color rgb="FFFF0000"/>
        <rFont val="Calibri"/>
        <family val="2"/>
        <scheme val="minor"/>
      </rPr>
      <t>.EXC function</t>
    </r>
  </si>
  <si>
    <t>Five Number Summary: PERCENTILE.EXC</t>
  </si>
  <si>
    <t>Five Number Summary: PERCENTILE.INC</t>
  </si>
  <si>
    <t>Five Number Summary: QUARTILE.EXC</t>
  </si>
  <si>
    <t>Five Number Summary: QUARTILE.INC</t>
  </si>
  <si>
    <t>PERCENTILE.EXC</t>
  </si>
  <si>
    <t>PERCENTILE.INC</t>
  </si>
  <si>
    <r>
      <t xml:space="preserve">Position Method: </t>
    </r>
    <r>
      <rPr>
        <b/>
        <sz val="11"/>
        <color rgb="FF0000FF"/>
        <rFont val="Calibri"/>
        <family val="2"/>
        <scheme val="minor"/>
      </rPr>
      <t>.EXC function</t>
    </r>
  </si>
  <si>
    <t>Other Methods for Percentile: 1) n*P%, 2) Successively dividing a set in half…</t>
  </si>
  <si>
    <t>Count = n =</t>
  </si>
  <si>
    <t>Score Position</t>
  </si>
  <si>
    <t>n*P%</t>
  </si>
  <si>
    <t>Percentile = P% =</t>
  </si>
  <si>
    <t>QUARTILE.EXC</t>
  </si>
  <si>
    <t>QUARTILE.INC</t>
  </si>
  <si>
    <t>.EXC = Exclusive: Min and Max values cannot be found -- can only enter 1, 2, 3 in second argument</t>
  </si>
  <si>
    <t>.INC = Inclusive: 0 = Min, 1 = Quartile 1, 2 = Quartile 2, 3 = Quartile 3, 4 = Max</t>
  </si>
  <si>
    <t>.EXC position algorithm</t>
  </si>
  <si>
    <t>.INC position algorithm</t>
  </si>
  <si>
    <t>n*P% + (1-P%)</t>
  </si>
  <si>
    <t>n*P% Method</t>
  </si>
  <si>
    <t>Position Formula</t>
  </si>
  <si>
    <t>Actual Score: Marker in List</t>
  </si>
  <si>
    <t>Long Hand Method for 90%</t>
  </si>
  <si>
    <t>Quartile</t>
  </si>
  <si>
    <t>.EXC = Exclusive: Excludes 0% &amp; 100% = Min and Max values cannot be found -- 0% and 100% are not allowed</t>
  </si>
  <si>
    <t>.INC = Inclusive: Includes 0% &amp; 100% = Min and Max values CAN be found 0% = Min &amp; 100% = Max</t>
  </si>
  <si>
    <t>Answer</t>
  </si>
  <si>
    <t>Scores-AN</t>
  </si>
  <si>
    <t>Check if all Expected Frequencies &gt;= 5</t>
  </si>
  <si>
    <t xml:space="preserve">Alpha = </t>
  </si>
  <si>
    <t>P-value</t>
  </si>
  <si>
    <t xml:space="preserve">Excel 2013 Statistical Analysis #72: Chi-Square Test For 2 or More Population Proportions (Formulas) </t>
  </si>
  <si>
    <t>If our p-value &gt; 0.05, we will conclude that there is not a significant difference in Error Rate</t>
  </si>
  <si>
    <t>Full Details of this test:</t>
  </si>
  <si>
    <t>Count of Errors</t>
  </si>
  <si>
    <r>
      <t>e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RowTotal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/(SumOfAllSampleSizes) * ColumnTotal</t>
    </r>
    <r>
      <rPr>
        <vertAlign val="subscript"/>
        <sz val="11"/>
        <color theme="1"/>
        <rFont val="Calibri"/>
        <family val="2"/>
        <scheme val="minor"/>
      </rPr>
      <t>j</t>
    </r>
  </si>
  <si>
    <t xml:space="preserve">A flight from Oakland to Seattle occurs 6 times per day. The probability that any 1 flight is late is 10%. </t>
  </si>
  <si>
    <t>Binomial Experiment?</t>
  </si>
  <si>
    <t>Fixed # of Identical Trials = n</t>
  </si>
  <si>
    <t>Each trial only results in S or F</t>
  </si>
  <si>
    <t>p remains the same for each trial</t>
  </si>
  <si>
    <t>All events are independent</t>
  </si>
  <si>
    <t>n = # of Fixed Trials =# flights</t>
  </si>
  <si>
    <t>p = Prob of Success =</t>
  </si>
  <si>
    <t>X</t>
  </si>
  <si>
    <t>P(x) = f(x)</t>
  </si>
  <si>
    <t xml:space="preserve">Excel 2013 Statistical Analysis #33: Binomial Probability Distributions: Tables, Charts, Functions </t>
  </si>
  <si>
    <t>https://www.youtube.com/watch?v=j_jaBZjpkBI</t>
  </si>
  <si>
    <t>What is the probability that exactly 2 planes are late? Less than 2 are late? Probability that between 1 and 3 planes are late?</t>
  </si>
  <si>
    <t>BINOM.DIST.RANGE function</t>
  </si>
  <si>
    <t>=BINOM.DIST(B17,E13,E14,0)</t>
  </si>
  <si>
    <t>=BINOM.DIST(B18,E13,E14,1)</t>
  </si>
  <si>
    <t>=BINOM.DIST(B19-1,E13,E14,1)</t>
  </si>
  <si>
    <t>=BINOM.DIST(C20,E13,E14,1)-BINOM.DIST(B20-1,E13,E14,1)</t>
  </si>
  <si>
    <t>=BINOM.DIST.RANGE(E13,E14,B21,C21)</t>
  </si>
  <si>
    <t>=BINOM.DIST.RANGE(E13,E14,B22+1,C22)</t>
  </si>
  <si>
    <t>=BINOM.DIST.RANGE(E13,E14,B23)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</si>
</sst>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5" formatCode="0.00000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153E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3" fillId="2" borderId="1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0" borderId="0" xfId="0" applyFont="1"/>
    <xf numFmtId="0" fontId="0" fillId="4" borderId="1" xfId="0" applyFill="1" applyBorder="1"/>
    <xf numFmtId="18" fontId="0" fillId="0" borderId="1" xfId="0" applyNumberFormat="1" applyBorder="1"/>
    <xf numFmtId="0" fontId="0" fillId="0" borderId="0" xfId="0" applyNumberFormat="1"/>
    <xf numFmtId="0" fontId="4" fillId="0" borderId="1" xfId="0" applyFont="1" applyBorder="1"/>
    <xf numFmtId="0" fontId="3" fillId="2" borderId="1" xfId="0" applyFont="1" applyFill="1" applyBorder="1"/>
    <xf numFmtId="0" fontId="3" fillId="2" borderId="1" xfId="1"/>
    <xf numFmtId="9" fontId="0" fillId="0" borderId="1" xfId="0" applyNumberFormat="1" applyBorder="1"/>
    <xf numFmtId="0" fontId="0" fillId="3" borderId="1" xfId="0" applyNumberForma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1" fillId="2" borderId="7" xfId="0" applyFont="1" applyFill="1" applyBorder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10" fontId="0" fillId="0" borderId="0" xfId="0" applyNumberFormat="1"/>
    <xf numFmtId="0" fontId="3" fillId="2" borderId="1" xfId="1" applyBorder="1"/>
    <xf numFmtId="0" fontId="5" fillId="0" borderId="0" xfId="2"/>
    <xf numFmtId="0" fontId="0" fillId="0" borderId="0" xfId="0" applyAlignment="1">
      <alignment horizontal="left" indent="1"/>
    </xf>
    <xf numFmtId="0" fontId="1" fillId="2" borderId="9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3" xfId="0" applyFill="1" applyBorder="1"/>
    <xf numFmtId="0" fontId="4" fillId="0" borderId="0" xfId="0" applyFont="1"/>
    <xf numFmtId="0" fontId="1" fillId="5" borderId="1" xfId="0" applyFont="1" applyFill="1" applyBorder="1"/>
    <xf numFmtId="0" fontId="0" fillId="0" borderId="1" xfId="0" applyFill="1" applyBorder="1"/>
    <xf numFmtId="18" fontId="0" fillId="0" borderId="0" xfId="0" applyNumberFormat="1"/>
    <xf numFmtId="6" fontId="0" fillId="0" borderId="0" xfId="0" applyNumberFormat="1"/>
    <xf numFmtId="0" fontId="7" fillId="4" borderId="2" xfId="1" applyFont="1" applyFill="1" applyBorder="1"/>
    <xf numFmtId="0" fontId="8" fillId="4" borderId="3" xfId="0" applyFont="1" applyFill="1" applyBorder="1"/>
    <xf numFmtId="0" fontId="4" fillId="0" borderId="1" xfId="0" applyFont="1" applyFill="1" applyBorder="1"/>
    <xf numFmtId="0" fontId="10" fillId="0" borderId="0" xfId="0" applyFont="1"/>
    <xf numFmtId="0" fontId="6" fillId="0" borderId="0" xfId="0" applyFont="1"/>
    <xf numFmtId="0" fontId="9" fillId="0" borderId="0" xfId="0" applyFont="1"/>
    <xf numFmtId="0" fontId="3" fillId="2" borderId="8" xfId="1" applyBorder="1"/>
    <xf numFmtId="0" fontId="0" fillId="3" borderId="8" xfId="0" applyFill="1" applyBorder="1"/>
    <xf numFmtId="0" fontId="3" fillId="2" borderId="9" xfId="0" applyFont="1" applyFill="1" applyBorder="1"/>
    <xf numFmtId="0" fontId="0" fillId="3" borderId="9" xfId="0" applyFill="1" applyBorder="1"/>
    <xf numFmtId="0" fontId="3" fillId="2" borderId="8" xfId="0" applyFont="1" applyFill="1" applyBorder="1"/>
    <xf numFmtId="0" fontId="0" fillId="0" borderId="1" xfId="0" applyFont="1" applyFill="1" applyBorder="1"/>
    <xf numFmtId="0" fontId="0" fillId="6" borderId="10" xfId="0" applyFill="1" applyBorder="1"/>
    <xf numFmtId="0" fontId="0" fillId="6" borderId="6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5" xfId="0" applyFill="1" applyBorder="1"/>
    <xf numFmtId="0" fontId="0" fillId="6" borderId="7" xfId="0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165" fontId="0" fillId="3" borderId="1" xfId="0" applyNumberFormat="1" applyFill="1" applyBorder="1"/>
    <xf numFmtId="0" fontId="0" fillId="0" borderId="13" xfId="0" applyBorder="1"/>
    <xf numFmtId="0" fontId="0" fillId="0" borderId="8" xfId="0" applyBorder="1"/>
    <xf numFmtId="165" fontId="0" fillId="3" borderId="8" xfId="0" applyNumberFormat="1" applyFill="1" applyBorder="1"/>
    <xf numFmtId="0" fontId="12" fillId="0" borderId="0" xfId="0" applyFont="1"/>
  </cellXfs>
  <cellStyles count="3">
    <cellStyle name="BlueHeader" xfId="1"/>
    <cellStyle name="Hyperlink" xfId="2" builtinId="8"/>
    <cellStyle name="Normal" xfId="0" builtinId="0"/>
  </cellStyles>
  <dxfs count="34">
    <dxf>
      <font>
        <b/>
        <i val="0"/>
      </font>
    </dxf>
    <dxf>
      <numFmt numFmtId="164" formatCode=";;;"/>
    </dxf>
    <dxf>
      <font>
        <b/>
        <i val="0"/>
      </font>
    </dxf>
    <dxf>
      <numFmt numFmtId="164" formatCode=";;;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3"/>
      <tableStyleElement type="headerRow" dxfId="32"/>
      <tableStyleElement type="firstRowStripe" dxfId="31"/>
    </tableStyle>
    <tableStyle name="TableStyleQueryResult" pivot="0" count="3">
      <tableStyleElement type="wholeTable" dxfId="30"/>
      <tableStyleElement type="headerRow" dxfId="29"/>
      <tableStyleElement type="firstRowStripe" dxfId="28"/>
    </tableStyle>
  </tableStyles>
  <colors>
    <mruColors>
      <color rgb="FFCCFFCC"/>
      <color rgb="FF0000FF"/>
      <color rgb="FF001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'[1]B(2an)'!$G$4</c:f>
          <c:strCache>
            <c:ptCount val="1"/>
            <c:pt idx="0">
              <c:v>Binomial Distribution, n = 6, p = 0.1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'[1]B(2an)'!$B$15</c:f>
              <c:strCache>
                <c:ptCount val="1"/>
                <c:pt idx="0">
                  <c:v>P(x) = f(x)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'[1]B(2an)'!$A$16:$A$22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'[1]B(2an)'!$B$16:$B$22</c:f>
              <c:numCache>
                <c:formatCode>0.000000</c:formatCode>
                <c:ptCount val="7"/>
                <c:pt idx="0">
                  <c:v>0.53144100000000005</c:v>
                </c:pt>
                <c:pt idx="1">
                  <c:v>0.354294</c:v>
                </c:pt>
                <c:pt idx="2">
                  <c:v>9.8415000000000002E-2</c:v>
                </c:pt>
                <c:pt idx="3">
                  <c:v>1.4580000000000011E-2</c:v>
                </c:pt>
                <c:pt idx="4">
                  <c:v>1.2150000000000012E-3</c:v>
                </c:pt>
                <c:pt idx="5">
                  <c:v>5.3999999999999998E-5</c:v>
                </c:pt>
                <c:pt idx="6">
                  <c:v>1.0000000000000004E-6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230416"/>
        <c:axId val="1392230976"/>
      </c:barChart>
      <c:catAx>
        <c:axId val="1392230416"/>
        <c:scaling>
          <c:orientation val="minMax"/>
        </c:scaling>
        <c:delete val="0"/>
        <c:axPos val="b"/>
        <c:title>
          <c:tx>
            <c:strRef>
              <c:f>'[1]B(2an)'!$A$11</c:f>
              <c:strCache>
                <c:ptCount val="1"/>
                <c:pt idx="0">
                  <c:v>Random Discrete Variable = x = Planes Late in 6 Tries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230976"/>
        <c:crosses val="autoZero"/>
        <c:auto val="1"/>
        <c:lblAlgn val="ctr"/>
        <c:lblOffset val="100"/>
        <c:noMultiLvlLbl val="0"/>
      </c:catAx>
      <c:valAx>
        <c:axId val="1392230976"/>
        <c:scaling>
          <c:orientation val="minMax"/>
        </c:scaling>
        <c:delete val="1"/>
        <c:axPos val="l"/>
        <c:title>
          <c:tx>
            <c:strRef>
              <c:f>'[1]B(2an)'!$B$15</c:f>
              <c:strCache>
                <c:ptCount val="1"/>
                <c:pt idx="0">
                  <c:v>P(x) = f(x)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crossAx val="139223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'[1]B(2an)'!$G$4</c:f>
          <c:strCache>
            <c:ptCount val="1"/>
            <c:pt idx="0">
              <c:v>Binomial Distribution, n = 6, p = 0.1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'[1]B(2an)'!$B$15</c:f>
              <c:strCache>
                <c:ptCount val="1"/>
                <c:pt idx="0">
                  <c:v>P(x) = f(x)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'[1]B(2an)'!$A$16:$A$22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'[1]B(2an)'!$B$16:$B$22</c:f>
              <c:numCache>
                <c:formatCode>0.000000</c:formatCode>
                <c:ptCount val="7"/>
                <c:pt idx="0">
                  <c:v>0.53144100000000005</c:v>
                </c:pt>
                <c:pt idx="1">
                  <c:v>0.354294</c:v>
                </c:pt>
                <c:pt idx="2">
                  <c:v>9.8415000000000002E-2</c:v>
                </c:pt>
                <c:pt idx="3">
                  <c:v>1.4580000000000011E-2</c:v>
                </c:pt>
                <c:pt idx="4">
                  <c:v>1.2150000000000012E-3</c:v>
                </c:pt>
                <c:pt idx="5">
                  <c:v>5.3999999999999998E-5</c:v>
                </c:pt>
                <c:pt idx="6">
                  <c:v>1.0000000000000004E-6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9567296"/>
        <c:axId val="1459567856"/>
      </c:barChart>
      <c:catAx>
        <c:axId val="1459567296"/>
        <c:scaling>
          <c:orientation val="minMax"/>
        </c:scaling>
        <c:delete val="0"/>
        <c:axPos val="b"/>
        <c:title>
          <c:tx>
            <c:strRef>
              <c:f>'[1]B(2an)'!$A$11</c:f>
              <c:strCache>
                <c:ptCount val="1"/>
                <c:pt idx="0">
                  <c:v>Random Discrete Variable = x = Planes Late in 6 Tries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567856"/>
        <c:crosses val="autoZero"/>
        <c:auto val="1"/>
        <c:lblAlgn val="ctr"/>
        <c:lblOffset val="100"/>
        <c:noMultiLvlLbl val="0"/>
      </c:catAx>
      <c:valAx>
        <c:axId val="1459567856"/>
        <c:scaling>
          <c:orientation val="minMax"/>
        </c:scaling>
        <c:delete val="1"/>
        <c:axPos val="l"/>
        <c:title>
          <c:tx>
            <c:strRef>
              <c:f>'[1]B(2an)'!$B$15</c:f>
              <c:strCache>
                <c:ptCount val="1"/>
                <c:pt idx="0">
                  <c:v>P(x) = f(x)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crossAx val="145956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16117</xdr:colOff>
      <xdr:row>16</xdr:row>
      <xdr:rowOff>70155</xdr:rowOff>
    </xdr:from>
    <xdr:to>
      <xdr:col>2</xdr:col>
      <xdr:colOff>938339</xdr:colOff>
      <xdr:row>22</xdr:row>
      <xdr:rowOff>119062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555" y="3118155"/>
          <a:ext cx="922222" cy="1191907"/>
        </a:xfrm>
        <a:prstGeom prst="rect">
          <a:avLst/>
        </a:prstGeom>
      </xdr:spPr>
    </xdr:pic>
    <xdr:clientData/>
  </xdr:twoCellAnchor>
  <xdr:twoCellAnchor editAs="oneCell">
    <xdr:from>
      <xdr:col>2</xdr:col>
      <xdr:colOff>5953</xdr:colOff>
      <xdr:row>22</xdr:row>
      <xdr:rowOff>154782</xdr:rowOff>
    </xdr:from>
    <xdr:to>
      <xdr:col>2</xdr:col>
      <xdr:colOff>954193</xdr:colOff>
      <xdr:row>26</xdr:row>
      <xdr:rowOff>130969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0391" y="4345782"/>
          <a:ext cx="948240" cy="73818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3</xdr:row>
          <xdr:rowOff>123825</xdr:rowOff>
        </xdr:from>
        <xdr:to>
          <xdr:col>18</xdr:col>
          <xdr:colOff>238125</xdr:colOff>
          <xdr:row>15</xdr:row>
          <xdr:rowOff>142875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16117</xdr:colOff>
      <xdr:row>16</xdr:row>
      <xdr:rowOff>70155</xdr:rowOff>
    </xdr:from>
    <xdr:to>
      <xdr:col>2</xdr:col>
      <xdr:colOff>938339</xdr:colOff>
      <xdr:row>22</xdr:row>
      <xdr:rowOff>119062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317" y="3118155"/>
          <a:ext cx="922222" cy="1191907"/>
        </a:xfrm>
        <a:prstGeom prst="rect">
          <a:avLst/>
        </a:prstGeom>
      </xdr:spPr>
    </xdr:pic>
    <xdr:clientData/>
  </xdr:twoCellAnchor>
  <xdr:twoCellAnchor editAs="oneCell">
    <xdr:from>
      <xdr:col>2</xdr:col>
      <xdr:colOff>5953</xdr:colOff>
      <xdr:row>22</xdr:row>
      <xdr:rowOff>154782</xdr:rowOff>
    </xdr:from>
    <xdr:to>
      <xdr:col>2</xdr:col>
      <xdr:colOff>954193</xdr:colOff>
      <xdr:row>26</xdr:row>
      <xdr:rowOff>130969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5153" y="4345782"/>
          <a:ext cx="948240" cy="73818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4</xdr:row>
          <xdr:rowOff>85725</xdr:rowOff>
        </xdr:from>
        <xdr:to>
          <xdr:col>18</xdr:col>
          <xdr:colOff>238125</xdr:colOff>
          <xdr:row>16</xdr:row>
          <xdr:rowOff>104775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76201</xdr:rowOff>
    </xdr:from>
    <xdr:to>
      <xdr:col>11</xdr:col>
      <xdr:colOff>327596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76201</xdr:rowOff>
    </xdr:from>
    <xdr:to>
      <xdr:col>11</xdr:col>
      <xdr:colOff>327596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VideoExcelStorage/210Excel2013/Content/Ch05/Downloads/Excel2013StatisticsChapter0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0VideoExcelStorage\210Excel2013\Content\Ch05\Downloads\Excel2013StatisticsChapter0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ics"/>
      <sheetName val="Detailed Topic List"/>
      <sheetName val="Keyboards"/>
      <sheetName val="Notes"/>
      <sheetName val="Print B"/>
      <sheetName val="Print P"/>
      <sheetName val="PD(1)"/>
      <sheetName val="PD(2)"/>
      <sheetName val="PD(2an)"/>
      <sheetName val="PD(3)"/>
      <sheetName val="PD(3an)"/>
      <sheetName val="EVSD(1)"/>
      <sheetName val="EVSD(1an)"/>
      <sheetName val="EVSD(2)"/>
      <sheetName val="EVSD(2an)"/>
      <sheetName val="BDPD"/>
      <sheetName val="B(1)"/>
      <sheetName val="B(1an)"/>
      <sheetName val="B(2)"/>
      <sheetName val="B(2an)"/>
      <sheetName val="B(3)"/>
      <sheetName val="B(3an)"/>
      <sheetName val="B(4)"/>
      <sheetName val="B(4an)"/>
      <sheetName val="B(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G4" t="str">
            <v>Binomial Distribution, n = 6, p = 0.1</v>
          </cell>
        </row>
        <row r="11">
          <cell r="A11" t="str">
            <v>Random Discrete Variable = x = Planes Late in 6 Tries</v>
          </cell>
        </row>
        <row r="15">
          <cell r="B15" t="str">
            <v>P(x) = f(x)</v>
          </cell>
        </row>
        <row r="16">
          <cell r="A16">
            <v>0</v>
          </cell>
          <cell r="B16">
            <v>0.53144100000000005</v>
          </cell>
        </row>
        <row r="17">
          <cell r="A17">
            <v>1</v>
          </cell>
          <cell r="B17">
            <v>0.354294</v>
          </cell>
        </row>
        <row r="18">
          <cell r="A18">
            <v>2</v>
          </cell>
          <cell r="B18">
            <v>9.8415000000000002E-2</v>
          </cell>
        </row>
        <row r="19">
          <cell r="A19">
            <v>3</v>
          </cell>
          <cell r="B19">
            <v>1.4580000000000011E-2</v>
          </cell>
        </row>
        <row r="20">
          <cell r="A20">
            <v>4</v>
          </cell>
          <cell r="B20">
            <v>1.2150000000000012E-3</v>
          </cell>
        </row>
        <row r="21">
          <cell r="A21">
            <v>5</v>
          </cell>
          <cell r="B21">
            <v>5.3999999999999998E-5</v>
          </cell>
        </row>
        <row r="22">
          <cell r="A22">
            <v>6</v>
          </cell>
          <cell r="B22">
            <v>1.0000000000000004E-6</v>
          </cell>
        </row>
      </sheetData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(2an)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rvin, Michael" refreshedDate="42194.599478009259" createdVersion="5" refreshedVersion="5" minRefreshableVersion="3" recordCount="1307">
  <cacheSource type="worksheet">
    <worksheetSource name="Append1"/>
  </cacheSource>
  <cacheFields count="2">
    <cacheField name="Year" numFmtId="0">
      <sharedItems count="4">
        <s v="2011"/>
        <s v="2012"/>
        <s v="2013"/>
        <s v="2014"/>
      </sharedItems>
    </cacheField>
    <cacheField name="Error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rvin, Michael" refreshedDate="42194.601657638887" createdVersion="5" refreshedVersion="5" minRefreshableVersion="3" recordCount="1307">
  <cacheSource type="worksheet">
    <worksheetSource ref="L1:M1308" sheet="1208-PowerQuery"/>
  </cacheSource>
  <cacheFields count="2">
    <cacheField name="Year" numFmtId="0">
      <sharedItems containsSemiMixedTypes="0" containsString="0" containsNumber="1" containsInteger="1" minValue="2011" maxValue="2014" count="4">
        <n v="2011"/>
        <n v="2012"/>
        <n v="2013"/>
        <n v="2014"/>
      </sharedItems>
    </cacheField>
    <cacheField name="Error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Girvin, Michael" refreshedDate="42200.56445416667" createdVersion="5" refreshedVersion="5" minRefreshableVersion="3" recordCount="1307">
  <cacheSource type="worksheet">
    <worksheetSource ref="I1:J1308" sheet="1208 (an)"/>
  </cacheSource>
  <cacheFields count="2">
    <cacheField name="Year" numFmtId="0">
      <sharedItems containsSemiMixedTypes="0" containsString="0" containsNumber="1" containsInteger="1" minValue="2011" maxValue="2014" count="4">
        <n v="2014"/>
        <n v="2013"/>
        <n v="2012"/>
        <n v="2011"/>
      </sharedItems>
    </cacheField>
    <cacheField name="Answer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7"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07"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307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3"/>
    <x v="1"/>
  </r>
  <r>
    <x v="3"/>
    <x v="0"/>
  </r>
  <r>
    <x v="3"/>
    <x v="0"/>
  </r>
  <r>
    <x v="3"/>
    <x v="0"/>
  </r>
  <r>
    <x v="3"/>
    <x v="1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0"/>
  </r>
  <r>
    <x v="3"/>
    <x v="0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1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1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L7:Q11" firstHeaderRow="1" firstDataRow="2" firstDataCol="1"/>
  <pivotFields count="2">
    <pivotField axis="axisCol" compact="0" outline="0" showAll="0">
      <items count="5">
        <item x="3"/>
        <item x="2"/>
        <item x="1"/>
        <item x="0"/>
        <item t="default"/>
      </items>
    </pivotField>
    <pivotField name="Error" axis="axisRow" dataField="1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rrors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L1:Q5" firstHeaderRow="1" firstDataRow="2" firstDataCol="1"/>
  <pivotFields count="2">
    <pivotField axis="axisCol" compact="0" outline="0" showAll="0">
      <items count="5">
        <item x="3"/>
        <item x="2"/>
        <item x="1"/>
        <item x="0"/>
        <item t="default"/>
      </items>
    </pivotField>
    <pivotField name="Error" axis="axisRow" dataField="1" compact="0" outline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rror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D19:I23" firstHeaderRow="1" firstDataRow="2" firstDataCol="1"/>
  <pivotFields count="2">
    <pivotField axis="axisCol" compact="0" outline="0" showAll="0">
      <items count="5">
        <item x="0"/>
        <item x="1"/>
        <item x="2"/>
        <item x="3"/>
        <item t="default"/>
      </items>
    </pivotField>
    <pivotField axis="axisRow" dataField="1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rror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D13:I17" firstHeaderRow="1" firstDataRow="2" firstDataCol="1"/>
  <pivotFields count="2">
    <pivotField axis="axisCol" compact="0" outline="0" showAll="0">
      <items count="5">
        <item x="0"/>
        <item x="1"/>
        <item x="2"/>
        <item x="3"/>
        <item t="default"/>
      </items>
    </pivotField>
    <pivotField axis="axisRow" dataField="1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rr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D7:I11" firstHeaderRow="1" firstDataRow="2" firstDataCol="1"/>
  <pivotFields count="2">
    <pivotField axis="axisCol" compact="0" outline="0" showAll="0">
      <items count="5">
        <item x="0"/>
        <item x="1"/>
        <item x="2"/>
        <item x="3"/>
        <item t="default"/>
      </items>
    </pivotField>
    <pivotField axis="axisRow" dataField="1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rror" fld="1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D1:I5" firstHeaderRow="1" firstDataRow="2" firstDataCol="1"/>
  <pivotFields count="2">
    <pivotField axis="axisCol" compact="0" outline="0" showAll="0">
      <items count="5">
        <item x="0"/>
        <item x="1"/>
        <item x="2"/>
        <item x="3"/>
        <item t="default"/>
      </items>
    </pivotField>
    <pivotField axis="axisRow" dataField="1" compact="0" outline="0" showAll="0">
      <items count="3">
        <item x="1"/>
        <item x="0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rro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3">
    <queryTableFields count="2">
      <queryTableField id="1" name="Year" tableColumnId="4"/>
      <queryTableField id="2" name="Error" tableColumnId="5"/>
    </queryTableFields>
  </queryTableRefresh>
</queryTable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anTable2011" displayName="anTable2011" ref="A1:A344" totalsRowShown="0" headerRowDxfId="27" headerRowBorderDxfId="26" tableBorderDxfId="25" totalsRowBorderDxfId="24">
  <autoFilter ref="A1:A344"/>
  <tableColumns count="1">
    <tableColumn id="1" name="2011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anTable2012" displayName="anTable2012" ref="C1:C267" totalsRowShown="0" headerRowDxfId="22" headerRowBorderDxfId="21" tableBorderDxfId="20" totalsRowBorderDxfId="19">
  <autoFilter ref="C1:C267"/>
  <tableColumns count="1">
    <tableColumn id="1" name="2012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anTable2013" displayName="anTable2013" ref="E1:E317" totalsRowShown="0" headerRowDxfId="17" headerRowBorderDxfId="16" tableBorderDxfId="15" totalsRowBorderDxfId="14">
  <autoFilter ref="E1:E317"/>
  <tableColumns count="1">
    <tableColumn id="1" name="2013" dataDxf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anTable2014" displayName="anTable2014" ref="G1:G383" totalsRowShown="0" headerRowDxfId="12" headerRowBorderDxfId="11" tableBorderDxfId="10" totalsRowBorderDxfId="9">
  <autoFilter ref="G1:G383"/>
  <tableColumns count="1">
    <tableColumn id="1" name="2014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Append1" displayName="Append1" ref="A1:B1308" tableType="queryTable" totalsRowShown="0" headerRowDxfId="7" dataDxfId="6">
  <autoFilter ref="A1:B1308"/>
  <tableColumns count="2">
    <tableColumn id="4" uniqueName="4" name="Year" queryTableFieldId="1" dataDxfId="5"/>
    <tableColumn id="5" uniqueName="5" name="Error" queryTableFieldId="2" dataDxfId="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1.docx"/><Relationship Id="rId3" Type="http://schemas.openxmlformats.org/officeDocument/2006/relationships/hyperlink" Target="https://www.youtube.com/playlist?list=PLrRPvpgDmw0kjL4875H36yNhWBb0f-nci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youtube.com/playlist?list=PL95781BFAAB4162C0" TargetMode="External"/><Relationship Id="rId1" Type="http://schemas.openxmlformats.org/officeDocument/2006/relationships/hyperlink" Target="https://www.youtube.com/playlist?list=PL95781BFAAB4162C0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playlist?list=PLrRPvpgDmw0kjL4875H36yNhWBb0f-nci" TargetMode="External"/><Relationship Id="rId9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IFEvpQ24puA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table" Target="../tables/table5.xml"/><Relationship Id="rId4" Type="http://schemas.openxmlformats.org/officeDocument/2006/relationships/pivotTable" Target="../pivotTables/pivotTable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_d45FCN55TQ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www.youtube.com/watch?v=j_jaBZjpkBI" TargetMode="External"/><Relationship Id="rId1" Type="http://schemas.openxmlformats.org/officeDocument/2006/relationships/hyperlink" Target="https://www.youtube.com/watch?v=j_jaBZjpkBI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www.youtube.com/watch?v=j_jaBZjpkBI" TargetMode="External"/><Relationship Id="rId1" Type="http://schemas.openxmlformats.org/officeDocument/2006/relationships/hyperlink" Target="https://www.youtube.com/watch?v=j_jaBZjpkBI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2.docx"/><Relationship Id="rId3" Type="http://schemas.openxmlformats.org/officeDocument/2006/relationships/hyperlink" Target="https://www.youtube.com/playlist?list=PLrRPvpgDmw0kjL4875H36yNhWBb0f-nci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youtube.com/playlist?list=PL95781BFAAB4162C0" TargetMode="External"/><Relationship Id="rId1" Type="http://schemas.openxmlformats.org/officeDocument/2006/relationships/hyperlink" Target="https://www.youtube.com/playlist?list=PL95781BFAAB4162C0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playlist?list=PLrRPvpgDmw0kjL4875H36yNhWBb0f-nci" TargetMode="External"/><Relationship Id="rId9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o_3m90XPDJI" TargetMode="External"/><Relationship Id="rId3" Type="http://schemas.openxmlformats.org/officeDocument/2006/relationships/hyperlink" Target="https://www.youtube.com/watch?v=Cs99PT-RewU" TargetMode="External"/><Relationship Id="rId7" Type="http://schemas.openxmlformats.org/officeDocument/2006/relationships/hyperlink" Target="https://www.youtube.com/watch?v=0D98I73TJeI" TargetMode="External"/><Relationship Id="rId2" Type="http://schemas.openxmlformats.org/officeDocument/2006/relationships/hyperlink" Target="https://www.youtube.com/watch?v=btiuexHSvHY" TargetMode="External"/><Relationship Id="rId1" Type="http://schemas.openxmlformats.org/officeDocument/2006/relationships/hyperlink" Target="https://www.youtube.com/watch?v=btiuexHSvHY" TargetMode="External"/><Relationship Id="rId6" Type="http://schemas.openxmlformats.org/officeDocument/2006/relationships/hyperlink" Target="https://www.youtube.com/watch?v=oVBPtVgBxzY" TargetMode="External"/><Relationship Id="rId5" Type="http://schemas.openxmlformats.org/officeDocument/2006/relationships/hyperlink" Target="https://www.youtube.com/watch?v=oVBPtVgBxzY" TargetMode="External"/><Relationship Id="rId4" Type="http://schemas.openxmlformats.org/officeDocument/2006/relationships/hyperlink" Target="https://www.youtube.com/watch?v=Cs99PT-RewU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o_3m90XPDJI" TargetMode="External"/><Relationship Id="rId3" Type="http://schemas.openxmlformats.org/officeDocument/2006/relationships/hyperlink" Target="https://www.youtube.com/watch?v=Cs99PT-RewU" TargetMode="External"/><Relationship Id="rId7" Type="http://schemas.openxmlformats.org/officeDocument/2006/relationships/hyperlink" Target="https://www.youtube.com/watch?v=0D98I73TJeI" TargetMode="External"/><Relationship Id="rId2" Type="http://schemas.openxmlformats.org/officeDocument/2006/relationships/hyperlink" Target="https://www.youtube.com/watch?v=btiuexHSvHY" TargetMode="External"/><Relationship Id="rId1" Type="http://schemas.openxmlformats.org/officeDocument/2006/relationships/hyperlink" Target="https://www.youtube.com/watch?v=btiuexHSvHY" TargetMode="External"/><Relationship Id="rId6" Type="http://schemas.openxmlformats.org/officeDocument/2006/relationships/hyperlink" Target="https://www.youtube.com/watch?v=oVBPtVgBxzY" TargetMode="External"/><Relationship Id="rId5" Type="http://schemas.openxmlformats.org/officeDocument/2006/relationships/hyperlink" Target="https://www.youtube.com/watch?v=oVBPtVgBxzY" TargetMode="External"/><Relationship Id="rId4" Type="http://schemas.openxmlformats.org/officeDocument/2006/relationships/hyperlink" Target="https://www.youtube.com/watch?v=Cs99PT-RewU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IFEvpQ24pu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00FF"/>
  </sheetPr>
  <dimension ref="A1:H65"/>
  <sheetViews>
    <sheetView zoomScale="145" zoomScaleNormal="145" workbookViewId="0">
      <selection activeCell="A5" sqref="A5"/>
    </sheetView>
  </sheetViews>
  <sheetFormatPr defaultRowHeight="15" x14ac:dyDescent="0.25"/>
  <cols>
    <col min="3" max="3" width="17.85546875" customWidth="1"/>
    <col min="5" max="5" width="23.28515625" customWidth="1"/>
    <col min="7" max="7" width="18.140625" bestFit="1" customWidth="1"/>
  </cols>
  <sheetData>
    <row r="1" spans="1:8" x14ac:dyDescent="0.25">
      <c r="A1" t="s">
        <v>53</v>
      </c>
      <c r="H1" t="s">
        <v>62</v>
      </c>
    </row>
    <row r="2" spans="1:8" x14ac:dyDescent="0.25">
      <c r="A2" s="24" t="s">
        <v>55</v>
      </c>
      <c r="H2" s="24" t="s">
        <v>64</v>
      </c>
    </row>
    <row r="3" spans="1:8" x14ac:dyDescent="0.25">
      <c r="A3" s="24" t="s">
        <v>54</v>
      </c>
      <c r="H3" s="24" t="s">
        <v>63</v>
      </c>
    </row>
    <row r="4" spans="1:8" x14ac:dyDescent="0.25">
      <c r="A4" t="s">
        <v>84</v>
      </c>
    </row>
    <row r="6" spans="1:8" x14ac:dyDescent="0.25">
      <c r="A6" t="str">
        <f>"AGGREGATE("&amp;A7&amp;" , "&amp;A8&amp;" , "&amp;A9&amp;" , "&amp;A10&amp;")"</f>
        <v>AGGREGATE(function_num , options , array or ref , k)</v>
      </c>
    </row>
    <row r="7" spans="1:8" x14ac:dyDescent="0.25">
      <c r="A7" s="25" t="s">
        <v>49</v>
      </c>
      <c r="F7" s="34"/>
    </row>
    <row r="8" spans="1:8" x14ac:dyDescent="0.25">
      <c r="A8" s="25" t="s">
        <v>50</v>
      </c>
      <c r="F8" s="34"/>
    </row>
    <row r="9" spans="1:8" x14ac:dyDescent="0.25">
      <c r="A9" s="25" t="s">
        <v>51</v>
      </c>
      <c r="F9" s="34"/>
    </row>
    <row r="10" spans="1:8" x14ac:dyDescent="0.25">
      <c r="A10" s="25" t="s">
        <v>52</v>
      </c>
    </row>
    <row r="12" spans="1:8" x14ac:dyDescent="0.25">
      <c r="A12" s="27" t="s">
        <v>49</v>
      </c>
      <c r="B12" s="28"/>
      <c r="C12" s="28"/>
      <c r="D12" s="28"/>
      <c r="E12" s="28"/>
      <c r="F12" s="29"/>
    </row>
    <row r="13" spans="1:8" x14ac:dyDescent="0.25">
      <c r="A13" s="26" t="s">
        <v>0</v>
      </c>
      <c r="C13" s="26" t="s">
        <v>2</v>
      </c>
    </row>
    <row r="14" spans="1:8" x14ac:dyDescent="0.25">
      <c r="A14" s="2">
        <v>3</v>
      </c>
      <c r="C14" s="3" t="e">
        <f>MAX(A14:A35)-MIN(A14:A35)</f>
        <v>#N/A</v>
      </c>
    </row>
    <row r="15" spans="1:8" x14ac:dyDescent="0.25">
      <c r="A15" s="2">
        <v>4</v>
      </c>
      <c r="C15" s="3"/>
    </row>
    <row r="16" spans="1:8" x14ac:dyDescent="0.25">
      <c r="A16" s="2">
        <v>5</v>
      </c>
      <c r="C16" s="3"/>
      <c r="E16" s="30" t="s">
        <v>1</v>
      </c>
    </row>
    <row r="17" spans="1:6" x14ac:dyDescent="0.25">
      <c r="A17" s="2">
        <v>14</v>
      </c>
    </row>
    <row r="18" spans="1:6" x14ac:dyDescent="0.25">
      <c r="A18" s="2" t="e">
        <f>NA()</f>
        <v>#N/A</v>
      </c>
      <c r="E18" s="4" t="s">
        <v>3</v>
      </c>
    </row>
    <row r="19" spans="1:6" x14ac:dyDescent="0.25">
      <c r="A19" s="2">
        <v>8</v>
      </c>
      <c r="E19" s="3">
        <f>3*(_xlfn.AGGREGATE(1,6,A14:A22)-_xlfn.AGGREGATE(12,6,A14:A22))/_xlfn.AGGREGATE(7,6,A14:A22)</f>
        <v>1.0431707592880104</v>
      </c>
    </row>
    <row r="20" spans="1:6" x14ac:dyDescent="0.25">
      <c r="A20" s="2">
        <v>15</v>
      </c>
      <c r="E20" s="3"/>
    </row>
    <row r="21" spans="1:6" x14ac:dyDescent="0.25">
      <c r="A21" s="2">
        <v>11</v>
      </c>
    </row>
    <row r="22" spans="1:6" x14ac:dyDescent="0.25">
      <c r="A22" s="2">
        <v>5</v>
      </c>
    </row>
    <row r="28" spans="1:6" x14ac:dyDescent="0.25">
      <c r="A28" s="27" t="s">
        <v>50</v>
      </c>
      <c r="B28" s="28"/>
      <c r="C28" s="28"/>
      <c r="D28" s="28"/>
      <c r="E28" s="28"/>
      <c r="F28" s="29"/>
    </row>
    <row r="29" spans="1:6" x14ac:dyDescent="0.25">
      <c r="C29" s="1" t="s">
        <v>5</v>
      </c>
    </row>
    <row r="30" spans="1:6" x14ac:dyDescent="0.25">
      <c r="C30" s="3"/>
    </row>
    <row r="31" spans="1:6" x14ac:dyDescent="0.25">
      <c r="C31" s="3"/>
    </row>
    <row r="33" spans="1:7" x14ac:dyDescent="0.25">
      <c r="A33" s="1" t="s">
        <v>0</v>
      </c>
    </row>
    <row r="34" spans="1:7" x14ac:dyDescent="0.25">
      <c r="A34" s="2">
        <v>3</v>
      </c>
    </row>
    <row r="35" spans="1:7" x14ac:dyDescent="0.25">
      <c r="A35" s="2">
        <v>4</v>
      </c>
    </row>
    <row r="36" spans="1:7" hidden="1" x14ac:dyDescent="0.25">
      <c r="A36" s="5">
        <v>5</v>
      </c>
    </row>
    <row r="37" spans="1:7" x14ac:dyDescent="0.25">
      <c r="A37" s="2">
        <v>14</v>
      </c>
    </row>
    <row r="38" spans="1:7" x14ac:dyDescent="0.25">
      <c r="A38" s="2">
        <v>8</v>
      </c>
    </row>
    <row r="39" spans="1:7" hidden="1" x14ac:dyDescent="0.25">
      <c r="A39" s="5">
        <v>15</v>
      </c>
    </row>
    <row r="40" spans="1:7" x14ac:dyDescent="0.25">
      <c r="A40" s="2">
        <v>11</v>
      </c>
    </row>
    <row r="41" spans="1:7" x14ac:dyDescent="0.25">
      <c r="A41" s="2">
        <v>5</v>
      </c>
    </row>
    <row r="43" spans="1:7" x14ac:dyDescent="0.25">
      <c r="A43" s="27" t="s">
        <v>65</v>
      </c>
      <c r="B43" s="28"/>
      <c r="C43" s="28"/>
      <c r="D43" s="28"/>
      <c r="E43" s="28"/>
      <c r="F43" s="29"/>
    </row>
    <row r="44" spans="1:7" x14ac:dyDescent="0.25">
      <c r="A44" s="1" t="s">
        <v>57</v>
      </c>
      <c r="B44" s="1" t="s">
        <v>0</v>
      </c>
      <c r="D44" s="31" t="s">
        <v>48</v>
      </c>
    </row>
    <row r="45" spans="1:7" x14ac:dyDescent="0.25">
      <c r="A45" s="2" t="s">
        <v>58</v>
      </c>
      <c r="B45" s="2">
        <v>3</v>
      </c>
      <c r="D45" s="2" t="s">
        <v>58</v>
      </c>
    </row>
    <row r="46" spans="1:7" x14ac:dyDescent="0.25">
      <c r="A46" s="2" t="s">
        <v>59</v>
      </c>
      <c r="B46" s="2">
        <v>4</v>
      </c>
    </row>
    <row r="47" spans="1:7" x14ac:dyDescent="0.25">
      <c r="A47" s="2" t="s">
        <v>59</v>
      </c>
      <c r="B47" s="2">
        <v>5</v>
      </c>
      <c r="D47" s="1" t="s">
        <v>61</v>
      </c>
      <c r="G47" s="8" t="s">
        <v>60</v>
      </c>
    </row>
    <row r="48" spans="1:7" x14ac:dyDescent="0.25">
      <c r="A48" s="2" t="s">
        <v>58</v>
      </c>
      <c r="B48" s="2">
        <v>14</v>
      </c>
      <c r="D48" s="3"/>
      <c r="G48" s="2" t="s">
        <v>58</v>
      </c>
    </row>
    <row r="49" spans="1:7" x14ac:dyDescent="0.25">
      <c r="A49" s="2" t="s">
        <v>59</v>
      </c>
      <c r="B49" s="2">
        <v>22</v>
      </c>
      <c r="G49" s="2" t="s">
        <v>59</v>
      </c>
    </row>
    <row r="50" spans="1:7" x14ac:dyDescent="0.25">
      <c r="A50" s="2" t="s">
        <v>58</v>
      </c>
      <c r="B50" s="2">
        <v>8</v>
      </c>
    </row>
    <row r="51" spans="1:7" x14ac:dyDescent="0.25">
      <c r="A51" s="2" t="s">
        <v>59</v>
      </c>
      <c r="B51" s="2">
        <v>15</v>
      </c>
    </row>
    <row r="52" spans="1:7" x14ac:dyDescent="0.25">
      <c r="A52" s="2" t="s">
        <v>58</v>
      </c>
      <c r="B52" s="2">
        <v>11</v>
      </c>
    </row>
    <row r="53" spans="1:7" x14ac:dyDescent="0.25">
      <c r="A53" s="2" t="s">
        <v>58</v>
      </c>
      <c r="B53" s="2">
        <v>5</v>
      </c>
    </row>
    <row r="55" spans="1:7" x14ac:dyDescent="0.25">
      <c r="A55" s="27" t="s">
        <v>52</v>
      </c>
      <c r="B55" s="28"/>
      <c r="C55" s="28"/>
      <c r="D55" s="28"/>
      <c r="E55" s="28"/>
      <c r="F55" s="29"/>
    </row>
    <row r="56" spans="1:7" x14ac:dyDescent="0.25">
      <c r="A56" s="26" t="s">
        <v>0</v>
      </c>
      <c r="C56" s="4" t="s">
        <v>4</v>
      </c>
    </row>
    <row r="57" spans="1:7" x14ac:dyDescent="0.25">
      <c r="A57" s="2">
        <v>3</v>
      </c>
      <c r="C57" s="3"/>
    </row>
    <row r="58" spans="1:7" x14ac:dyDescent="0.25">
      <c r="A58" s="2">
        <v>4</v>
      </c>
      <c r="C58" s="3"/>
    </row>
    <row r="59" spans="1:7" x14ac:dyDescent="0.25">
      <c r="A59" s="2">
        <v>5</v>
      </c>
    </row>
    <row r="60" spans="1:7" x14ac:dyDescent="0.25">
      <c r="A60" s="2">
        <v>14</v>
      </c>
    </row>
    <row r="61" spans="1:7" x14ac:dyDescent="0.25">
      <c r="A61" s="2" t="e">
        <f>NA()</f>
        <v>#N/A</v>
      </c>
    </row>
    <row r="62" spans="1:7" x14ac:dyDescent="0.25">
      <c r="A62" s="2">
        <v>8</v>
      </c>
    </row>
    <row r="63" spans="1:7" x14ac:dyDescent="0.25">
      <c r="A63" s="2">
        <v>15</v>
      </c>
    </row>
    <row r="64" spans="1:7" x14ac:dyDescent="0.25">
      <c r="A64" s="2">
        <v>11</v>
      </c>
    </row>
    <row r="65" spans="1:1" x14ac:dyDescent="0.25">
      <c r="A65" s="2">
        <v>5</v>
      </c>
    </row>
  </sheetData>
  <dataValidations disablePrompts="1" count="1">
    <dataValidation type="list" allowBlank="1" showInputMessage="1" showErrorMessage="1" sqref="D45">
      <formula1>$G$48:$G$49</formula1>
    </dataValidation>
  </dataValidations>
  <hyperlinks>
    <hyperlink ref="A3" r:id="rId1"/>
    <hyperlink ref="A2" r:id="rId2"/>
    <hyperlink ref="H3" r:id="rId3"/>
    <hyperlink ref="H2" r:id="rId4"/>
  </hyperlinks>
  <pageMargins left="0.7" right="0.7" top="0.75" bottom="0.75" header="0.3" footer="0.3"/>
  <pageSetup orientation="portrait" r:id="rId5"/>
  <drawing r:id="rId6"/>
  <legacyDrawing r:id="rId7"/>
  <oleObjects>
    <mc:AlternateContent xmlns:mc="http://schemas.openxmlformats.org/markup-compatibility/2006">
      <mc:Choice Requires="x14">
        <oleObject progId="Word.Document.12" shapeId="1026" r:id="rId8">
          <objectPr defaultSize="0" r:id="rId9">
            <anchor moveWithCells="1">
              <from>
                <xdr:col>7</xdr:col>
                <xdr:colOff>76200</xdr:colOff>
                <xdr:row>3</xdr:row>
                <xdr:rowOff>123825</xdr:rowOff>
              </from>
              <to>
                <xdr:col>18</xdr:col>
                <xdr:colOff>238125</xdr:colOff>
                <xdr:row>15</xdr:row>
                <xdr:rowOff>142875</xdr:rowOff>
              </to>
            </anchor>
          </objectPr>
        </oleObject>
      </mc:Choice>
      <mc:Fallback>
        <oleObject progId="Word.Document.12" shapeId="1026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1308"/>
  <sheetViews>
    <sheetView zoomScaleNormal="100" workbookViewId="0">
      <selection activeCell="L27" sqref="L27"/>
    </sheetView>
  </sheetViews>
  <sheetFormatPr defaultRowHeight="15" x14ac:dyDescent="0.25"/>
  <cols>
    <col min="1" max="7" width="6.42578125" customWidth="1"/>
    <col min="12" max="12" width="14.28515625" customWidth="1"/>
    <col min="13" max="16" width="8.140625" customWidth="1"/>
    <col min="17" max="17" width="11.28515625" bestFit="1" customWidth="1"/>
  </cols>
  <sheetData>
    <row r="1" spans="1:17" x14ac:dyDescent="0.25">
      <c r="A1" s="1">
        <v>2011</v>
      </c>
      <c r="C1" s="1">
        <v>2012</v>
      </c>
      <c r="E1" s="1">
        <v>2013</v>
      </c>
      <c r="G1" s="1">
        <v>2014</v>
      </c>
      <c r="I1" s="1" t="s">
        <v>34</v>
      </c>
      <c r="J1" s="1" t="s">
        <v>121</v>
      </c>
      <c r="L1" s="21" t="s">
        <v>129</v>
      </c>
      <c r="M1" s="21" t="s">
        <v>34</v>
      </c>
    </row>
    <row r="2" spans="1:17" x14ac:dyDescent="0.25">
      <c r="A2" s="2" t="s">
        <v>29</v>
      </c>
      <c r="C2" s="2" t="s">
        <v>29</v>
      </c>
      <c r="E2" s="2" t="s">
        <v>19</v>
      </c>
      <c r="G2" s="2" t="s">
        <v>19</v>
      </c>
      <c r="I2" s="2">
        <v>2014</v>
      </c>
      <c r="J2" s="2" t="s">
        <v>19</v>
      </c>
      <c r="L2" s="21" t="s">
        <v>35</v>
      </c>
      <c r="M2">
        <v>2011</v>
      </c>
      <c r="N2">
        <v>2012</v>
      </c>
      <c r="O2">
        <v>2013</v>
      </c>
      <c r="P2">
        <v>2014</v>
      </c>
      <c r="Q2" t="s">
        <v>36</v>
      </c>
    </row>
    <row r="3" spans="1:17" x14ac:dyDescent="0.25">
      <c r="A3" s="2" t="s">
        <v>19</v>
      </c>
      <c r="C3" s="2" t="s">
        <v>19</v>
      </c>
      <c r="E3" s="2" t="s">
        <v>19</v>
      </c>
      <c r="G3" s="2" t="s">
        <v>19</v>
      </c>
      <c r="I3" s="2">
        <v>2014</v>
      </c>
      <c r="J3" s="2" t="s">
        <v>19</v>
      </c>
      <c r="L3" t="s">
        <v>19</v>
      </c>
      <c r="M3" s="7">
        <v>304</v>
      </c>
      <c r="N3" s="7">
        <v>223</v>
      </c>
      <c r="O3" s="7">
        <v>271</v>
      </c>
      <c r="P3" s="7">
        <v>341</v>
      </c>
      <c r="Q3" s="7">
        <v>1139</v>
      </c>
    </row>
    <row r="4" spans="1:17" x14ac:dyDescent="0.25">
      <c r="A4" s="2" t="s">
        <v>19</v>
      </c>
      <c r="C4" s="2" t="s">
        <v>19</v>
      </c>
      <c r="E4" s="2" t="s">
        <v>19</v>
      </c>
      <c r="G4" s="2" t="s">
        <v>19</v>
      </c>
      <c r="I4" s="2">
        <v>2014</v>
      </c>
      <c r="J4" s="2" t="s">
        <v>19</v>
      </c>
      <c r="L4" t="s">
        <v>29</v>
      </c>
      <c r="M4" s="7">
        <v>39</v>
      </c>
      <c r="N4" s="7">
        <v>43</v>
      </c>
      <c r="O4" s="7">
        <v>45</v>
      </c>
      <c r="P4" s="7">
        <v>41</v>
      </c>
      <c r="Q4" s="7">
        <v>168</v>
      </c>
    </row>
    <row r="5" spans="1:17" x14ac:dyDescent="0.25">
      <c r="A5" s="2" t="s">
        <v>19</v>
      </c>
      <c r="C5" s="2" t="s">
        <v>19</v>
      </c>
      <c r="E5" s="2" t="s">
        <v>19</v>
      </c>
      <c r="G5" s="2" t="s">
        <v>19</v>
      </c>
      <c r="I5" s="2">
        <v>2014</v>
      </c>
      <c r="J5" s="2" t="s">
        <v>19</v>
      </c>
      <c r="L5" t="s">
        <v>36</v>
      </c>
      <c r="M5" s="7">
        <v>343</v>
      </c>
      <c r="N5" s="7">
        <v>266</v>
      </c>
      <c r="O5" s="7">
        <v>316</v>
      </c>
      <c r="P5" s="7">
        <v>382</v>
      </c>
      <c r="Q5" s="7">
        <v>1307</v>
      </c>
    </row>
    <row r="6" spans="1:17" x14ac:dyDescent="0.25">
      <c r="A6" s="2" t="s">
        <v>29</v>
      </c>
      <c r="C6" s="2" t="s">
        <v>19</v>
      </c>
      <c r="E6" s="2" t="s">
        <v>19</v>
      </c>
      <c r="G6" s="2" t="s">
        <v>19</v>
      </c>
      <c r="I6" s="2">
        <v>2014</v>
      </c>
      <c r="J6" s="2" t="s">
        <v>19</v>
      </c>
    </row>
    <row r="7" spans="1:17" x14ac:dyDescent="0.25">
      <c r="A7" s="2" t="s">
        <v>29</v>
      </c>
      <c r="C7" s="2" t="s">
        <v>19</v>
      </c>
      <c r="E7" s="2" t="s">
        <v>29</v>
      </c>
      <c r="G7" s="2" t="s">
        <v>19</v>
      </c>
      <c r="I7" s="2">
        <v>2014</v>
      </c>
      <c r="J7" s="2" t="s">
        <v>19</v>
      </c>
      <c r="L7" s="21" t="s">
        <v>129</v>
      </c>
      <c r="M7" s="21" t="s">
        <v>34</v>
      </c>
    </row>
    <row r="8" spans="1:17" x14ac:dyDescent="0.25">
      <c r="A8" s="2" t="s">
        <v>19</v>
      </c>
      <c r="C8" s="2" t="s">
        <v>19</v>
      </c>
      <c r="E8" s="2" t="s">
        <v>19</v>
      </c>
      <c r="G8" s="2" t="s">
        <v>19</v>
      </c>
      <c r="I8" s="2">
        <v>2014</v>
      </c>
      <c r="J8" s="2" t="s">
        <v>19</v>
      </c>
      <c r="L8" s="21" t="s">
        <v>35</v>
      </c>
      <c r="M8">
        <v>2011</v>
      </c>
      <c r="N8">
        <v>2012</v>
      </c>
      <c r="O8">
        <v>2013</v>
      </c>
      <c r="P8">
        <v>2014</v>
      </c>
      <c r="Q8" t="s">
        <v>36</v>
      </c>
    </row>
    <row r="9" spans="1:17" x14ac:dyDescent="0.25">
      <c r="A9" s="2" t="s">
        <v>19</v>
      </c>
      <c r="C9" s="2" t="s">
        <v>19</v>
      </c>
      <c r="E9" s="2" t="s">
        <v>19</v>
      </c>
      <c r="G9" s="2" t="s">
        <v>19</v>
      </c>
      <c r="I9" s="2">
        <v>2014</v>
      </c>
      <c r="J9" s="2" t="s">
        <v>19</v>
      </c>
      <c r="L9" t="s">
        <v>19</v>
      </c>
      <c r="M9" s="22">
        <v>0.88629737609329451</v>
      </c>
      <c r="N9" s="22">
        <v>0.83834586466165417</v>
      </c>
      <c r="O9" s="22">
        <v>0.85759493670886078</v>
      </c>
      <c r="P9" s="22">
        <v>0.89267015706806285</v>
      </c>
      <c r="Q9" s="22">
        <v>0.87146136189747514</v>
      </c>
    </row>
    <row r="10" spans="1:17" x14ac:dyDescent="0.25">
      <c r="A10" s="2" t="s">
        <v>29</v>
      </c>
      <c r="C10" s="2" t="s">
        <v>19</v>
      </c>
      <c r="E10" s="2" t="s">
        <v>19</v>
      </c>
      <c r="G10" s="2" t="s">
        <v>19</v>
      </c>
      <c r="I10" s="2">
        <v>2014</v>
      </c>
      <c r="J10" s="2" t="s">
        <v>19</v>
      </c>
      <c r="L10" t="s">
        <v>29</v>
      </c>
      <c r="M10" s="22">
        <v>0.11370262390670553</v>
      </c>
      <c r="N10" s="22">
        <v>0.16165413533834586</v>
      </c>
      <c r="O10" s="22">
        <v>0.14240506329113925</v>
      </c>
      <c r="P10" s="22">
        <v>0.10732984293193717</v>
      </c>
      <c r="Q10" s="22">
        <v>0.12853863810252486</v>
      </c>
    </row>
    <row r="11" spans="1:17" x14ac:dyDescent="0.25">
      <c r="A11" s="2" t="s">
        <v>19</v>
      </c>
      <c r="C11" s="2" t="s">
        <v>19</v>
      </c>
      <c r="E11" s="2" t="s">
        <v>19</v>
      </c>
      <c r="G11" s="2" t="s">
        <v>19</v>
      </c>
      <c r="I11" s="2">
        <v>2014</v>
      </c>
      <c r="J11" s="2" t="s">
        <v>19</v>
      </c>
      <c r="L11" t="s">
        <v>36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</row>
    <row r="12" spans="1:17" x14ac:dyDescent="0.25">
      <c r="A12" s="2" t="s">
        <v>19</v>
      </c>
      <c r="C12" s="2" t="s">
        <v>19</v>
      </c>
      <c r="E12" s="2" t="s">
        <v>19</v>
      </c>
      <c r="G12" s="2" t="s">
        <v>19</v>
      </c>
      <c r="I12" s="2">
        <v>2014</v>
      </c>
      <c r="J12" s="2" t="s">
        <v>19</v>
      </c>
    </row>
    <row r="13" spans="1:17" ht="18" x14ac:dyDescent="0.35">
      <c r="A13" s="2" t="s">
        <v>19</v>
      </c>
      <c r="C13" s="2" t="s">
        <v>19</v>
      </c>
      <c r="E13" s="2" t="s">
        <v>19</v>
      </c>
      <c r="G13" s="2" t="s">
        <v>19</v>
      </c>
      <c r="I13" s="2">
        <v>2014</v>
      </c>
      <c r="J13" s="2" t="s">
        <v>19</v>
      </c>
      <c r="L13" s="30" t="s">
        <v>123</v>
      </c>
      <c r="P13" t="s">
        <v>130</v>
      </c>
    </row>
    <row r="14" spans="1:17" x14ac:dyDescent="0.25">
      <c r="A14" s="2" t="s">
        <v>19</v>
      </c>
      <c r="C14" s="2" t="s">
        <v>19</v>
      </c>
      <c r="E14" s="2" t="s">
        <v>19</v>
      </c>
      <c r="G14" s="2" t="s">
        <v>19</v>
      </c>
      <c r="I14" s="2">
        <v>2014</v>
      </c>
      <c r="J14" s="2" t="s">
        <v>19</v>
      </c>
      <c r="M14" s="3">
        <f t="shared" ref="M14:P15" si="0">$Q3/$Q$5*M$5</f>
        <v>298.911247130834</v>
      </c>
      <c r="N14" s="3">
        <f t="shared" si="0"/>
        <v>231.80872226472837</v>
      </c>
      <c r="O14" s="3">
        <f t="shared" si="0"/>
        <v>275.38179035960212</v>
      </c>
      <c r="P14" s="3">
        <f t="shared" si="0"/>
        <v>332.89824024483551</v>
      </c>
    </row>
    <row r="15" spans="1:17" x14ac:dyDescent="0.25">
      <c r="A15" s="2" t="s">
        <v>19</v>
      </c>
      <c r="C15" s="2" t="s">
        <v>19</v>
      </c>
      <c r="E15" s="2" t="s">
        <v>19</v>
      </c>
      <c r="G15" s="2" t="s">
        <v>19</v>
      </c>
      <c r="I15" s="2">
        <v>2014</v>
      </c>
      <c r="J15" s="2" t="s">
        <v>19</v>
      </c>
      <c r="M15" s="3">
        <f t="shared" si="0"/>
        <v>44.088752869166029</v>
      </c>
      <c r="N15" s="3">
        <f t="shared" si="0"/>
        <v>34.191277735271612</v>
      </c>
      <c r="O15" s="3">
        <f t="shared" si="0"/>
        <v>40.618209640397858</v>
      </c>
      <c r="P15" s="3">
        <f t="shared" si="0"/>
        <v>49.101759755164494</v>
      </c>
    </row>
    <row r="16" spans="1:17" x14ac:dyDescent="0.25">
      <c r="A16" s="2" t="s">
        <v>19</v>
      </c>
      <c r="C16" s="2" t="s">
        <v>19</v>
      </c>
      <c r="E16" s="2" t="s">
        <v>19</v>
      </c>
      <c r="G16" s="2" t="s">
        <v>19</v>
      </c>
      <c r="I16" s="2">
        <v>2014</v>
      </c>
      <c r="J16" s="2" t="s">
        <v>19</v>
      </c>
    </row>
    <row r="17" spans="1:13" x14ac:dyDescent="0.25">
      <c r="A17" s="2" t="s">
        <v>19</v>
      </c>
      <c r="C17" s="2" t="s">
        <v>19</v>
      </c>
      <c r="E17" s="2" t="s">
        <v>19</v>
      </c>
      <c r="G17" s="2" t="s">
        <v>29</v>
      </c>
      <c r="I17" s="2">
        <v>2014</v>
      </c>
      <c r="J17" s="2" t="s">
        <v>29</v>
      </c>
      <c r="L17" s="1" t="s">
        <v>124</v>
      </c>
      <c r="M17" s="2">
        <v>0.05</v>
      </c>
    </row>
    <row r="18" spans="1:13" x14ac:dyDescent="0.25">
      <c r="A18" s="2" t="s">
        <v>19</v>
      </c>
      <c r="C18" s="2" t="s">
        <v>19</v>
      </c>
      <c r="E18" s="2" t="s">
        <v>19</v>
      </c>
      <c r="G18" s="2" t="s">
        <v>19</v>
      </c>
      <c r="I18" s="2">
        <v>2014</v>
      </c>
      <c r="J18" s="2" t="s">
        <v>19</v>
      </c>
      <c r="L18" s="30" t="s">
        <v>127</v>
      </c>
    </row>
    <row r="19" spans="1:13" x14ac:dyDescent="0.25">
      <c r="A19" s="2" t="s">
        <v>19</v>
      </c>
      <c r="C19" s="2" t="s">
        <v>19</v>
      </c>
      <c r="E19" s="2" t="s">
        <v>19</v>
      </c>
      <c r="G19" s="2" t="s">
        <v>19</v>
      </c>
      <c r="I19" s="2">
        <v>2014</v>
      </c>
      <c r="J19" s="2" t="s">
        <v>19</v>
      </c>
      <c r="L19" s="1" t="s">
        <v>125</v>
      </c>
      <c r="M19" s="3">
        <f>_xlfn.CHISQ.TEST(M3:P4,M14:P15)</f>
        <v>0.14760580127601503</v>
      </c>
    </row>
    <row r="20" spans="1:13" x14ac:dyDescent="0.25">
      <c r="A20" s="2" t="s">
        <v>29</v>
      </c>
      <c r="C20" s="2" t="s">
        <v>19</v>
      </c>
      <c r="E20" s="2" t="s">
        <v>29</v>
      </c>
      <c r="G20" s="2" t="s">
        <v>19</v>
      </c>
      <c r="I20" s="2">
        <v>2014</v>
      </c>
      <c r="J20" s="2" t="s">
        <v>19</v>
      </c>
    </row>
    <row r="21" spans="1:13" x14ac:dyDescent="0.25">
      <c r="A21" s="2" t="s">
        <v>19</v>
      </c>
      <c r="C21" s="2" t="s">
        <v>19</v>
      </c>
      <c r="E21" s="2" t="s">
        <v>19</v>
      </c>
      <c r="G21" s="2" t="s">
        <v>29</v>
      </c>
      <c r="I21" s="2">
        <v>2014</v>
      </c>
      <c r="J21" s="2" t="s">
        <v>29</v>
      </c>
      <c r="L21" s="30" t="s">
        <v>128</v>
      </c>
    </row>
    <row r="22" spans="1:13" x14ac:dyDescent="0.25">
      <c r="A22" s="2" t="s">
        <v>19</v>
      </c>
      <c r="C22" s="2" t="s">
        <v>19</v>
      </c>
      <c r="E22" s="2" t="s">
        <v>19</v>
      </c>
      <c r="G22" s="2" t="s">
        <v>29</v>
      </c>
      <c r="I22" s="2">
        <v>2014</v>
      </c>
      <c r="J22" s="2" t="s">
        <v>29</v>
      </c>
      <c r="L22" s="24" t="s">
        <v>126</v>
      </c>
    </row>
    <row r="23" spans="1:13" x14ac:dyDescent="0.25">
      <c r="A23" s="2" t="s">
        <v>29</v>
      </c>
      <c r="C23" s="2" t="s">
        <v>19</v>
      </c>
      <c r="E23" s="2" t="s">
        <v>19</v>
      </c>
      <c r="G23" s="2" t="s">
        <v>19</v>
      </c>
      <c r="I23" s="2">
        <v>2014</v>
      </c>
      <c r="J23" s="2" t="s">
        <v>19</v>
      </c>
    </row>
    <row r="24" spans="1:13" x14ac:dyDescent="0.25">
      <c r="A24" s="2" t="s">
        <v>19</v>
      </c>
      <c r="C24" s="2" t="s">
        <v>19</v>
      </c>
      <c r="E24" s="2" t="s">
        <v>19</v>
      </c>
      <c r="G24" s="2" t="s">
        <v>19</v>
      </c>
      <c r="I24" s="2">
        <v>2014</v>
      </c>
      <c r="J24" s="2" t="s">
        <v>19</v>
      </c>
    </row>
    <row r="25" spans="1:13" x14ac:dyDescent="0.25">
      <c r="A25" s="2" t="s">
        <v>19</v>
      </c>
      <c r="C25" s="2" t="s">
        <v>19</v>
      </c>
      <c r="E25" s="2" t="s">
        <v>19</v>
      </c>
      <c r="G25" s="2" t="s">
        <v>29</v>
      </c>
      <c r="I25" s="2">
        <v>2014</v>
      </c>
      <c r="J25" s="2" t="s">
        <v>29</v>
      </c>
    </row>
    <row r="26" spans="1:13" x14ac:dyDescent="0.25">
      <c r="A26" s="2" t="s">
        <v>19</v>
      </c>
      <c r="C26" s="2" t="s">
        <v>19</v>
      </c>
      <c r="E26" s="2" t="s">
        <v>19</v>
      </c>
      <c r="G26" s="2" t="s">
        <v>19</v>
      </c>
      <c r="I26" s="2">
        <v>2014</v>
      </c>
      <c r="J26" s="2" t="s">
        <v>19</v>
      </c>
    </row>
    <row r="27" spans="1:13" x14ac:dyDescent="0.25">
      <c r="A27" s="2" t="s">
        <v>19</v>
      </c>
      <c r="C27" s="2" t="s">
        <v>19</v>
      </c>
      <c r="E27" s="2" t="s">
        <v>19</v>
      </c>
      <c r="G27" s="2" t="s">
        <v>19</v>
      </c>
      <c r="I27" s="2">
        <v>2014</v>
      </c>
      <c r="J27" s="2" t="s">
        <v>19</v>
      </c>
    </row>
    <row r="28" spans="1:13" x14ac:dyDescent="0.25">
      <c r="A28" s="2" t="s">
        <v>19</v>
      </c>
      <c r="C28" s="2" t="s">
        <v>19</v>
      </c>
      <c r="E28" s="2" t="s">
        <v>19</v>
      </c>
      <c r="G28" s="2" t="s">
        <v>19</v>
      </c>
      <c r="I28" s="2">
        <v>2014</v>
      </c>
      <c r="J28" s="2" t="s">
        <v>19</v>
      </c>
    </row>
    <row r="29" spans="1:13" x14ac:dyDescent="0.25">
      <c r="A29" s="2" t="s">
        <v>19</v>
      </c>
      <c r="C29" s="2" t="s">
        <v>19</v>
      </c>
      <c r="E29" s="2" t="s">
        <v>19</v>
      </c>
      <c r="G29" s="2" t="s">
        <v>19</v>
      </c>
      <c r="I29" s="2">
        <v>2014</v>
      </c>
      <c r="J29" s="2" t="s">
        <v>19</v>
      </c>
    </row>
    <row r="30" spans="1:13" x14ac:dyDescent="0.25">
      <c r="A30" s="2" t="s">
        <v>19</v>
      </c>
      <c r="C30" s="2" t="s">
        <v>19</v>
      </c>
      <c r="E30" s="2" t="s">
        <v>19</v>
      </c>
      <c r="G30" s="2" t="s">
        <v>19</v>
      </c>
      <c r="I30" s="2">
        <v>2014</v>
      </c>
      <c r="J30" s="2" t="s">
        <v>19</v>
      </c>
    </row>
    <row r="31" spans="1:13" x14ac:dyDescent="0.25">
      <c r="A31" s="2" t="s">
        <v>19</v>
      </c>
      <c r="C31" s="2" t="s">
        <v>19</v>
      </c>
      <c r="E31" s="2" t="s">
        <v>19</v>
      </c>
      <c r="G31" s="2" t="s">
        <v>19</v>
      </c>
      <c r="I31" s="2">
        <v>2014</v>
      </c>
      <c r="J31" s="2" t="s">
        <v>19</v>
      </c>
    </row>
    <row r="32" spans="1:13" x14ac:dyDescent="0.25">
      <c r="A32" s="2" t="s">
        <v>19</v>
      </c>
      <c r="C32" s="2" t="s">
        <v>19</v>
      </c>
      <c r="E32" s="2" t="s">
        <v>19</v>
      </c>
      <c r="G32" s="2" t="s">
        <v>19</v>
      </c>
      <c r="I32" s="2">
        <v>2014</v>
      </c>
      <c r="J32" s="2" t="s">
        <v>19</v>
      </c>
    </row>
    <row r="33" spans="1:10" x14ac:dyDescent="0.25">
      <c r="A33" s="2" t="s">
        <v>19</v>
      </c>
      <c r="C33" s="2" t="s">
        <v>19</v>
      </c>
      <c r="E33" s="2" t="s">
        <v>19</v>
      </c>
      <c r="G33" s="2" t="s">
        <v>19</v>
      </c>
      <c r="I33" s="2">
        <v>2014</v>
      </c>
      <c r="J33" s="2" t="s">
        <v>19</v>
      </c>
    </row>
    <row r="34" spans="1:10" x14ac:dyDescent="0.25">
      <c r="A34" s="2" t="s">
        <v>29</v>
      </c>
      <c r="C34" s="2" t="s">
        <v>19</v>
      </c>
      <c r="E34" s="2" t="s">
        <v>19</v>
      </c>
      <c r="G34" s="2" t="s">
        <v>19</v>
      </c>
      <c r="I34" s="2">
        <v>2014</v>
      </c>
      <c r="J34" s="2" t="s">
        <v>19</v>
      </c>
    </row>
    <row r="35" spans="1:10" x14ac:dyDescent="0.25">
      <c r="A35" s="2" t="s">
        <v>19</v>
      </c>
      <c r="C35" s="2" t="s">
        <v>19</v>
      </c>
      <c r="E35" s="2" t="s">
        <v>19</v>
      </c>
      <c r="G35" s="2" t="s">
        <v>29</v>
      </c>
      <c r="I35" s="2">
        <v>2014</v>
      </c>
      <c r="J35" s="2" t="s">
        <v>29</v>
      </c>
    </row>
    <row r="36" spans="1:10" x14ac:dyDescent="0.25">
      <c r="A36" s="2" t="s">
        <v>19</v>
      </c>
      <c r="C36" s="2" t="s">
        <v>19</v>
      </c>
      <c r="E36" s="2" t="s">
        <v>19</v>
      </c>
      <c r="G36" s="2" t="s">
        <v>19</v>
      </c>
      <c r="I36" s="2">
        <v>2014</v>
      </c>
      <c r="J36" s="2" t="s">
        <v>19</v>
      </c>
    </row>
    <row r="37" spans="1:10" x14ac:dyDescent="0.25">
      <c r="A37" s="2" t="s">
        <v>19</v>
      </c>
      <c r="C37" s="2" t="s">
        <v>19</v>
      </c>
      <c r="E37" s="2" t="s">
        <v>19</v>
      </c>
      <c r="G37" s="2" t="s">
        <v>19</v>
      </c>
      <c r="I37" s="2">
        <v>2014</v>
      </c>
      <c r="J37" s="2" t="s">
        <v>19</v>
      </c>
    </row>
    <row r="38" spans="1:10" x14ac:dyDescent="0.25">
      <c r="A38" s="2" t="s">
        <v>19</v>
      </c>
      <c r="C38" s="2" t="s">
        <v>19</v>
      </c>
      <c r="E38" s="2" t="s">
        <v>19</v>
      </c>
      <c r="G38" s="2" t="s">
        <v>29</v>
      </c>
      <c r="I38" s="2">
        <v>2014</v>
      </c>
      <c r="J38" s="2" t="s">
        <v>29</v>
      </c>
    </row>
    <row r="39" spans="1:10" x14ac:dyDescent="0.25">
      <c r="A39" s="2" t="s">
        <v>19</v>
      </c>
      <c r="C39" s="2" t="s">
        <v>19</v>
      </c>
      <c r="E39" s="2" t="s">
        <v>19</v>
      </c>
      <c r="G39" s="2" t="s">
        <v>19</v>
      </c>
      <c r="I39" s="2">
        <v>2014</v>
      </c>
      <c r="J39" s="2" t="s">
        <v>19</v>
      </c>
    </row>
    <row r="40" spans="1:10" x14ac:dyDescent="0.25">
      <c r="A40" s="2" t="s">
        <v>19</v>
      </c>
      <c r="C40" s="2" t="s">
        <v>19</v>
      </c>
      <c r="E40" s="2" t="s">
        <v>19</v>
      </c>
      <c r="G40" s="2" t="s">
        <v>19</v>
      </c>
      <c r="I40" s="2">
        <v>2014</v>
      </c>
      <c r="J40" s="2" t="s">
        <v>19</v>
      </c>
    </row>
    <row r="41" spans="1:10" x14ac:dyDescent="0.25">
      <c r="A41" s="2" t="s">
        <v>19</v>
      </c>
      <c r="C41" s="2" t="s">
        <v>19</v>
      </c>
      <c r="E41" s="2" t="s">
        <v>19</v>
      </c>
      <c r="G41" s="2" t="s">
        <v>19</v>
      </c>
      <c r="I41" s="2">
        <v>2014</v>
      </c>
      <c r="J41" s="2" t="s">
        <v>19</v>
      </c>
    </row>
    <row r="42" spans="1:10" x14ac:dyDescent="0.25">
      <c r="A42" s="2" t="s">
        <v>19</v>
      </c>
      <c r="C42" s="2" t="s">
        <v>19</v>
      </c>
      <c r="E42" s="2" t="s">
        <v>19</v>
      </c>
      <c r="G42" s="2" t="s">
        <v>19</v>
      </c>
      <c r="I42" s="2">
        <v>2014</v>
      </c>
      <c r="J42" s="2" t="s">
        <v>19</v>
      </c>
    </row>
    <row r="43" spans="1:10" x14ac:dyDescent="0.25">
      <c r="A43" s="2" t="s">
        <v>19</v>
      </c>
      <c r="C43" s="2" t="s">
        <v>19</v>
      </c>
      <c r="E43" s="2" t="s">
        <v>19</v>
      </c>
      <c r="G43" s="2" t="s">
        <v>19</v>
      </c>
      <c r="I43" s="2">
        <v>2014</v>
      </c>
      <c r="J43" s="2" t="s">
        <v>19</v>
      </c>
    </row>
    <row r="44" spans="1:10" x14ac:dyDescent="0.25">
      <c r="A44" s="2" t="s">
        <v>19</v>
      </c>
      <c r="C44" s="2" t="s">
        <v>19</v>
      </c>
      <c r="E44" s="2" t="s">
        <v>19</v>
      </c>
      <c r="G44" s="2" t="s">
        <v>19</v>
      </c>
      <c r="I44" s="2">
        <v>2014</v>
      </c>
      <c r="J44" s="2" t="s">
        <v>19</v>
      </c>
    </row>
    <row r="45" spans="1:10" x14ac:dyDescent="0.25">
      <c r="A45" s="2" t="s">
        <v>19</v>
      </c>
      <c r="C45" s="2" t="s">
        <v>19</v>
      </c>
      <c r="E45" s="2" t="s">
        <v>19</v>
      </c>
      <c r="G45" s="2" t="s">
        <v>19</v>
      </c>
      <c r="I45" s="2">
        <v>2014</v>
      </c>
      <c r="J45" s="2" t="s">
        <v>19</v>
      </c>
    </row>
    <row r="46" spans="1:10" x14ac:dyDescent="0.25">
      <c r="A46" s="2" t="s">
        <v>19</v>
      </c>
      <c r="C46" s="2" t="s">
        <v>19</v>
      </c>
      <c r="E46" s="2" t="s">
        <v>19</v>
      </c>
      <c r="G46" s="2" t="s">
        <v>19</v>
      </c>
      <c r="I46" s="2">
        <v>2014</v>
      </c>
      <c r="J46" s="2" t="s">
        <v>19</v>
      </c>
    </row>
    <row r="47" spans="1:10" x14ac:dyDescent="0.25">
      <c r="A47" s="2" t="s">
        <v>19</v>
      </c>
      <c r="C47" s="2" t="s">
        <v>19</v>
      </c>
      <c r="E47" s="2" t="s">
        <v>19</v>
      </c>
      <c r="G47" s="2" t="s">
        <v>19</v>
      </c>
      <c r="I47" s="2">
        <v>2014</v>
      </c>
      <c r="J47" s="2" t="s">
        <v>19</v>
      </c>
    </row>
    <row r="48" spans="1:10" x14ac:dyDescent="0.25">
      <c r="A48" s="2" t="s">
        <v>19</v>
      </c>
      <c r="C48" s="2" t="s">
        <v>19</v>
      </c>
      <c r="E48" s="2" t="s">
        <v>19</v>
      </c>
      <c r="G48" s="2" t="s">
        <v>19</v>
      </c>
      <c r="I48" s="2">
        <v>2014</v>
      </c>
      <c r="J48" s="2" t="s">
        <v>19</v>
      </c>
    </row>
    <row r="49" spans="1:10" x14ac:dyDescent="0.25">
      <c r="A49" s="2" t="s">
        <v>29</v>
      </c>
      <c r="C49" s="2" t="s">
        <v>19</v>
      </c>
      <c r="E49" s="2" t="s">
        <v>19</v>
      </c>
      <c r="G49" s="2" t="s">
        <v>29</v>
      </c>
      <c r="I49" s="2">
        <v>2014</v>
      </c>
      <c r="J49" s="2" t="s">
        <v>29</v>
      </c>
    </row>
    <row r="50" spans="1:10" x14ac:dyDescent="0.25">
      <c r="A50" s="2" t="s">
        <v>19</v>
      </c>
      <c r="C50" s="2" t="s">
        <v>19</v>
      </c>
      <c r="E50" s="2" t="s">
        <v>19</v>
      </c>
      <c r="G50" s="2" t="s">
        <v>19</v>
      </c>
      <c r="I50" s="2">
        <v>2014</v>
      </c>
      <c r="J50" s="2" t="s">
        <v>19</v>
      </c>
    </row>
    <row r="51" spans="1:10" x14ac:dyDescent="0.25">
      <c r="A51" s="2" t="s">
        <v>19</v>
      </c>
      <c r="C51" s="2" t="s">
        <v>19</v>
      </c>
      <c r="E51" s="2" t="s">
        <v>19</v>
      </c>
      <c r="G51" s="2" t="s">
        <v>19</v>
      </c>
      <c r="I51" s="2">
        <v>2014</v>
      </c>
      <c r="J51" s="2" t="s">
        <v>19</v>
      </c>
    </row>
    <row r="52" spans="1:10" x14ac:dyDescent="0.25">
      <c r="A52" s="2" t="s">
        <v>19</v>
      </c>
      <c r="C52" s="2" t="s">
        <v>19</v>
      </c>
      <c r="E52" s="2" t="s">
        <v>19</v>
      </c>
      <c r="G52" s="2" t="s">
        <v>19</v>
      </c>
      <c r="I52" s="2">
        <v>2014</v>
      </c>
      <c r="J52" s="2" t="s">
        <v>19</v>
      </c>
    </row>
    <row r="53" spans="1:10" x14ac:dyDescent="0.25">
      <c r="A53" s="2" t="s">
        <v>19</v>
      </c>
      <c r="C53" s="2" t="s">
        <v>19</v>
      </c>
      <c r="E53" s="2" t="s">
        <v>19</v>
      </c>
      <c r="G53" s="2" t="s">
        <v>19</v>
      </c>
      <c r="I53" s="2">
        <v>2014</v>
      </c>
      <c r="J53" s="2" t="s">
        <v>19</v>
      </c>
    </row>
    <row r="54" spans="1:10" x14ac:dyDescent="0.25">
      <c r="A54" s="2" t="s">
        <v>19</v>
      </c>
      <c r="C54" s="2" t="s">
        <v>19</v>
      </c>
      <c r="E54" s="2" t="s">
        <v>19</v>
      </c>
      <c r="G54" s="2" t="s">
        <v>19</v>
      </c>
      <c r="I54" s="2">
        <v>2014</v>
      </c>
      <c r="J54" s="2" t="s">
        <v>19</v>
      </c>
    </row>
    <row r="55" spans="1:10" x14ac:dyDescent="0.25">
      <c r="A55" s="2" t="s">
        <v>29</v>
      </c>
      <c r="C55" s="2" t="s">
        <v>19</v>
      </c>
      <c r="E55" s="2" t="s">
        <v>19</v>
      </c>
      <c r="G55" s="2" t="s">
        <v>19</v>
      </c>
      <c r="I55" s="2">
        <v>2014</v>
      </c>
      <c r="J55" s="2" t="s">
        <v>19</v>
      </c>
    </row>
    <row r="56" spans="1:10" x14ac:dyDescent="0.25">
      <c r="A56" s="2" t="s">
        <v>19</v>
      </c>
      <c r="C56" s="2" t="s">
        <v>29</v>
      </c>
      <c r="E56" s="2" t="s">
        <v>19</v>
      </c>
      <c r="G56" s="2" t="s">
        <v>19</v>
      </c>
      <c r="I56" s="2">
        <v>2014</v>
      </c>
      <c r="J56" s="2" t="s">
        <v>19</v>
      </c>
    </row>
    <row r="57" spans="1:10" x14ac:dyDescent="0.25">
      <c r="A57" s="2" t="s">
        <v>19</v>
      </c>
      <c r="C57" s="2" t="s">
        <v>19</v>
      </c>
      <c r="E57" s="2" t="s">
        <v>19</v>
      </c>
      <c r="G57" s="2" t="s">
        <v>19</v>
      </c>
      <c r="I57" s="2">
        <v>2014</v>
      </c>
      <c r="J57" s="2" t="s">
        <v>19</v>
      </c>
    </row>
    <row r="58" spans="1:10" x14ac:dyDescent="0.25">
      <c r="A58" s="2" t="s">
        <v>19</v>
      </c>
      <c r="C58" s="2" t="s">
        <v>19</v>
      </c>
      <c r="E58" s="2" t="s">
        <v>19</v>
      </c>
      <c r="G58" s="2" t="s">
        <v>19</v>
      </c>
      <c r="I58" s="2">
        <v>2014</v>
      </c>
      <c r="J58" s="2" t="s">
        <v>19</v>
      </c>
    </row>
    <row r="59" spans="1:10" x14ac:dyDescent="0.25">
      <c r="A59" s="2" t="s">
        <v>19</v>
      </c>
      <c r="C59" s="2" t="s">
        <v>29</v>
      </c>
      <c r="E59" s="2" t="s">
        <v>19</v>
      </c>
      <c r="G59" s="2" t="s">
        <v>19</v>
      </c>
      <c r="I59" s="2">
        <v>2014</v>
      </c>
      <c r="J59" s="2" t="s">
        <v>19</v>
      </c>
    </row>
    <row r="60" spans="1:10" x14ac:dyDescent="0.25">
      <c r="A60" s="2" t="s">
        <v>19</v>
      </c>
      <c r="C60" s="2" t="s">
        <v>19</v>
      </c>
      <c r="E60" s="2" t="s">
        <v>19</v>
      </c>
      <c r="G60" s="2" t="s">
        <v>19</v>
      </c>
      <c r="I60" s="2">
        <v>2014</v>
      </c>
      <c r="J60" s="2" t="s">
        <v>19</v>
      </c>
    </row>
    <row r="61" spans="1:10" x14ac:dyDescent="0.25">
      <c r="A61" s="2" t="s">
        <v>29</v>
      </c>
      <c r="C61" s="2" t="s">
        <v>29</v>
      </c>
      <c r="E61" s="2" t="s">
        <v>19</v>
      </c>
      <c r="G61" s="2" t="s">
        <v>19</v>
      </c>
      <c r="I61" s="2">
        <v>2014</v>
      </c>
      <c r="J61" s="2" t="s">
        <v>19</v>
      </c>
    </row>
    <row r="62" spans="1:10" x14ac:dyDescent="0.25">
      <c r="A62" s="2" t="s">
        <v>19</v>
      </c>
      <c r="C62" s="2" t="s">
        <v>29</v>
      </c>
      <c r="E62" s="2" t="s">
        <v>19</v>
      </c>
      <c r="G62" s="2" t="s">
        <v>19</v>
      </c>
      <c r="I62" s="2">
        <v>2014</v>
      </c>
      <c r="J62" s="2" t="s">
        <v>19</v>
      </c>
    </row>
    <row r="63" spans="1:10" x14ac:dyDescent="0.25">
      <c r="A63" s="2" t="s">
        <v>19</v>
      </c>
      <c r="C63" s="2" t="s">
        <v>19</v>
      </c>
      <c r="E63" s="2" t="s">
        <v>19</v>
      </c>
      <c r="G63" s="2" t="s">
        <v>19</v>
      </c>
      <c r="I63" s="2">
        <v>2014</v>
      </c>
      <c r="J63" s="2" t="s">
        <v>19</v>
      </c>
    </row>
    <row r="64" spans="1:10" x14ac:dyDescent="0.25">
      <c r="A64" s="2" t="s">
        <v>19</v>
      </c>
      <c r="C64" s="2" t="s">
        <v>29</v>
      </c>
      <c r="E64" s="2" t="s">
        <v>19</v>
      </c>
      <c r="G64" s="2" t="s">
        <v>29</v>
      </c>
      <c r="I64" s="2">
        <v>2014</v>
      </c>
      <c r="J64" s="2" t="s">
        <v>29</v>
      </c>
    </row>
    <row r="65" spans="1:10" x14ac:dyDescent="0.25">
      <c r="A65" s="2" t="s">
        <v>19</v>
      </c>
      <c r="C65" s="2" t="s">
        <v>29</v>
      </c>
      <c r="E65" s="2" t="s">
        <v>19</v>
      </c>
      <c r="G65" s="2" t="s">
        <v>19</v>
      </c>
      <c r="I65" s="2">
        <v>2014</v>
      </c>
      <c r="J65" s="2" t="s">
        <v>19</v>
      </c>
    </row>
    <row r="66" spans="1:10" x14ac:dyDescent="0.25">
      <c r="A66" s="2" t="s">
        <v>19</v>
      </c>
      <c r="C66" s="2" t="s">
        <v>19</v>
      </c>
      <c r="E66" s="2" t="s">
        <v>19</v>
      </c>
      <c r="G66" s="2" t="s">
        <v>19</v>
      </c>
      <c r="I66" s="2">
        <v>2014</v>
      </c>
      <c r="J66" s="2" t="s">
        <v>19</v>
      </c>
    </row>
    <row r="67" spans="1:10" x14ac:dyDescent="0.25">
      <c r="A67" s="2" t="s">
        <v>29</v>
      </c>
      <c r="C67" s="2" t="s">
        <v>29</v>
      </c>
      <c r="E67" s="2" t="s">
        <v>19</v>
      </c>
      <c r="G67" s="2" t="s">
        <v>19</v>
      </c>
      <c r="I67" s="2">
        <v>2014</v>
      </c>
      <c r="J67" s="2" t="s">
        <v>19</v>
      </c>
    </row>
    <row r="68" spans="1:10" x14ac:dyDescent="0.25">
      <c r="A68" s="2" t="s">
        <v>19</v>
      </c>
      <c r="C68" s="2" t="s">
        <v>29</v>
      </c>
      <c r="E68" s="2" t="s">
        <v>19</v>
      </c>
      <c r="G68" s="2" t="s">
        <v>19</v>
      </c>
      <c r="I68" s="2">
        <v>2014</v>
      </c>
      <c r="J68" s="2" t="s">
        <v>19</v>
      </c>
    </row>
    <row r="69" spans="1:10" x14ac:dyDescent="0.25">
      <c r="A69" s="2" t="s">
        <v>19</v>
      </c>
      <c r="C69" s="2" t="s">
        <v>19</v>
      </c>
      <c r="E69" s="2" t="s">
        <v>19</v>
      </c>
      <c r="G69" s="2" t="s">
        <v>19</v>
      </c>
      <c r="I69" s="2">
        <v>2014</v>
      </c>
      <c r="J69" s="2" t="s">
        <v>19</v>
      </c>
    </row>
    <row r="70" spans="1:10" x14ac:dyDescent="0.25">
      <c r="A70" s="2" t="s">
        <v>19</v>
      </c>
      <c r="C70" s="2" t="s">
        <v>29</v>
      </c>
      <c r="E70" s="2" t="s">
        <v>19</v>
      </c>
      <c r="G70" s="2" t="s">
        <v>29</v>
      </c>
      <c r="I70" s="2">
        <v>2014</v>
      </c>
      <c r="J70" s="2" t="s">
        <v>29</v>
      </c>
    </row>
    <row r="71" spans="1:10" x14ac:dyDescent="0.25">
      <c r="A71" s="2" t="s">
        <v>19</v>
      </c>
      <c r="C71" s="2" t="s">
        <v>19</v>
      </c>
      <c r="E71" s="2" t="s">
        <v>19</v>
      </c>
      <c r="G71" s="2" t="s">
        <v>19</v>
      </c>
      <c r="I71" s="2">
        <v>2014</v>
      </c>
      <c r="J71" s="2" t="s">
        <v>19</v>
      </c>
    </row>
    <row r="72" spans="1:10" x14ac:dyDescent="0.25">
      <c r="A72" s="2" t="s">
        <v>19</v>
      </c>
      <c r="C72" s="2" t="s">
        <v>19</v>
      </c>
      <c r="E72" s="2" t="s">
        <v>19</v>
      </c>
      <c r="G72" s="2" t="s">
        <v>19</v>
      </c>
      <c r="I72" s="2">
        <v>2014</v>
      </c>
      <c r="J72" s="2" t="s">
        <v>19</v>
      </c>
    </row>
    <row r="73" spans="1:10" x14ac:dyDescent="0.25">
      <c r="A73" s="2" t="s">
        <v>19</v>
      </c>
      <c r="C73" s="2" t="s">
        <v>19</v>
      </c>
      <c r="E73" s="2" t="s">
        <v>19</v>
      </c>
      <c r="G73" s="2" t="s">
        <v>19</v>
      </c>
      <c r="I73" s="2">
        <v>2014</v>
      </c>
      <c r="J73" s="2" t="s">
        <v>19</v>
      </c>
    </row>
    <row r="74" spans="1:10" x14ac:dyDescent="0.25">
      <c r="A74" s="2" t="s">
        <v>19</v>
      </c>
      <c r="C74" s="2" t="s">
        <v>29</v>
      </c>
      <c r="E74" s="2" t="s">
        <v>29</v>
      </c>
      <c r="G74" s="2" t="s">
        <v>19</v>
      </c>
      <c r="I74" s="2">
        <v>2014</v>
      </c>
      <c r="J74" s="2" t="s">
        <v>19</v>
      </c>
    </row>
    <row r="75" spans="1:10" x14ac:dyDescent="0.25">
      <c r="A75" s="2" t="s">
        <v>19</v>
      </c>
      <c r="C75" s="2" t="s">
        <v>19</v>
      </c>
      <c r="E75" s="2" t="s">
        <v>19</v>
      </c>
      <c r="G75" s="2" t="s">
        <v>19</v>
      </c>
      <c r="I75" s="2">
        <v>2014</v>
      </c>
      <c r="J75" s="2" t="s">
        <v>19</v>
      </c>
    </row>
    <row r="76" spans="1:10" x14ac:dyDescent="0.25">
      <c r="A76" s="2" t="s">
        <v>19</v>
      </c>
      <c r="C76" s="2" t="s">
        <v>19</v>
      </c>
      <c r="E76" s="2" t="s">
        <v>19</v>
      </c>
      <c r="G76" s="2" t="s">
        <v>29</v>
      </c>
      <c r="I76" s="2">
        <v>2014</v>
      </c>
      <c r="J76" s="2" t="s">
        <v>29</v>
      </c>
    </row>
    <row r="77" spans="1:10" x14ac:dyDescent="0.25">
      <c r="A77" s="2" t="s">
        <v>19</v>
      </c>
      <c r="C77" s="2" t="s">
        <v>19</v>
      </c>
      <c r="E77" s="2" t="s">
        <v>29</v>
      </c>
      <c r="G77" s="2" t="s">
        <v>19</v>
      </c>
      <c r="I77" s="2">
        <v>2014</v>
      </c>
      <c r="J77" s="2" t="s">
        <v>19</v>
      </c>
    </row>
    <row r="78" spans="1:10" x14ac:dyDescent="0.25">
      <c r="A78" s="2" t="s">
        <v>19</v>
      </c>
      <c r="C78" s="2" t="s">
        <v>29</v>
      </c>
      <c r="E78" s="2" t="s">
        <v>19</v>
      </c>
      <c r="G78" s="2" t="s">
        <v>19</v>
      </c>
      <c r="I78" s="2">
        <v>2014</v>
      </c>
      <c r="J78" s="2" t="s">
        <v>19</v>
      </c>
    </row>
    <row r="79" spans="1:10" x14ac:dyDescent="0.25">
      <c r="A79" s="2" t="s">
        <v>19</v>
      </c>
      <c r="C79" s="2" t="s">
        <v>19</v>
      </c>
      <c r="E79" s="2" t="s">
        <v>29</v>
      </c>
      <c r="G79" s="2" t="s">
        <v>19</v>
      </c>
      <c r="I79" s="2">
        <v>2014</v>
      </c>
      <c r="J79" s="2" t="s">
        <v>19</v>
      </c>
    </row>
    <row r="80" spans="1:10" x14ac:dyDescent="0.25">
      <c r="A80" s="2" t="s">
        <v>19</v>
      </c>
      <c r="C80" s="2" t="s">
        <v>19</v>
      </c>
      <c r="E80" s="2" t="s">
        <v>29</v>
      </c>
      <c r="G80" s="2" t="s">
        <v>19</v>
      </c>
      <c r="I80" s="2">
        <v>2014</v>
      </c>
      <c r="J80" s="2" t="s">
        <v>19</v>
      </c>
    </row>
    <row r="81" spans="1:10" x14ac:dyDescent="0.25">
      <c r="A81" s="2" t="s">
        <v>19</v>
      </c>
      <c r="C81" s="2" t="s">
        <v>19</v>
      </c>
      <c r="E81" s="2" t="s">
        <v>19</v>
      </c>
      <c r="G81" s="2" t="s">
        <v>19</v>
      </c>
      <c r="I81" s="2">
        <v>2014</v>
      </c>
      <c r="J81" s="2" t="s">
        <v>19</v>
      </c>
    </row>
    <row r="82" spans="1:10" x14ac:dyDescent="0.25">
      <c r="A82" s="2" t="s">
        <v>19</v>
      </c>
      <c r="C82" s="2" t="s">
        <v>19</v>
      </c>
      <c r="E82" s="2" t="s">
        <v>29</v>
      </c>
      <c r="G82" s="2" t="s">
        <v>29</v>
      </c>
      <c r="I82" s="2">
        <v>2014</v>
      </c>
      <c r="J82" s="2" t="s">
        <v>29</v>
      </c>
    </row>
    <row r="83" spans="1:10" x14ac:dyDescent="0.25">
      <c r="A83" s="2" t="s">
        <v>19</v>
      </c>
      <c r="C83" s="2" t="s">
        <v>29</v>
      </c>
      <c r="E83" s="2" t="s">
        <v>29</v>
      </c>
      <c r="G83" s="2" t="s">
        <v>19</v>
      </c>
      <c r="I83" s="2">
        <v>2014</v>
      </c>
      <c r="J83" s="2" t="s">
        <v>19</v>
      </c>
    </row>
    <row r="84" spans="1:10" x14ac:dyDescent="0.25">
      <c r="A84" s="2" t="s">
        <v>19</v>
      </c>
      <c r="C84" s="2" t="s">
        <v>29</v>
      </c>
      <c r="E84" s="2" t="s">
        <v>19</v>
      </c>
      <c r="G84" s="2" t="s">
        <v>19</v>
      </c>
      <c r="I84" s="2">
        <v>2014</v>
      </c>
      <c r="J84" s="2" t="s">
        <v>19</v>
      </c>
    </row>
    <row r="85" spans="1:10" x14ac:dyDescent="0.25">
      <c r="A85" s="2" t="s">
        <v>29</v>
      </c>
      <c r="C85" s="2" t="s">
        <v>19</v>
      </c>
      <c r="E85" s="2" t="s">
        <v>29</v>
      </c>
      <c r="G85" s="2" t="s">
        <v>19</v>
      </c>
      <c r="I85" s="2">
        <v>2014</v>
      </c>
      <c r="J85" s="2" t="s">
        <v>19</v>
      </c>
    </row>
    <row r="86" spans="1:10" x14ac:dyDescent="0.25">
      <c r="A86" s="2" t="s">
        <v>19</v>
      </c>
      <c r="C86" s="2" t="s">
        <v>19</v>
      </c>
      <c r="E86" s="2" t="s">
        <v>29</v>
      </c>
      <c r="G86" s="2" t="s">
        <v>19</v>
      </c>
      <c r="I86" s="2">
        <v>2014</v>
      </c>
      <c r="J86" s="2" t="s">
        <v>19</v>
      </c>
    </row>
    <row r="87" spans="1:10" x14ac:dyDescent="0.25">
      <c r="A87" s="2" t="s">
        <v>29</v>
      </c>
      <c r="C87" s="2" t="s">
        <v>29</v>
      </c>
      <c r="E87" s="2" t="s">
        <v>19</v>
      </c>
      <c r="G87" s="2" t="s">
        <v>19</v>
      </c>
      <c r="I87" s="2">
        <v>2014</v>
      </c>
      <c r="J87" s="2" t="s">
        <v>19</v>
      </c>
    </row>
    <row r="88" spans="1:10" x14ac:dyDescent="0.25">
      <c r="A88" s="2" t="s">
        <v>19</v>
      </c>
      <c r="C88" s="2" t="s">
        <v>19</v>
      </c>
      <c r="E88" s="2" t="s">
        <v>29</v>
      </c>
      <c r="G88" s="2" t="s">
        <v>19</v>
      </c>
      <c r="I88" s="2">
        <v>2014</v>
      </c>
      <c r="J88" s="2" t="s">
        <v>19</v>
      </c>
    </row>
    <row r="89" spans="1:10" x14ac:dyDescent="0.25">
      <c r="A89" s="2" t="s">
        <v>19</v>
      </c>
      <c r="C89" s="2" t="s">
        <v>19</v>
      </c>
      <c r="E89" s="2" t="s">
        <v>19</v>
      </c>
      <c r="G89" s="2" t="s">
        <v>19</v>
      </c>
      <c r="I89" s="2">
        <v>2014</v>
      </c>
      <c r="J89" s="2" t="s">
        <v>19</v>
      </c>
    </row>
    <row r="90" spans="1:10" x14ac:dyDescent="0.25">
      <c r="A90" s="2" t="s">
        <v>29</v>
      </c>
      <c r="C90" s="2" t="s">
        <v>19</v>
      </c>
      <c r="E90" s="2" t="s">
        <v>19</v>
      </c>
      <c r="G90" s="2" t="s">
        <v>19</v>
      </c>
      <c r="I90" s="2">
        <v>2014</v>
      </c>
      <c r="J90" s="2" t="s">
        <v>19</v>
      </c>
    </row>
    <row r="91" spans="1:10" x14ac:dyDescent="0.25">
      <c r="A91" s="2" t="s">
        <v>19</v>
      </c>
      <c r="C91" s="2" t="s">
        <v>29</v>
      </c>
      <c r="E91" s="2" t="s">
        <v>19</v>
      </c>
      <c r="G91" s="2" t="s">
        <v>19</v>
      </c>
      <c r="I91" s="2">
        <v>2014</v>
      </c>
      <c r="J91" s="2" t="s">
        <v>19</v>
      </c>
    </row>
    <row r="92" spans="1:10" x14ac:dyDescent="0.25">
      <c r="A92" s="2" t="s">
        <v>19</v>
      </c>
      <c r="C92" s="2" t="s">
        <v>29</v>
      </c>
      <c r="E92" s="2" t="s">
        <v>29</v>
      </c>
      <c r="G92" s="2" t="s">
        <v>19</v>
      </c>
      <c r="I92" s="2">
        <v>2014</v>
      </c>
      <c r="J92" s="2" t="s">
        <v>19</v>
      </c>
    </row>
    <row r="93" spans="1:10" x14ac:dyDescent="0.25">
      <c r="A93" s="2" t="s">
        <v>29</v>
      </c>
      <c r="C93" s="2" t="s">
        <v>29</v>
      </c>
      <c r="E93" s="2" t="s">
        <v>19</v>
      </c>
      <c r="G93" s="2" t="s">
        <v>19</v>
      </c>
      <c r="I93" s="2">
        <v>2014</v>
      </c>
      <c r="J93" s="2" t="s">
        <v>19</v>
      </c>
    </row>
    <row r="94" spans="1:10" x14ac:dyDescent="0.25">
      <c r="A94" s="2" t="s">
        <v>29</v>
      </c>
      <c r="C94" s="2" t="s">
        <v>19</v>
      </c>
      <c r="E94" s="2" t="s">
        <v>19</v>
      </c>
      <c r="G94" s="2" t="s">
        <v>19</v>
      </c>
      <c r="I94" s="2">
        <v>2014</v>
      </c>
      <c r="J94" s="2" t="s">
        <v>19</v>
      </c>
    </row>
    <row r="95" spans="1:10" x14ac:dyDescent="0.25">
      <c r="A95" s="2" t="s">
        <v>19</v>
      </c>
      <c r="C95" s="2" t="s">
        <v>19</v>
      </c>
      <c r="E95" s="2" t="s">
        <v>19</v>
      </c>
      <c r="G95" s="2" t="s">
        <v>19</v>
      </c>
      <c r="I95" s="2">
        <v>2014</v>
      </c>
      <c r="J95" s="2" t="s">
        <v>19</v>
      </c>
    </row>
    <row r="96" spans="1:10" x14ac:dyDescent="0.25">
      <c r="A96" s="2" t="s">
        <v>29</v>
      </c>
      <c r="C96" s="2" t="s">
        <v>19</v>
      </c>
      <c r="E96" s="2" t="s">
        <v>29</v>
      </c>
      <c r="G96" s="2" t="s">
        <v>19</v>
      </c>
      <c r="I96" s="2">
        <v>2014</v>
      </c>
      <c r="J96" s="2" t="s">
        <v>19</v>
      </c>
    </row>
    <row r="97" spans="1:10" x14ac:dyDescent="0.25">
      <c r="A97" s="2" t="s">
        <v>29</v>
      </c>
      <c r="C97" s="2" t="s">
        <v>29</v>
      </c>
      <c r="E97" s="2" t="s">
        <v>19</v>
      </c>
      <c r="G97" s="2" t="s">
        <v>19</v>
      </c>
      <c r="I97" s="2">
        <v>2014</v>
      </c>
      <c r="J97" s="2" t="s">
        <v>19</v>
      </c>
    </row>
    <row r="98" spans="1:10" x14ac:dyDescent="0.25">
      <c r="A98" s="2" t="s">
        <v>19</v>
      </c>
      <c r="C98" s="2" t="s">
        <v>29</v>
      </c>
      <c r="E98" s="2" t="s">
        <v>19</v>
      </c>
      <c r="G98" s="2" t="s">
        <v>19</v>
      </c>
      <c r="I98" s="2">
        <v>2014</v>
      </c>
      <c r="J98" s="2" t="s">
        <v>19</v>
      </c>
    </row>
    <row r="99" spans="1:10" x14ac:dyDescent="0.25">
      <c r="A99" s="2" t="s">
        <v>29</v>
      </c>
      <c r="C99" s="2" t="s">
        <v>29</v>
      </c>
      <c r="E99" s="2" t="s">
        <v>19</v>
      </c>
      <c r="G99" s="2" t="s">
        <v>19</v>
      </c>
      <c r="I99" s="2">
        <v>2014</v>
      </c>
      <c r="J99" s="2" t="s">
        <v>19</v>
      </c>
    </row>
    <row r="100" spans="1:10" x14ac:dyDescent="0.25">
      <c r="A100" s="2" t="s">
        <v>29</v>
      </c>
      <c r="C100" s="2" t="s">
        <v>19</v>
      </c>
      <c r="E100" s="2" t="s">
        <v>19</v>
      </c>
      <c r="G100" s="2" t="s">
        <v>29</v>
      </c>
      <c r="I100" s="2">
        <v>2014</v>
      </c>
      <c r="J100" s="2" t="s">
        <v>29</v>
      </c>
    </row>
    <row r="101" spans="1:10" x14ac:dyDescent="0.25">
      <c r="A101" s="2" t="s">
        <v>29</v>
      </c>
      <c r="C101" s="2" t="s">
        <v>29</v>
      </c>
      <c r="E101" s="2" t="s">
        <v>29</v>
      </c>
      <c r="G101" s="2" t="s">
        <v>19</v>
      </c>
      <c r="I101" s="2">
        <v>2014</v>
      </c>
      <c r="J101" s="2" t="s">
        <v>19</v>
      </c>
    </row>
    <row r="102" spans="1:10" x14ac:dyDescent="0.25">
      <c r="A102" s="2" t="s">
        <v>29</v>
      </c>
      <c r="C102" s="2" t="s">
        <v>19</v>
      </c>
      <c r="E102" s="2" t="s">
        <v>29</v>
      </c>
      <c r="G102" s="2" t="s">
        <v>29</v>
      </c>
      <c r="I102" s="2">
        <v>2014</v>
      </c>
      <c r="J102" s="2" t="s">
        <v>29</v>
      </c>
    </row>
    <row r="103" spans="1:10" x14ac:dyDescent="0.25">
      <c r="A103" s="2" t="s">
        <v>29</v>
      </c>
      <c r="C103" s="2" t="s">
        <v>29</v>
      </c>
      <c r="E103" s="2" t="s">
        <v>19</v>
      </c>
      <c r="G103" s="2" t="s">
        <v>19</v>
      </c>
      <c r="I103" s="2">
        <v>2014</v>
      </c>
      <c r="J103" s="2" t="s">
        <v>19</v>
      </c>
    </row>
    <row r="104" spans="1:10" x14ac:dyDescent="0.25">
      <c r="A104" s="2" t="s">
        <v>19</v>
      </c>
      <c r="C104" s="2" t="s">
        <v>19</v>
      </c>
      <c r="E104" s="2" t="s">
        <v>19</v>
      </c>
      <c r="G104" s="2" t="s">
        <v>19</v>
      </c>
      <c r="I104" s="2">
        <v>2014</v>
      </c>
      <c r="J104" s="2" t="s">
        <v>19</v>
      </c>
    </row>
    <row r="105" spans="1:10" x14ac:dyDescent="0.25">
      <c r="A105" s="2" t="s">
        <v>29</v>
      </c>
      <c r="C105" s="2" t="s">
        <v>19</v>
      </c>
      <c r="E105" s="2" t="s">
        <v>29</v>
      </c>
      <c r="G105" s="2" t="s">
        <v>29</v>
      </c>
      <c r="I105" s="2">
        <v>2014</v>
      </c>
      <c r="J105" s="2" t="s">
        <v>29</v>
      </c>
    </row>
    <row r="106" spans="1:10" x14ac:dyDescent="0.25">
      <c r="A106" s="2" t="s">
        <v>19</v>
      </c>
      <c r="C106" s="2" t="s">
        <v>19</v>
      </c>
      <c r="E106" s="2" t="s">
        <v>19</v>
      </c>
      <c r="G106" s="2" t="s">
        <v>19</v>
      </c>
      <c r="I106" s="2">
        <v>2014</v>
      </c>
      <c r="J106" s="2" t="s">
        <v>19</v>
      </c>
    </row>
    <row r="107" spans="1:10" x14ac:dyDescent="0.25">
      <c r="A107" s="2" t="s">
        <v>19</v>
      </c>
      <c r="C107" s="2" t="s">
        <v>29</v>
      </c>
      <c r="E107" s="2" t="s">
        <v>19</v>
      </c>
      <c r="G107" s="2" t="s">
        <v>19</v>
      </c>
      <c r="I107" s="2">
        <v>2014</v>
      </c>
      <c r="J107" s="2" t="s">
        <v>19</v>
      </c>
    </row>
    <row r="108" spans="1:10" x14ac:dyDescent="0.25">
      <c r="A108" s="2" t="s">
        <v>19</v>
      </c>
      <c r="C108" s="2" t="s">
        <v>29</v>
      </c>
      <c r="E108" s="2" t="s">
        <v>19</v>
      </c>
      <c r="G108" s="2" t="s">
        <v>29</v>
      </c>
      <c r="I108" s="2">
        <v>2014</v>
      </c>
      <c r="J108" s="2" t="s">
        <v>29</v>
      </c>
    </row>
    <row r="109" spans="1:10" x14ac:dyDescent="0.25">
      <c r="A109" s="2" t="s">
        <v>19</v>
      </c>
      <c r="C109" s="2" t="s">
        <v>19</v>
      </c>
      <c r="E109" s="2" t="s">
        <v>29</v>
      </c>
      <c r="G109" s="2" t="s">
        <v>29</v>
      </c>
      <c r="I109" s="2">
        <v>2014</v>
      </c>
      <c r="J109" s="2" t="s">
        <v>29</v>
      </c>
    </row>
    <row r="110" spans="1:10" x14ac:dyDescent="0.25">
      <c r="A110" s="2" t="s">
        <v>19</v>
      </c>
      <c r="C110" s="2" t="s">
        <v>29</v>
      </c>
      <c r="E110" s="2" t="s">
        <v>29</v>
      </c>
      <c r="G110" s="2" t="s">
        <v>19</v>
      </c>
      <c r="I110" s="2">
        <v>2014</v>
      </c>
      <c r="J110" s="2" t="s">
        <v>19</v>
      </c>
    </row>
    <row r="111" spans="1:10" x14ac:dyDescent="0.25">
      <c r="A111" s="2" t="s">
        <v>19</v>
      </c>
      <c r="C111" s="2" t="s">
        <v>19</v>
      </c>
      <c r="E111" s="2" t="s">
        <v>29</v>
      </c>
      <c r="G111" s="2" t="s">
        <v>29</v>
      </c>
      <c r="I111" s="2">
        <v>2014</v>
      </c>
      <c r="J111" s="2" t="s">
        <v>29</v>
      </c>
    </row>
    <row r="112" spans="1:10" x14ac:dyDescent="0.25">
      <c r="A112" s="2" t="s">
        <v>19</v>
      </c>
      <c r="C112" s="2" t="s">
        <v>29</v>
      </c>
      <c r="E112" s="2" t="s">
        <v>19</v>
      </c>
      <c r="G112" s="2" t="s">
        <v>29</v>
      </c>
      <c r="I112" s="2">
        <v>2014</v>
      </c>
      <c r="J112" s="2" t="s">
        <v>29</v>
      </c>
    </row>
    <row r="113" spans="1:10" x14ac:dyDescent="0.25">
      <c r="A113" s="2" t="s">
        <v>19</v>
      </c>
      <c r="C113" s="2" t="s">
        <v>19</v>
      </c>
      <c r="E113" s="2" t="s">
        <v>19</v>
      </c>
      <c r="G113" s="2" t="s">
        <v>19</v>
      </c>
      <c r="I113" s="2">
        <v>2014</v>
      </c>
      <c r="J113" s="2" t="s">
        <v>19</v>
      </c>
    </row>
    <row r="114" spans="1:10" x14ac:dyDescent="0.25">
      <c r="A114" s="2" t="s">
        <v>19</v>
      </c>
      <c r="C114" s="2" t="s">
        <v>19</v>
      </c>
      <c r="E114" s="2" t="s">
        <v>19</v>
      </c>
      <c r="G114" s="2" t="s">
        <v>29</v>
      </c>
      <c r="I114" s="2">
        <v>2014</v>
      </c>
      <c r="J114" s="2" t="s">
        <v>29</v>
      </c>
    </row>
    <row r="115" spans="1:10" x14ac:dyDescent="0.25">
      <c r="A115" s="2" t="s">
        <v>19</v>
      </c>
      <c r="C115" s="2" t="s">
        <v>19</v>
      </c>
      <c r="E115" s="2" t="s">
        <v>29</v>
      </c>
      <c r="G115" s="2" t="s">
        <v>29</v>
      </c>
      <c r="I115" s="2">
        <v>2014</v>
      </c>
      <c r="J115" s="2" t="s">
        <v>29</v>
      </c>
    </row>
    <row r="116" spans="1:10" x14ac:dyDescent="0.25">
      <c r="A116" s="2" t="s">
        <v>19</v>
      </c>
      <c r="C116" s="2" t="s">
        <v>29</v>
      </c>
      <c r="E116" s="2" t="s">
        <v>29</v>
      </c>
      <c r="G116" s="2" t="s">
        <v>29</v>
      </c>
      <c r="I116" s="2">
        <v>2014</v>
      </c>
      <c r="J116" s="2" t="s">
        <v>29</v>
      </c>
    </row>
    <row r="117" spans="1:10" x14ac:dyDescent="0.25">
      <c r="A117" s="2" t="s">
        <v>19</v>
      </c>
      <c r="C117" s="2" t="s">
        <v>19</v>
      </c>
      <c r="E117" s="2" t="s">
        <v>29</v>
      </c>
      <c r="G117" s="2" t="s">
        <v>29</v>
      </c>
      <c r="I117" s="2">
        <v>2014</v>
      </c>
      <c r="J117" s="2" t="s">
        <v>29</v>
      </c>
    </row>
    <row r="118" spans="1:10" x14ac:dyDescent="0.25">
      <c r="A118" s="2" t="s">
        <v>19</v>
      </c>
      <c r="C118" s="2" t="s">
        <v>19</v>
      </c>
      <c r="E118" s="2" t="s">
        <v>19</v>
      </c>
      <c r="G118" s="2" t="s">
        <v>29</v>
      </c>
      <c r="I118" s="2">
        <v>2014</v>
      </c>
      <c r="J118" s="2" t="s">
        <v>29</v>
      </c>
    </row>
    <row r="119" spans="1:10" x14ac:dyDescent="0.25">
      <c r="A119" s="2" t="s">
        <v>19</v>
      </c>
      <c r="C119" s="2" t="s">
        <v>19</v>
      </c>
      <c r="E119" s="2" t="s">
        <v>29</v>
      </c>
      <c r="G119" s="2" t="s">
        <v>19</v>
      </c>
      <c r="I119" s="2">
        <v>2014</v>
      </c>
      <c r="J119" s="2" t="s">
        <v>19</v>
      </c>
    </row>
    <row r="120" spans="1:10" x14ac:dyDescent="0.25">
      <c r="A120" s="2" t="s">
        <v>19</v>
      </c>
      <c r="C120" s="2" t="s">
        <v>19</v>
      </c>
      <c r="E120" s="2" t="s">
        <v>19</v>
      </c>
      <c r="G120" s="2" t="s">
        <v>29</v>
      </c>
      <c r="I120" s="2">
        <v>2014</v>
      </c>
      <c r="J120" s="2" t="s">
        <v>29</v>
      </c>
    </row>
    <row r="121" spans="1:10" x14ac:dyDescent="0.25">
      <c r="A121" s="2" t="s">
        <v>19</v>
      </c>
      <c r="C121" s="2" t="s">
        <v>19</v>
      </c>
      <c r="E121" s="2" t="s">
        <v>29</v>
      </c>
      <c r="G121" s="2" t="s">
        <v>19</v>
      </c>
      <c r="I121" s="2">
        <v>2014</v>
      </c>
      <c r="J121" s="2" t="s">
        <v>19</v>
      </c>
    </row>
    <row r="122" spans="1:10" x14ac:dyDescent="0.25">
      <c r="A122" s="2" t="s">
        <v>19</v>
      </c>
      <c r="C122" s="2" t="s">
        <v>19</v>
      </c>
      <c r="E122" s="2" t="s">
        <v>19</v>
      </c>
      <c r="G122" s="2" t="s">
        <v>19</v>
      </c>
      <c r="I122" s="2">
        <v>2014</v>
      </c>
      <c r="J122" s="2" t="s">
        <v>19</v>
      </c>
    </row>
    <row r="123" spans="1:10" x14ac:dyDescent="0.25">
      <c r="A123" s="2" t="s">
        <v>19</v>
      </c>
      <c r="C123" s="2" t="s">
        <v>19</v>
      </c>
      <c r="E123" s="2" t="s">
        <v>19</v>
      </c>
      <c r="G123" s="2" t="s">
        <v>19</v>
      </c>
      <c r="I123" s="2">
        <v>2014</v>
      </c>
      <c r="J123" s="2" t="s">
        <v>19</v>
      </c>
    </row>
    <row r="124" spans="1:10" x14ac:dyDescent="0.25">
      <c r="A124" s="2" t="s">
        <v>19</v>
      </c>
      <c r="C124" s="2" t="s">
        <v>19</v>
      </c>
      <c r="E124" s="2" t="s">
        <v>19</v>
      </c>
      <c r="G124" s="2" t="s">
        <v>19</v>
      </c>
      <c r="I124" s="2">
        <v>2014</v>
      </c>
      <c r="J124" s="2" t="s">
        <v>19</v>
      </c>
    </row>
    <row r="125" spans="1:10" x14ac:dyDescent="0.25">
      <c r="A125" s="2" t="s">
        <v>19</v>
      </c>
      <c r="C125" s="2" t="s">
        <v>19</v>
      </c>
      <c r="E125" s="2" t="s">
        <v>29</v>
      </c>
      <c r="G125" s="2" t="s">
        <v>19</v>
      </c>
      <c r="I125" s="2">
        <v>2014</v>
      </c>
      <c r="J125" s="2" t="s">
        <v>19</v>
      </c>
    </row>
    <row r="126" spans="1:10" x14ac:dyDescent="0.25">
      <c r="A126" s="2" t="s">
        <v>19</v>
      </c>
      <c r="C126" s="2" t="s">
        <v>19</v>
      </c>
      <c r="E126" s="2" t="s">
        <v>29</v>
      </c>
      <c r="G126" s="2" t="s">
        <v>19</v>
      </c>
      <c r="I126" s="2">
        <v>2014</v>
      </c>
      <c r="J126" s="2" t="s">
        <v>19</v>
      </c>
    </row>
    <row r="127" spans="1:10" x14ac:dyDescent="0.25">
      <c r="A127" s="2" t="s">
        <v>19</v>
      </c>
      <c r="C127" s="2" t="s">
        <v>29</v>
      </c>
      <c r="E127" s="2" t="s">
        <v>19</v>
      </c>
      <c r="G127" s="2" t="s">
        <v>19</v>
      </c>
      <c r="I127" s="2">
        <v>2014</v>
      </c>
      <c r="J127" s="2" t="s">
        <v>19</v>
      </c>
    </row>
    <row r="128" spans="1:10" x14ac:dyDescent="0.25">
      <c r="A128" s="2" t="s">
        <v>19</v>
      </c>
      <c r="C128" s="2" t="s">
        <v>19</v>
      </c>
      <c r="E128" s="2" t="s">
        <v>29</v>
      </c>
      <c r="G128" s="2" t="s">
        <v>19</v>
      </c>
      <c r="I128" s="2">
        <v>2014</v>
      </c>
      <c r="J128" s="2" t="s">
        <v>19</v>
      </c>
    </row>
    <row r="129" spans="1:10" x14ac:dyDescent="0.25">
      <c r="A129" s="2" t="s">
        <v>19</v>
      </c>
      <c r="C129" s="2" t="s">
        <v>19</v>
      </c>
      <c r="E129" s="2" t="s">
        <v>19</v>
      </c>
      <c r="G129" s="2" t="s">
        <v>19</v>
      </c>
      <c r="I129" s="2">
        <v>2014</v>
      </c>
      <c r="J129" s="2" t="s">
        <v>19</v>
      </c>
    </row>
    <row r="130" spans="1:10" x14ac:dyDescent="0.25">
      <c r="A130" s="2" t="s">
        <v>19</v>
      </c>
      <c r="C130" s="2" t="s">
        <v>19</v>
      </c>
      <c r="E130" s="2" t="s">
        <v>29</v>
      </c>
      <c r="G130" s="2" t="s">
        <v>19</v>
      </c>
      <c r="I130" s="2">
        <v>2014</v>
      </c>
      <c r="J130" s="2" t="s">
        <v>19</v>
      </c>
    </row>
    <row r="131" spans="1:10" x14ac:dyDescent="0.25">
      <c r="A131" s="2" t="s">
        <v>19</v>
      </c>
      <c r="C131" s="2" t="s">
        <v>19</v>
      </c>
      <c r="E131" s="2" t="s">
        <v>19</v>
      </c>
      <c r="G131" s="2" t="s">
        <v>19</v>
      </c>
      <c r="I131" s="2">
        <v>2014</v>
      </c>
      <c r="J131" s="2" t="s">
        <v>19</v>
      </c>
    </row>
    <row r="132" spans="1:10" x14ac:dyDescent="0.25">
      <c r="A132" s="2" t="s">
        <v>19</v>
      </c>
      <c r="C132" s="2" t="s">
        <v>19</v>
      </c>
      <c r="E132" s="2" t="s">
        <v>19</v>
      </c>
      <c r="G132" s="2" t="s">
        <v>19</v>
      </c>
      <c r="I132" s="2">
        <v>2014</v>
      </c>
      <c r="J132" s="2" t="s">
        <v>19</v>
      </c>
    </row>
    <row r="133" spans="1:10" x14ac:dyDescent="0.25">
      <c r="A133" s="2" t="s">
        <v>19</v>
      </c>
      <c r="C133" s="2" t="s">
        <v>19</v>
      </c>
      <c r="E133" s="2" t="s">
        <v>19</v>
      </c>
      <c r="G133" s="2" t="s">
        <v>19</v>
      </c>
      <c r="I133" s="2">
        <v>2014</v>
      </c>
      <c r="J133" s="2" t="s">
        <v>19</v>
      </c>
    </row>
    <row r="134" spans="1:10" x14ac:dyDescent="0.25">
      <c r="A134" s="2" t="s">
        <v>29</v>
      </c>
      <c r="C134" s="2" t="s">
        <v>19</v>
      </c>
      <c r="E134" s="2" t="s">
        <v>29</v>
      </c>
      <c r="G134" s="2" t="s">
        <v>19</v>
      </c>
      <c r="I134" s="2">
        <v>2014</v>
      </c>
      <c r="J134" s="2" t="s">
        <v>19</v>
      </c>
    </row>
    <row r="135" spans="1:10" x14ac:dyDescent="0.25">
      <c r="A135" s="2" t="s">
        <v>19</v>
      </c>
      <c r="C135" s="2" t="s">
        <v>29</v>
      </c>
      <c r="E135" s="2" t="s">
        <v>19</v>
      </c>
      <c r="G135" s="2" t="s">
        <v>19</v>
      </c>
      <c r="I135" s="2">
        <v>2014</v>
      </c>
      <c r="J135" s="2" t="s">
        <v>19</v>
      </c>
    </row>
    <row r="136" spans="1:10" x14ac:dyDescent="0.25">
      <c r="A136" s="2" t="s">
        <v>19</v>
      </c>
      <c r="C136" s="2" t="s">
        <v>19</v>
      </c>
      <c r="E136" s="2" t="s">
        <v>19</v>
      </c>
      <c r="G136" s="2" t="s">
        <v>19</v>
      </c>
      <c r="I136" s="2">
        <v>2014</v>
      </c>
      <c r="J136" s="2" t="s">
        <v>19</v>
      </c>
    </row>
    <row r="137" spans="1:10" x14ac:dyDescent="0.25">
      <c r="A137" s="2" t="s">
        <v>19</v>
      </c>
      <c r="C137" s="2" t="s">
        <v>29</v>
      </c>
      <c r="E137" s="2" t="s">
        <v>19</v>
      </c>
      <c r="G137" s="2" t="s">
        <v>19</v>
      </c>
      <c r="I137" s="2">
        <v>2014</v>
      </c>
      <c r="J137" s="2" t="s">
        <v>19</v>
      </c>
    </row>
    <row r="138" spans="1:10" x14ac:dyDescent="0.25">
      <c r="A138" s="2" t="s">
        <v>19</v>
      </c>
      <c r="C138" s="2" t="s">
        <v>19</v>
      </c>
      <c r="E138" s="2" t="s">
        <v>19</v>
      </c>
      <c r="G138" s="2" t="s">
        <v>19</v>
      </c>
      <c r="I138" s="2">
        <v>2014</v>
      </c>
      <c r="J138" s="2" t="s">
        <v>19</v>
      </c>
    </row>
    <row r="139" spans="1:10" x14ac:dyDescent="0.25">
      <c r="A139" s="2" t="s">
        <v>19</v>
      </c>
      <c r="C139" s="2" t="s">
        <v>19</v>
      </c>
      <c r="E139" s="2" t="s">
        <v>19</v>
      </c>
      <c r="G139" s="2" t="s">
        <v>19</v>
      </c>
      <c r="I139" s="2">
        <v>2014</v>
      </c>
      <c r="J139" s="2" t="s">
        <v>19</v>
      </c>
    </row>
    <row r="140" spans="1:10" x14ac:dyDescent="0.25">
      <c r="A140" s="2" t="s">
        <v>19</v>
      </c>
      <c r="C140" s="2" t="s">
        <v>29</v>
      </c>
      <c r="E140" s="2" t="s">
        <v>19</v>
      </c>
      <c r="G140" s="2" t="s">
        <v>19</v>
      </c>
      <c r="I140" s="2">
        <v>2014</v>
      </c>
      <c r="J140" s="2" t="s">
        <v>19</v>
      </c>
    </row>
    <row r="141" spans="1:10" x14ac:dyDescent="0.25">
      <c r="A141" s="2" t="s">
        <v>19</v>
      </c>
      <c r="C141" s="2" t="s">
        <v>19</v>
      </c>
      <c r="E141" s="2" t="s">
        <v>19</v>
      </c>
      <c r="G141" s="2" t="s">
        <v>19</v>
      </c>
      <c r="I141" s="2">
        <v>2014</v>
      </c>
      <c r="J141" s="2" t="s">
        <v>19</v>
      </c>
    </row>
    <row r="142" spans="1:10" x14ac:dyDescent="0.25">
      <c r="A142" s="2" t="s">
        <v>19</v>
      </c>
      <c r="C142" s="2" t="s">
        <v>19</v>
      </c>
      <c r="E142" s="2" t="s">
        <v>19</v>
      </c>
      <c r="G142" s="2" t="s">
        <v>19</v>
      </c>
      <c r="I142" s="2">
        <v>2014</v>
      </c>
      <c r="J142" s="2" t="s">
        <v>19</v>
      </c>
    </row>
    <row r="143" spans="1:10" x14ac:dyDescent="0.25">
      <c r="A143" s="2" t="s">
        <v>29</v>
      </c>
      <c r="C143" s="2" t="s">
        <v>19</v>
      </c>
      <c r="E143" s="2" t="s">
        <v>19</v>
      </c>
      <c r="G143" s="2" t="s">
        <v>19</v>
      </c>
      <c r="I143" s="2">
        <v>2014</v>
      </c>
      <c r="J143" s="2" t="s">
        <v>19</v>
      </c>
    </row>
    <row r="144" spans="1:10" x14ac:dyDescent="0.25">
      <c r="A144" s="2" t="s">
        <v>19</v>
      </c>
      <c r="C144" s="2" t="s">
        <v>19</v>
      </c>
      <c r="E144" s="2" t="s">
        <v>19</v>
      </c>
      <c r="G144" s="2" t="s">
        <v>19</v>
      </c>
      <c r="I144" s="2">
        <v>2014</v>
      </c>
      <c r="J144" s="2" t="s">
        <v>19</v>
      </c>
    </row>
    <row r="145" spans="1:10" x14ac:dyDescent="0.25">
      <c r="A145" s="2" t="s">
        <v>19</v>
      </c>
      <c r="C145" s="2" t="s">
        <v>19</v>
      </c>
      <c r="E145" s="2" t="s">
        <v>29</v>
      </c>
      <c r="G145" s="2" t="s">
        <v>19</v>
      </c>
      <c r="I145" s="2">
        <v>2014</v>
      </c>
      <c r="J145" s="2" t="s">
        <v>19</v>
      </c>
    </row>
    <row r="146" spans="1:10" x14ac:dyDescent="0.25">
      <c r="A146" s="2" t="s">
        <v>19</v>
      </c>
      <c r="C146" s="2" t="s">
        <v>19</v>
      </c>
      <c r="E146" s="2" t="s">
        <v>19</v>
      </c>
      <c r="G146" s="2" t="s">
        <v>19</v>
      </c>
      <c r="I146" s="2">
        <v>2014</v>
      </c>
      <c r="J146" s="2" t="s">
        <v>19</v>
      </c>
    </row>
    <row r="147" spans="1:10" x14ac:dyDescent="0.25">
      <c r="A147" s="2" t="s">
        <v>19</v>
      </c>
      <c r="C147" s="2" t="s">
        <v>19</v>
      </c>
      <c r="E147" s="2" t="s">
        <v>19</v>
      </c>
      <c r="G147" s="2" t="s">
        <v>19</v>
      </c>
      <c r="I147" s="2">
        <v>2014</v>
      </c>
      <c r="J147" s="2" t="s">
        <v>19</v>
      </c>
    </row>
    <row r="148" spans="1:10" x14ac:dyDescent="0.25">
      <c r="A148" s="2" t="s">
        <v>19</v>
      </c>
      <c r="C148" s="2" t="s">
        <v>19</v>
      </c>
      <c r="E148" s="2" t="s">
        <v>19</v>
      </c>
      <c r="G148" s="2" t="s">
        <v>19</v>
      </c>
      <c r="I148" s="2">
        <v>2014</v>
      </c>
      <c r="J148" s="2" t="s">
        <v>19</v>
      </c>
    </row>
    <row r="149" spans="1:10" x14ac:dyDescent="0.25">
      <c r="A149" s="2" t="s">
        <v>19</v>
      </c>
      <c r="C149" s="2" t="s">
        <v>19</v>
      </c>
      <c r="E149" s="2" t="s">
        <v>19</v>
      </c>
      <c r="G149" s="2" t="s">
        <v>29</v>
      </c>
      <c r="I149" s="2">
        <v>2014</v>
      </c>
      <c r="J149" s="2" t="s">
        <v>29</v>
      </c>
    </row>
    <row r="150" spans="1:10" x14ac:dyDescent="0.25">
      <c r="A150" s="2" t="s">
        <v>29</v>
      </c>
      <c r="C150" s="2" t="s">
        <v>19</v>
      </c>
      <c r="E150" s="2" t="s">
        <v>19</v>
      </c>
      <c r="G150" s="2" t="s">
        <v>19</v>
      </c>
      <c r="I150" s="2">
        <v>2014</v>
      </c>
      <c r="J150" s="2" t="s">
        <v>19</v>
      </c>
    </row>
    <row r="151" spans="1:10" x14ac:dyDescent="0.25">
      <c r="A151" s="2" t="s">
        <v>19</v>
      </c>
      <c r="C151" s="2" t="s">
        <v>19</v>
      </c>
      <c r="E151" s="2" t="s">
        <v>19</v>
      </c>
      <c r="G151" s="2" t="s">
        <v>19</v>
      </c>
      <c r="I151" s="2">
        <v>2014</v>
      </c>
      <c r="J151" s="2" t="s">
        <v>19</v>
      </c>
    </row>
    <row r="152" spans="1:10" x14ac:dyDescent="0.25">
      <c r="A152" s="2" t="s">
        <v>19</v>
      </c>
      <c r="C152" s="2" t="s">
        <v>19</v>
      </c>
      <c r="E152" s="2" t="s">
        <v>19</v>
      </c>
      <c r="G152" s="2" t="s">
        <v>19</v>
      </c>
      <c r="I152" s="2">
        <v>2014</v>
      </c>
      <c r="J152" s="2" t="s">
        <v>19</v>
      </c>
    </row>
    <row r="153" spans="1:10" x14ac:dyDescent="0.25">
      <c r="A153" s="2" t="s">
        <v>19</v>
      </c>
      <c r="C153" s="2" t="s">
        <v>29</v>
      </c>
      <c r="E153" s="2" t="s">
        <v>29</v>
      </c>
      <c r="G153" s="2" t="s">
        <v>19</v>
      </c>
      <c r="I153" s="2">
        <v>2014</v>
      </c>
      <c r="J153" s="2" t="s">
        <v>19</v>
      </c>
    </row>
    <row r="154" spans="1:10" x14ac:dyDescent="0.25">
      <c r="A154" s="2" t="s">
        <v>19</v>
      </c>
      <c r="C154" s="2" t="s">
        <v>19</v>
      </c>
      <c r="E154" s="2" t="s">
        <v>19</v>
      </c>
      <c r="G154" s="2" t="s">
        <v>19</v>
      </c>
      <c r="I154" s="2">
        <v>2014</v>
      </c>
      <c r="J154" s="2" t="s">
        <v>19</v>
      </c>
    </row>
    <row r="155" spans="1:10" x14ac:dyDescent="0.25">
      <c r="A155" s="2" t="s">
        <v>19</v>
      </c>
      <c r="C155" s="2" t="s">
        <v>19</v>
      </c>
      <c r="E155" s="2" t="s">
        <v>29</v>
      </c>
      <c r="G155" s="2" t="s">
        <v>19</v>
      </c>
      <c r="I155" s="2">
        <v>2014</v>
      </c>
      <c r="J155" s="2" t="s">
        <v>19</v>
      </c>
    </row>
    <row r="156" spans="1:10" x14ac:dyDescent="0.25">
      <c r="A156" s="2" t="s">
        <v>19</v>
      </c>
      <c r="C156" s="2" t="s">
        <v>19</v>
      </c>
      <c r="E156" s="2" t="s">
        <v>19</v>
      </c>
      <c r="G156" s="2" t="s">
        <v>19</v>
      </c>
      <c r="I156" s="2">
        <v>2014</v>
      </c>
      <c r="J156" s="2" t="s">
        <v>19</v>
      </c>
    </row>
    <row r="157" spans="1:10" x14ac:dyDescent="0.25">
      <c r="A157" s="2" t="s">
        <v>19</v>
      </c>
      <c r="C157" s="2" t="s">
        <v>19</v>
      </c>
      <c r="E157" s="2" t="s">
        <v>19</v>
      </c>
      <c r="G157" s="2" t="s">
        <v>19</v>
      </c>
      <c r="I157" s="2">
        <v>2014</v>
      </c>
      <c r="J157" s="2" t="s">
        <v>19</v>
      </c>
    </row>
    <row r="158" spans="1:10" x14ac:dyDescent="0.25">
      <c r="A158" s="2" t="s">
        <v>19</v>
      </c>
      <c r="C158" s="2" t="s">
        <v>19</v>
      </c>
      <c r="E158" s="2" t="s">
        <v>29</v>
      </c>
      <c r="G158" s="2" t="s">
        <v>29</v>
      </c>
      <c r="I158" s="2">
        <v>2014</v>
      </c>
      <c r="J158" s="2" t="s">
        <v>29</v>
      </c>
    </row>
    <row r="159" spans="1:10" x14ac:dyDescent="0.25">
      <c r="A159" s="2" t="s">
        <v>19</v>
      </c>
      <c r="C159" s="2" t="s">
        <v>19</v>
      </c>
      <c r="E159" s="2" t="s">
        <v>19</v>
      </c>
      <c r="G159" s="2" t="s">
        <v>19</v>
      </c>
      <c r="I159" s="2">
        <v>2014</v>
      </c>
      <c r="J159" s="2" t="s">
        <v>19</v>
      </c>
    </row>
    <row r="160" spans="1:10" x14ac:dyDescent="0.25">
      <c r="A160" s="2" t="s">
        <v>19</v>
      </c>
      <c r="C160" s="2" t="s">
        <v>19</v>
      </c>
      <c r="E160" s="2" t="s">
        <v>19</v>
      </c>
      <c r="G160" s="2" t="s">
        <v>19</v>
      </c>
      <c r="I160" s="2">
        <v>2014</v>
      </c>
      <c r="J160" s="2" t="s">
        <v>19</v>
      </c>
    </row>
    <row r="161" spans="1:10" x14ac:dyDescent="0.25">
      <c r="A161" s="2" t="s">
        <v>19</v>
      </c>
      <c r="C161" s="2" t="s">
        <v>19</v>
      </c>
      <c r="E161" s="2" t="s">
        <v>19</v>
      </c>
      <c r="G161" s="2" t="s">
        <v>19</v>
      </c>
      <c r="I161" s="2">
        <v>2014</v>
      </c>
      <c r="J161" s="2" t="s">
        <v>19</v>
      </c>
    </row>
    <row r="162" spans="1:10" x14ac:dyDescent="0.25">
      <c r="A162" s="2" t="s">
        <v>19</v>
      </c>
      <c r="C162" s="2" t="s">
        <v>19</v>
      </c>
      <c r="E162" s="2" t="s">
        <v>19</v>
      </c>
      <c r="G162" s="2" t="s">
        <v>19</v>
      </c>
      <c r="I162" s="2">
        <v>2014</v>
      </c>
      <c r="J162" s="2" t="s">
        <v>19</v>
      </c>
    </row>
    <row r="163" spans="1:10" x14ac:dyDescent="0.25">
      <c r="A163" s="2" t="s">
        <v>19</v>
      </c>
      <c r="C163" s="2" t="s">
        <v>19</v>
      </c>
      <c r="E163" s="2" t="s">
        <v>19</v>
      </c>
      <c r="G163" s="2" t="s">
        <v>19</v>
      </c>
      <c r="I163" s="2">
        <v>2014</v>
      </c>
      <c r="J163" s="2" t="s">
        <v>19</v>
      </c>
    </row>
    <row r="164" spans="1:10" x14ac:dyDescent="0.25">
      <c r="A164" s="2" t="s">
        <v>19</v>
      </c>
      <c r="C164" s="2" t="s">
        <v>19</v>
      </c>
      <c r="E164" s="2" t="s">
        <v>19</v>
      </c>
      <c r="G164" s="2" t="s">
        <v>19</v>
      </c>
      <c r="I164" s="2">
        <v>2014</v>
      </c>
      <c r="J164" s="2" t="s">
        <v>19</v>
      </c>
    </row>
    <row r="165" spans="1:10" x14ac:dyDescent="0.25">
      <c r="A165" s="2" t="s">
        <v>19</v>
      </c>
      <c r="C165" s="2" t="s">
        <v>19</v>
      </c>
      <c r="E165" s="2" t="s">
        <v>19</v>
      </c>
      <c r="G165" s="2" t="s">
        <v>29</v>
      </c>
      <c r="I165" s="2">
        <v>2014</v>
      </c>
      <c r="J165" s="2" t="s">
        <v>29</v>
      </c>
    </row>
    <row r="166" spans="1:10" x14ac:dyDescent="0.25">
      <c r="A166" s="2" t="s">
        <v>19</v>
      </c>
      <c r="C166" s="2" t="s">
        <v>19</v>
      </c>
      <c r="E166" s="2" t="s">
        <v>19</v>
      </c>
      <c r="G166" s="2" t="s">
        <v>19</v>
      </c>
      <c r="I166" s="2">
        <v>2014</v>
      </c>
      <c r="J166" s="2" t="s">
        <v>19</v>
      </c>
    </row>
    <row r="167" spans="1:10" x14ac:dyDescent="0.25">
      <c r="A167" s="2" t="s">
        <v>19</v>
      </c>
      <c r="C167" s="2" t="s">
        <v>19</v>
      </c>
      <c r="E167" s="2" t="s">
        <v>19</v>
      </c>
      <c r="G167" s="2" t="s">
        <v>19</v>
      </c>
      <c r="I167" s="2">
        <v>2014</v>
      </c>
      <c r="J167" s="2" t="s">
        <v>19</v>
      </c>
    </row>
    <row r="168" spans="1:10" x14ac:dyDescent="0.25">
      <c r="A168" s="2" t="s">
        <v>19</v>
      </c>
      <c r="C168" s="2" t="s">
        <v>19</v>
      </c>
      <c r="E168" s="2" t="s">
        <v>19</v>
      </c>
      <c r="G168" s="2" t="s">
        <v>19</v>
      </c>
      <c r="I168" s="2">
        <v>2014</v>
      </c>
      <c r="J168" s="2" t="s">
        <v>19</v>
      </c>
    </row>
    <row r="169" spans="1:10" x14ac:dyDescent="0.25">
      <c r="A169" s="2" t="s">
        <v>19</v>
      </c>
      <c r="C169" s="2" t="s">
        <v>19</v>
      </c>
      <c r="E169" s="2" t="s">
        <v>19</v>
      </c>
      <c r="G169" s="2" t="s">
        <v>19</v>
      </c>
      <c r="I169" s="2">
        <v>2014</v>
      </c>
      <c r="J169" s="2" t="s">
        <v>19</v>
      </c>
    </row>
    <row r="170" spans="1:10" x14ac:dyDescent="0.25">
      <c r="A170" s="2" t="s">
        <v>19</v>
      </c>
      <c r="C170" s="2" t="s">
        <v>19</v>
      </c>
      <c r="E170" s="2" t="s">
        <v>19</v>
      </c>
      <c r="G170" s="2" t="s">
        <v>19</v>
      </c>
      <c r="I170" s="2">
        <v>2014</v>
      </c>
      <c r="J170" s="2" t="s">
        <v>19</v>
      </c>
    </row>
    <row r="171" spans="1:10" x14ac:dyDescent="0.25">
      <c r="A171" s="2" t="s">
        <v>19</v>
      </c>
      <c r="C171" s="2" t="s">
        <v>29</v>
      </c>
      <c r="E171" s="2" t="s">
        <v>29</v>
      </c>
      <c r="G171" s="2" t="s">
        <v>19</v>
      </c>
      <c r="I171" s="2">
        <v>2014</v>
      </c>
      <c r="J171" s="2" t="s">
        <v>19</v>
      </c>
    </row>
    <row r="172" spans="1:10" x14ac:dyDescent="0.25">
      <c r="A172" s="2" t="s">
        <v>19</v>
      </c>
      <c r="C172" s="2" t="s">
        <v>19</v>
      </c>
      <c r="E172" s="2" t="s">
        <v>19</v>
      </c>
      <c r="G172" s="2" t="s">
        <v>19</v>
      </c>
      <c r="I172" s="2">
        <v>2014</v>
      </c>
      <c r="J172" s="2" t="s">
        <v>19</v>
      </c>
    </row>
    <row r="173" spans="1:10" x14ac:dyDescent="0.25">
      <c r="A173" s="2" t="s">
        <v>29</v>
      </c>
      <c r="C173" s="2" t="s">
        <v>19</v>
      </c>
      <c r="E173" s="2" t="s">
        <v>19</v>
      </c>
      <c r="G173" s="2" t="s">
        <v>19</v>
      </c>
      <c r="I173" s="2">
        <v>2014</v>
      </c>
      <c r="J173" s="2" t="s">
        <v>19</v>
      </c>
    </row>
    <row r="174" spans="1:10" x14ac:dyDescent="0.25">
      <c r="A174" s="2" t="s">
        <v>19</v>
      </c>
      <c r="C174" s="2" t="s">
        <v>19</v>
      </c>
      <c r="E174" s="2" t="s">
        <v>19</v>
      </c>
      <c r="G174" s="2" t="s">
        <v>19</v>
      </c>
      <c r="I174" s="2">
        <v>2014</v>
      </c>
      <c r="J174" s="2" t="s">
        <v>19</v>
      </c>
    </row>
    <row r="175" spans="1:10" x14ac:dyDescent="0.25">
      <c r="A175" s="2" t="s">
        <v>19</v>
      </c>
      <c r="C175" s="2" t="s">
        <v>19</v>
      </c>
      <c r="E175" s="2" t="s">
        <v>19</v>
      </c>
      <c r="G175" s="2" t="s">
        <v>19</v>
      </c>
      <c r="I175" s="2">
        <v>2014</v>
      </c>
      <c r="J175" s="2" t="s">
        <v>19</v>
      </c>
    </row>
    <row r="176" spans="1:10" x14ac:dyDescent="0.25">
      <c r="A176" s="2" t="s">
        <v>19</v>
      </c>
      <c r="C176" s="2" t="s">
        <v>19</v>
      </c>
      <c r="E176" s="2" t="s">
        <v>19</v>
      </c>
      <c r="G176" s="2" t="s">
        <v>19</v>
      </c>
      <c r="I176" s="2">
        <v>2014</v>
      </c>
      <c r="J176" s="2" t="s">
        <v>19</v>
      </c>
    </row>
    <row r="177" spans="1:10" x14ac:dyDescent="0.25">
      <c r="A177" s="2" t="s">
        <v>19</v>
      </c>
      <c r="C177" s="2" t="s">
        <v>19</v>
      </c>
      <c r="E177" s="2" t="s">
        <v>19</v>
      </c>
      <c r="G177" s="2" t="s">
        <v>19</v>
      </c>
      <c r="I177" s="2">
        <v>2014</v>
      </c>
      <c r="J177" s="2" t="s">
        <v>19</v>
      </c>
    </row>
    <row r="178" spans="1:10" x14ac:dyDescent="0.25">
      <c r="A178" s="2" t="s">
        <v>19</v>
      </c>
      <c r="C178" s="2" t="s">
        <v>19</v>
      </c>
      <c r="E178" s="2" t="s">
        <v>19</v>
      </c>
      <c r="G178" s="2" t="s">
        <v>19</v>
      </c>
      <c r="I178" s="2">
        <v>2014</v>
      </c>
      <c r="J178" s="2" t="s">
        <v>19</v>
      </c>
    </row>
    <row r="179" spans="1:10" x14ac:dyDescent="0.25">
      <c r="A179" s="2" t="s">
        <v>19</v>
      </c>
      <c r="C179" s="2" t="s">
        <v>19</v>
      </c>
      <c r="E179" s="2" t="s">
        <v>19</v>
      </c>
      <c r="G179" s="2" t="s">
        <v>19</v>
      </c>
      <c r="I179" s="2">
        <v>2014</v>
      </c>
      <c r="J179" s="2" t="s">
        <v>19</v>
      </c>
    </row>
    <row r="180" spans="1:10" x14ac:dyDescent="0.25">
      <c r="A180" s="2" t="s">
        <v>19</v>
      </c>
      <c r="C180" s="2" t="s">
        <v>19</v>
      </c>
      <c r="E180" s="2" t="s">
        <v>19</v>
      </c>
      <c r="G180" s="2" t="s">
        <v>19</v>
      </c>
      <c r="I180" s="2">
        <v>2014</v>
      </c>
      <c r="J180" s="2" t="s">
        <v>19</v>
      </c>
    </row>
    <row r="181" spans="1:10" x14ac:dyDescent="0.25">
      <c r="A181" s="2" t="s">
        <v>19</v>
      </c>
      <c r="C181" s="2" t="s">
        <v>19</v>
      </c>
      <c r="E181" s="2" t="s">
        <v>19</v>
      </c>
      <c r="G181" s="2" t="s">
        <v>19</v>
      </c>
      <c r="I181" s="2">
        <v>2014</v>
      </c>
      <c r="J181" s="2" t="s">
        <v>19</v>
      </c>
    </row>
    <row r="182" spans="1:10" x14ac:dyDescent="0.25">
      <c r="A182" s="2" t="s">
        <v>19</v>
      </c>
      <c r="C182" s="2" t="s">
        <v>19</v>
      </c>
      <c r="E182" s="2" t="s">
        <v>19</v>
      </c>
      <c r="G182" s="2" t="s">
        <v>19</v>
      </c>
      <c r="I182" s="2">
        <v>2014</v>
      </c>
      <c r="J182" s="2" t="s">
        <v>19</v>
      </c>
    </row>
    <row r="183" spans="1:10" x14ac:dyDescent="0.25">
      <c r="A183" s="2" t="s">
        <v>19</v>
      </c>
      <c r="C183" s="2" t="s">
        <v>19</v>
      </c>
      <c r="E183" s="2" t="s">
        <v>19</v>
      </c>
      <c r="G183" s="2" t="s">
        <v>19</v>
      </c>
      <c r="I183" s="2">
        <v>2014</v>
      </c>
      <c r="J183" s="2" t="s">
        <v>19</v>
      </c>
    </row>
    <row r="184" spans="1:10" x14ac:dyDescent="0.25">
      <c r="A184" s="2" t="s">
        <v>19</v>
      </c>
      <c r="C184" s="2" t="s">
        <v>19</v>
      </c>
      <c r="E184" s="2" t="s">
        <v>19</v>
      </c>
      <c r="G184" s="2" t="s">
        <v>19</v>
      </c>
      <c r="I184" s="2">
        <v>2014</v>
      </c>
      <c r="J184" s="2" t="s">
        <v>19</v>
      </c>
    </row>
    <row r="185" spans="1:10" x14ac:dyDescent="0.25">
      <c r="A185" s="2" t="s">
        <v>19</v>
      </c>
      <c r="C185" s="2" t="s">
        <v>19</v>
      </c>
      <c r="E185" s="2" t="s">
        <v>19</v>
      </c>
      <c r="G185" s="2" t="s">
        <v>19</v>
      </c>
      <c r="I185" s="2">
        <v>2014</v>
      </c>
      <c r="J185" s="2" t="s">
        <v>19</v>
      </c>
    </row>
    <row r="186" spans="1:10" x14ac:dyDescent="0.25">
      <c r="A186" s="2" t="s">
        <v>19</v>
      </c>
      <c r="C186" s="2" t="s">
        <v>19</v>
      </c>
      <c r="E186" s="2" t="s">
        <v>19</v>
      </c>
      <c r="G186" s="2" t="s">
        <v>19</v>
      </c>
      <c r="I186" s="2">
        <v>2014</v>
      </c>
      <c r="J186" s="2" t="s">
        <v>19</v>
      </c>
    </row>
    <row r="187" spans="1:10" x14ac:dyDescent="0.25">
      <c r="A187" s="2" t="s">
        <v>19</v>
      </c>
      <c r="C187" s="2" t="s">
        <v>19</v>
      </c>
      <c r="E187" s="2" t="s">
        <v>19</v>
      </c>
      <c r="G187" s="2" t="s">
        <v>19</v>
      </c>
      <c r="I187" s="2">
        <v>2014</v>
      </c>
      <c r="J187" s="2" t="s">
        <v>19</v>
      </c>
    </row>
    <row r="188" spans="1:10" x14ac:dyDescent="0.25">
      <c r="A188" s="2" t="s">
        <v>19</v>
      </c>
      <c r="C188" s="2" t="s">
        <v>19</v>
      </c>
      <c r="E188" s="2" t="s">
        <v>19</v>
      </c>
      <c r="G188" s="2" t="s">
        <v>29</v>
      </c>
      <c r="I188" s="2">
        <v>2014</v>
      </c>
      <c r="J188" s="2" t="s">
        <v>29</v>
      </c>
    </row>
    <row r="189" spans="1:10" x14ac:dyDescent="0.25">
      <c r="A189" s="2" t="s">
        <v>29</v>
      </c>
      <c r="C189" s="2" t="s">
        <v>19</v>
      </c>
      <c r="E189" s="2" t="s">
        <v>29</v>
      </c>
      <c r="G189" s="2" t="s">
        <v>19</v>
      </c>
      <c r="I189" s="2">
        <v>2014</v>
      </c>
      <c r="J189" s="2" t="s">
        <v>19</v>
      </c>
    </row>
    <row r="190" spans="1:10" x14ac:dyDescent="0.25">
      <c r="A190" s="2" t="s">
        <v>19</v>
      </c>
      <c r="C190" s="2" t="s">
        <v>19</v>
      </c>
      <c r="E190" s="2" t="s">
        <v>19</v>
      </c>
      <c r="G190" s="2" t="s">
        <v>19</v>
      </c>
      <c r="I190" s="2">
        <v>2014</v>
      </c>
      <c r="J190" s="2" t="s">
        <v>19</v>
      </c>
    </row>
    <row r="191" spans="1:10" x14ac:dyDescent="0.25">
      <c r="A191" s="2" t="s">
        <v>19</v>
      </c>
      <c r="C191" s="2" t="s">
        <v>19</v>
      </c>
      <c r="E191" s="2" t="s">
        <v>19</v>
      </c>
      <c r="G191" s="2" t="s">
        <v>19</v>
      </c>
      <c r="I191" s="2">
        <v>2014</v>
      </c>
      <c r="J191" s="2" t="s">
        <v>19</v>
      </c>
    </row>
    <row r="192" spans="1:10" x14ac:dyDescent="0.25">
      <c r="A192" s="2" t="s">
        <v>19</v>
      </c>
      <c r="C192" s="2" t="s">
        <v>19</v>
      </c>
      <c r="E192" s="2" t="s">
        <v>19</v>
      </c>
      <c r="G192" s="2" t="s">
        <v>19</v>
      </c>
      <c r="I192" s="2">
        <v>2014</v>
      </c>
      <c r="J192" s="2" t="s">
        <v>19</v>
      </c>
    </row>
    <row r="193" spans="1:10" x14ac:dyDescent="0.25">
      <c r="A193" s="2" t="s">
        <v>19</v>
      </c>
      <c r="C193" s="2" t="s">
        <v>19</v>
      </c>
      <c r="E193" s="2" t="s">
        <v>19</v>
      </c>
      <c r="G193" s="2" t="s">
        <v>19</v>
      </c>
      <c r="I193" s="2">
        <v>2014</v>
      </c>
      <c r="J193" s="2" t="s">
        <v>19</v>
      </c>
    </row>
    <row r="194" spans="1:10" x14ac:dyDescent="0.25">
      <c r="A194" s="2" t="s">
        <v>19</v>
      </c>
      <c r="C194" s="2" t="s">
        <v>19</v>
      </c>
      <c r="E194" s="2" t="s">
        <v>19</v>
      </c>
      <c r="G194" s="2" t="s">
        <v>19</v>
      </c>
      <c r="I194" s="2">
        <v>2014</v>
      </c>
      <c r="J194" s="2" t="s">
        <v>19</v>
      </c>
    </row>
    <row r="195" spans="1:10" x14ac:dyDescent="0.25">
      <c r="A195" s="2" t="s">
        <v>19</v>
      </c>
      <c r="C195" s="2" t="s">
        <v>19</v>
      </c>
      <c r="E195" s="2" t="s">
        <v>19</v>
      </c>
      <c r="G195" s="2" t="s">
        <v>19</v>
      </c>
      <c r="I195" s="2">
        <v>2014</v>
      </c>
      <c r="J195" s="2" t="s">
        <v>19</v>
      </c>
    </row>
    <row r="196" spans="1:10" x14ac:dyDescent="0.25">
      <c r="A196" s="2" t="s">
        <v>19</v>
      </c>
      <c r="C196" s="2" t="s">
        <v>19</v>
      </c>
      <c r="E196" s="2" t="s">
        <v>19</v>
      </c>
      <c r="G196" s="2" t="s">
        <v>19</v>
      </c>
      <c r="I196" s="2">
        <v>2014</v>
      </c>
      <c r="J196" s="2" t="s">
        <v>19</v>
      </c>
    </row>
    <row r="197" spans="1:10" x14ac:dyDescent="0.25">
      <c r="A197" s="2" t="s">
        <v>19</v>
      </c>
      <c r="C197" s="2" t="s">
        <v>19</v>
      </c>
      <c r="E197" s="2" t="s">
        <v>19</v>
      </c>
      <c r="G197" s="2" t="s">
        <v>19</v>
      </c>
      <c r="I197" s="2">
        <v>2014</v>
      </c>
      <c r="J197" s="2" t="s">
        <v>19</v>
      </c>
    </row>
    <row r="198" spans="1:10" x14ac:dyDescent="0.25">
      <c r="A198" s="2" t="s">
        <v>29</v>
      </c>
      <c r="C198" s="2" t="s">
        <v>19</v>
      </c>
      <c r="E198" s="2" t="s">
        <v>19</v>
      </c>
      <c r="G198" s="2" t="s">
        <v>19</v>
      </c>
      <c r="I198" s="2">
        <v>2014</v>
      </c>
      <c r="J198" s="2" t="s">
        <v>19</v>
      </c>
    </row>
    <row r="199" spans="1:10" x14ac:dyDescent="0.25">
      <c r="A199" s="2" t="s">
        <v>19</v>
      </c>
      <c r="C199" s="2" t="s">
        <v>19</v>
      </c>
      <c r="E199" s="2" t="s">
        <v>19</v>
      </c>
      <c r="G199" s="2" t="s">
        <v>19</v>
      </c>
      <c r="I199" s="2">
        <v>2014</v>
      </c>
      <c r="J199" s="2" t="s">
        <v>19</v>
      </c>
    </row>
    <row r="200" spans="1:10" x14ac:dyDescent="0.25">
      <c r="A200" s="2" t="s">
        <v>19</v>
      </c>
      <c r="C200" s="2" t="s">
        <v>19</v>
      </c>
      <c r="E200" s="2" t="s">
        <v>19</v>
      </c>
      <c r="G200" s="2" t="s">
        <v>19</v>
      </c>
      <c r="I200" s="2">
        <v>2014</v>
      </c>
      <c r="J200" s="2" t="s">
        <v>19</v>
      </c>
    </row>
    <row r="201" spans="1:10" x14ac:dyDescent="0.25">
      <c r="A201" s="2" t="s">
        <v>19</v>
      </c>
      <c r="C201" s="2" t="s">
        <v>19</v>
      </c>
      <c r="E201" s="2" t="s">
        <v>19</v>
      </c>
      <c r="G201" s="2" t="s">
        <v>19</v>
      </c>
      <c r="I201" s="2">
        <v>2014</v>
      </c>
      <c r="J201" s="2" t="s">
        <v>19</v>
      </c>
    </row>
    <row r="202" spans="1:10" x14ac:dyDescent="0.25">
      <c r="A202" s="2" t="s">
        <v>19</v>
      </c>
      <c r="C202" s="2" t="s">
        <v>19</v>
      </c>
      <c r="E202" s="2" t="s">
        <v>19</v>
      </c>
      <c r="G202" s="2" t="s">
        <v>19</v>
      </c>
      <c r="I202" s="2">
        <v>2014</v>
      </c>
      <c r="J202" s="2" t="s">
        <v>19</v>
      </c>
    </row>
    <row r="203" spans="1:10" x14ac:dyDescent="0.25">
      <c r="A203" s="2" t="s">
        <v>19</v>
      </c>
      <c r="C203" s="2" t="s">
        <v>19</v>
      </c>
      <c r="E203" s="2" t="s">
        <v>19</v>
      </c>
      <c r="G203" s="2" t="s">
        <v>19</v>
      </c>
      <c r="I203" s="2">
        <v>2014</v>
      </c>
      <c r="J203" s="2" t="s">
        <v>19</v>
      </c>
    </row>
    <row r="204" spans="1:10" x14ac:dyDescent="0.25">
      <c r="A204" s="2" t="s">
        <v>19</v>
      </c>
      <c r="C204" s="2" t="s">
        <v>19</v>
      </c>
      <c r="E204" s="2" t="s">
        <v>19</v>
      </c>
      <c r="G204" s="2" t="s">
        <v>29</v>
      </c>
      <c r="I204" s="2">
        <v>2014</v>
      </c>
      <c r="J204" s="2" t="s">
        <v>29</v>
      </c>
    </row>
    <row r="205" spans="1:10" x14ac:dyDescent="0.25">
      <c r="A205" s="2" t="s">
        <v>19</v>
      </c>
      <c r="C205" s="2" t="s">
        <v>19</v>
      </c>
      <c r="E205" s="2" t="s">
        <v>19</v>
      </c>
      <c r="G205" s="2" t="s">
        <v>19</v>
      </c>
      <c r="I205" s="2">
        <v>2014</v>
      </c>
      <c r="J205" s="2" t="s">
        <v>19</v>
      </c>
    </row>
    <row r="206" spans="1:10" x14ac:dyDescent="0.25">
      <c r="A206" s="2" t="s">
        <v>19</v>
      </c>
      <c r="C206" s="2" t="s">
        <v>19</v>
      </c>
      <c r="E206" s="2" t="s">
        <v>19</v>
      </c>
      <c r="G206" s="2" t="s">
        <v>19</v>
      </c>
      <c r="I206" s="2">
        <v>2014</v>
      </c>
      <c r="J206" s="2" t="s">
        <v>19</v>
      </c>
    </row>
    <row r="207" spans="1:10" x14ac:dyDescent="0.25">
      <c r="A207" s="2" t="s">
        <v>19</v>
      </c>
      <c r="C207" s="2" t="s">
        <v>19</v>
      </c>
      <c r="E207" s="2" t="s">
        <v>19</v>
      </c>
      <c r="G207" s="2" t="s">
        <v>19</v>
      </c>
      <c r="I207" s="2">
        <v>2014</v>
      </c>
      <c r="J207" s="2" t="s">
        <v>19</v>
      </c>
    </row>
    <row r="208" spans="1:10" x14ac:dyDescent="0.25">
      <c r="A208" s="2" t="s">
        <v>19</v>
      </c>
      <c r="C208" s="2" t="s">
        <v>19</v>
      </c>
      <c r="E208" s="2" t="s">
        <v>19</v>
      </c>
      <c r="G208" s="2" t="s">
        <v>19</v>
      </c>
      <c r="I208" s="2">
        <v>2014</v>
      </c>
      <c r="J208" s="2" t="s">
        <v>19</v>
      </c>
    </row>
    <row r="209" spans="1:10" x14ac:dyDescent="0.25">
      <c r="A209" s="2" t="s">
        <v>19</v>
      </c>
      <c r="C209" s="2" t="s">
        <v>19</v>
      </c>
      <c r="E209" s="2" t="s">
        <v>19</v>
      </c>
      <c r="G209" s="2" t="s">
        <v>19</v>
      </c>
      <c r="I209" s="2">
        <v>2014</v>
      </c>
      <c r="J209" s="2" t="s">
        <v>19</v>
      </c>
    </row>
    <row r="210" spans="1:10" x14ac:dyDescent="0.25">
      <c r="A210" s="2" t="s">
        <v>19</v>
      </c>
      <c r="C210" s="2" t="s">
        <v>29</v>
      </c>
      <c r="E210" s="2" t="s">
        <v>19</v>
      </c>
      <c r="G210" s="2" t="s">
        <v>19</v>
      </c>
      <c r="I210" s="2">
        <v>2014</v>
      </c>
      <c r="J210" s="2" t="s">
        <v>19</v>
      </c>
    </row>
    <row r="211" spans="1:10" x14ac:dyDescent="0.25">
      <c r="A211" s="2" t="s">
        <v>19</v>
      </c>
      <c r="C211" s="2" t="s">
        <v>19</v>
      </c>
      <c r="E211" s="2" t="s">
        <v>19</v>
      </c>
      <c r="G211" s="2" t="s">
        <v>19</v>
      </c>
      <c r="I211" s="2">
        <v>2014</v>
      </c>
      <c r="J211" s="2" t="s">
        <v>19</v>
      </c>
    </row>
    <row r="212" spans="1:10" x14ac:dyDescent="0.25">
      <c r="A212" s="2" t="s">
        <v>19</v>
      </c>
      <c r="C212" s="2" t="s">
        <v>19</v>
      </c>
      <c r="E212" s="2" t="s">
        <v>19</v>
      </c>
      <c r="G212" s="2" t="s">
        <v>19</v>
      </c>
      <c r="I212" s="2">
        <v>2014</v>
      </c>
      <c r="J212" s="2" t="s">
        <v>19</v>
      </c>
    </row>
    <row r="213" spans="1:10" x14ac:dyDescent="0.25">
      <c r="A213" s="2" t="s">
        <v>19</v>
      </c>
      <c r="C213" s="2" t="s">
        <v>19</v>
      </c>
      <c r="E213" s="2" t="s">
        <v>19</v>
      </c>
      <c r="G213" s="2" t="s">
        <v>29</v>
      </c>
      <c r="I213" s="2">
        <v>2014</v>
      </c>
      <c r="J213" s="2" t="s">
        <v>29</v>
      </c>
    </row>
    <row r="214" spans="1:10" x14ac:dyDescent="0.25">
      <c r="A214" s="2" t="s">
        <v>19</v>
      </c>
      <c r="C214" s="2" t="s">
        <v>19</v>
      </c>
      <c r="E214" s="2" t="s">
        <v>19</v>
      </c>
      <c r="G214" s="2" t="s">
        <v>19</v>
      </c>
      <c r="I214" s="2">
        <v>2014</v>
      </c>
      <c r="J214" s="2" t="s">
        <v>19</v>
      </c>
    </row>
    <row r="215" spans="1:10" x14ac:dyDescent="0.25">
      <c r="A215" s="2" t="s">
        <v>19</v>
      </c>
      <c r="C215" s="2" t="s">
        <v>19</v>
      </c>
      <c r="E215" s="2" t="s">
        <v>19</v>
      </c>
      <c r="G215" s="2" t="s">
        <v>19</v>
      </c>
      <c r="I215" s="2">
        <v>2014</v>
      </c>
      <c r="J215" s="2" t="s">
        <v>19</v>
      </c>
    </row>
    <row r="216" spans="1:10" x14ac:dyDescent="0.25">
      <c r="A216" s="2" t="s">
        <v>19</v>
      </c>
      <c r="C216" s="2" t="s">
        <v>19</v>
      </c>
      <c r="E216" s="2" t="s">
        <v>19</v>
      </c>
      <c r="G216" s="2" t="s">
        <v>19</v>
      </c>
      <c r="I216" s="2">
        <v>2014</v>
      </c>
      <c r="J216" s="2" t="s">
        <v>19</v>
      </c>
    </row>
    <row r="217" spans="1:10" x14ac:dyDescent="0.25">
      <c r="A217" s="2" t="s">
        <v>19</v>
      </c>
      <c r="C217" s="2" t="s">
        <v>19</v>
      </c>
      <c r="E217" s="2" t="s">
        <v>19</v>
      </c>
      <c r="G217" s="2" t="s">
        <v>19</v>
      </c>
      <c r="I217" s="2">
        <v>2014</v>
      </c>
      <c r="J217" s="2" t="s">
        <v>19</v>
      </c>
    </row>
    <row r="218" spans="1:10" x14ac:dyDescent="0.25">
      <c r="A218" s="2" t="s">
        <v>19</v>
      </c>
      <c r="C218" s="2" t="s">
        <v>19</v>
      </c>
      <c r="E218" s="2" t="s">
        <v>19</v>
      </c>
      <c r="G218" s="2" t="s">
        <v>19</v>
      </c>
      <c r="I218" s="2">
        <v>2014</v>
      </c>
      <c r="J218" s="2" t="s">
        <v>19</v>
      </c>
    </row>
    <row r="219" spans="1:10" x14ac:dyDescent="0.25">
      <c r="A219" s="2" t="s">
        <v>19</v>
      </c>
      <c r="C219" s="2" t="s">
        <v>19</v>
      </c>
      <c r="E219" s="2" t="s">
        <v>19</v>
      </c>
      <c r="G219" s="2" t="s">
        <v>19</v>
      </c>
      <c r="I219" s="2">
        <v>2014</v>
      </c>
      <c r="J219" s="2" t="s">
        <v>19</v>
      </c>
    </row>
    <row r="220" spans="1:10" x14ac:dyDescent="0.25">
      <c r="A220" s="2" t="s">
        <v>19</v>
      </c>
      <c r="C220" s="2" t="s">
        <v>29</v>
      </c>
      <c r="E220" s="2" t="s">
        <v>19</v>
      </c>
      <c r="G220" s="2" t="s">
        <v>19</v>
      </c>
      <c r="I220" s="2">
        <v>2014</v>
      </c>
      <c r="J220" s="2" t="s">
        <v>19</v>
      </c>
    </row>
    <row r="221" spans="1:10" x14ac:dyDescent="0.25">
      <c r="A221" s="2" t="s">
        <v>19</v>
      </c>
      <c r="C221" s="2" t="s">
        <v>19</v>
      </c>
      <c r="E221" s="2" t="s">
        <v>19</v>
      </c>
      <c r="G221" s="2" t="s">
        <v>19</v>
      </c>
      <c r="I221" s="2">
        <v>2014</v>
      </c>
      <c r="J221" s="2" t="s">
        <v>19</v>
      </c>
    </row>
    <row r="222" spans="1:10" x14ac:dyDescent="0.25">
      <c r="A222" s="2" t="s">
        <v>19</v>
      </c>
      <c r="C222" s="2" t="s">
        <v>19</v>
      </c>
      <c r="E222" s="2" t="s">
        <v>19</v>
      </c>
      <c r="G222" s="2" t="s">
        <v>19</v>
      </c>
      <c r="I222" s="2">
        <v>2014</v>
      </c>
      <c r="J222" s="2" t="s">
        <v>19</v>
      </c>
    </row>
    <row r="223" spans="1:10" x14ac:dyDescent="0.25">
      <c r="A223" s="2" t="s">
        <v>19</v>
      </c>
      <c r="C223" s="2" t="s">
        <v>19</v>
      </c>
      <c r="E223" s="2" t="s">
        <v>19</v>
      </c>
      <c r="G223" s="2" t="s">
        <v>19</v>
      </c>
      <c r="I223" s="2">
        <v>2014</v>
      </c>
      <c r="J223" s="2" t="s">
        <v>19</v>
      </c>
    </row>
    <row r="224" spans="1:10" x14ac:dyDescent="0.25">
      <c r="A224" s="2" t="s">
        <v>19</v>
      </c>
      <c r="C224" s="2" t="s">
        <v>19</v>
      </c>
      <c r="E224" s="2" t="s">
        <v>19</v>
      </c>
      <c r="G224" s="2" t="s">
        <v>19</v>
      </c>
      <c r="I224" s="2">
        <v>2014</v>
      </c>
      <c r="J224" s="2" t="s">
        <v>19</v>
      </c>
    </row>
    <row r="225" spans="1:10" x14ac:dyDescent="0.25">
      <c r="A225" s="2" t="s">
        <v>19</v>
      </c>
      <c r="C225" s="2" t="s">
        <v>19</v>
      </c>
      <c r="E225" s="2" t="s">
        <v>19</v>
      </c>
      <c r="G225" s="2" t="s">
        <v>19</v>
      </c>
      <c r="I225" s="2">
        <v>2014</v>
      </c>
      <c r="J225" s="2" t="s">
        <v>19</v>
      </c>
    </row>
    <row r="226" spans="1:10" x14ac:dyDescent="0.25">
      <c r="A226" s="2" t="s">
        <v>29</v>
      </c>
      <c r="C226" s="2" t="s">
        <v>29</v>
      </c>
      <c r="E226" s="2" t="s">
        <v>19</v>
      </c>
      <c r="G226" s="2" t="s">
        <v>19</v>
      </c>
      <c r="I226" s="2">
        <v>2014</v>
      </c>
      <c r="J226" s="2" t="s">
        <v>19</v>
      </c>
    </row>
    <row r="227" spans="1:10" x14ac:dyDescent="0.25">
      <c r="A227" s="2" t="s">
        <v>19</v>
      </c>
      <c r="C227" s="2" t="s">
        <v>19</v>
      </c>
      <c r="E227" s="2" t="s">
        <v>19</v>
      </c>
      <c r="G227" s="2" t="s">
        <v>19</v>
      </c>
      <c r="I227" s="2">
        <v>2014</v>
      </c>
      <c r="J227" s="2" t="s">
        <v>19</v>
      </c>
    </row>
    <row r="228" spans="1:10" x14ac:dyDescent="0.25">
      <c r="A228" s="2" t="s">
        <v>19</v>
      </c>
      <c r="C228" s="2" t="s">
        <v>19</v>
      </c>
      <c r="E228" s="2" t="s">
        <v>29</v>
      </c>
      <c r="G228" s="2" t="s">
        <v>19</v>
      </c>
      <c r="I228" s="2">
        <v>2014</v>
      </c>
      <c r="J228" s="2" t="s">
        <v>19</v>
      </c>
    </row>
    <row r="229" spans="1:10" x14ac:dyDescent="0.25">
      <c r="A229" s="2" t="s">
        <v>19</v>
      </c>
      <c r="C229" s="2" t="s">
        <v>29</v>
      </c>
      <c r="E229" s="2" t="s">
        <v>19</v>
      </c>
      <c r="G229" s="2" t="s">
        <v>19</v>
      </c>
      <c r="I229" s="2">
        <v>2014</v>
      </c>
      <c r="J229" s="2" t="s">
        <v>19</v>
      </c>
    </row>
    <row r="230" spans="1:10" x14ac:dyDescent="0.25">
      <c r="A230" s="2" t="s">
        <v>29</v>
      </c>
      <c r="C230" s="2" t="s">
        <v>19</v>
      </c>
      <c r="E230" s="2" t="s">
        <v>19</v>
      </c>
      <c r="G230" s="2" t="s">
        <v>19</v>
      </c>
      <c r="I230" s="2">
        <v>2014</v>
      </c>
      <c r="J230" s="2" t="s">
        <v>19</v>
      </c>
    </row>
    <row r="231" spans="1:10" x14ac:dyDescent="0.25">
      <c r="A231" s="2" t="s">
        <v>19</v>
      </c>
      <c r="C231" s="2" t="s">
        <v>19</v>
      </c>
      <c r="E231" s="2" t="s">
        <v>19</v>
      </c>
      <c r="G231" s="2" t="s">
        <v>19</v>
      </c>
      <c r="I231" s="2">
        <v>2014</v>
      </c>
      <c r="J231" s="2" t="s">
        <v>19</v>
      </c>
    </row>
    <row r="232" spans="1:10" x14ac:dyDescent="0.25">
      <c r="A232" s="2" t="s">
        <v>29</v>
      </c>
      <c r="C232" s="2" t="s">
        <v>19</v>
      </c>
      <c r="E232" s="2" t="s">
        <v>19</v>
      </c>
      <c r="G232" s="2" t="s">
        <v>19</v>
      </c>
      <c r="I232" s="2">
        <v>2014</v>
      </c>
      <c r="J232" s="2" t="s">
        <v>19</v>
      </c>
    </row>
    <row r="233" spans="1:10" x14ac:dyDescent="0.25">
      <c r="A233" s="2" t="s">
        <v>19</v>
      </c>
      <c r="C233" s="2" t="s">
        <v>19</v>
      </c>
      <c r="E233" s="2" t="s">
        <v>19</v>
      </c>
      <c r="G233" s="2" t="s">
        <v>19</v>
      </c>
      <c r="I233" s="2">
        <v>2014</v>
      </c>
      <c r="J233" s="2" t="s">
        <v>19</v>
      </c>
    </row>
    <row r="234" spans="1:10" x14ac:dyDescent="0.25">
      <c r="A234" s="2" t="s">
        <v>19</v>
      </c>
      <c r="C234" s="2" t="s">
        <v>19</v>
      </c>
      <c r="E234" s="2" t="s">
        <v>19</v>
      </c>
      <c r="G234" s="2" t="s">
        <v>19</v>
      </c>
      <c r="I234" s="2">
        <v>2014</v>
      </c>
      <c r="J234" s="2" t="s">
        <v>19</v>
      </c>
    </row>
    <row r="235" spans="1:10" x14ac:dyDescent="0.25">
      <c r="A235" s="2" t="s">
        <v>19</v>
      </c>
      <c r="C235" s="2" t="s">
        <v>19</v>
      </c>
      <c r="E235" s="2" t="s">
        <v>19</v>
      </c>
      <c r="G235" s="2" t="s">
        <v>19</v>
      </c>
      <c r="I235" s="2">
        <v>2014</v>
      </c>
      <c r="J235" s="2" t="s">
        <v>19</v>
      </c>
    </row>
    <row r="236" spans="1:10" x14ac:dyDescent="0.25">
      <c r="A236" s="2" t="s">
        <v>19</v>
      </c>
      <c r="C236" s="2" t="s">
        <v>19</v>
      </c>
      <c r="E236" s="2" t="s">
        <v>19</v>
      </c>
      <c r="G236" s="2" t="s">
        <v>19</v>
      </c>
      <c r="I236" s="2">
        <v>2014</v>
      </c>
      <c r="J236" s="2" t="s">
        <v>19</v>
      </c>
    </row>
    <row r="237" spans="1:10" x14ac:dyDescent="0.25">
      <c r="A237" s="2" t="s">
        <v>19</v>
      </c>
      <c r="C237" s="2" t="s">
        <v>19</v>
      </c>
      <c r="E237" s="2" t="s">
        <v>19</v>
      </c>
      <c r="G237" s="2" t="s">
        <v>19</v>
      </c>
      <c r="I237" s="2">
        <v>2014</v>
      </c>
      <c r="J237" s="2" t="s">
        <v>19</v>
      </c>
    </row>
    <row r="238" spans="1:10" x14ac:dyDescent="0.25">
      <c r="A238" s="2" t="s">
        <v>19</v>
      </c>
      <c r="C238" s="2" t="s">
        <v>29</v>
      </c>
      <c r="E238" s="2" t="s">
        <v>29</v>
      </c>
      <c r="G238" s="2" t="s">
        <v>19</v>
      </c>
      <c r="I238" s="2">
        <v>2014</v>
      </c>
      <c r="J238" s="2" t="s">
        <v>19</v>
      </c>
    </row>
    <row r="239" spans="1:10" x14ac:dyDescent="0.25">
      <c r="A239" s="2" t="s">
        <v>19</v>
      </c>
      <c r="C239" s="2" t="s">
        <v>19</v>
      </c>
      <c r="E239" s="2" t="s">
        <v>19</v>
      </c>
      <c r="G239" s="2" t="s">
        <v>19</v>
      </c>
      <c r="I239" s="2">
        <v>2014</v>
      </c>
      <c r="J239" s="2" t="s">
        <v>19</v>
      </c>
    </row>
    <row r="240" spans="1:10" x14ac:dyDescent="0.25">
      <c r="A240" s="2" t="s">
        <v>19</v>
      </c>
      <c r="C240" s="2" t="s">
        <v>19</v>
      </c>
      <c r="E240" s="2" t="s">
        <v>19</v>
      </c>
      <c r="G240" s="2" t="s">
        <v>19</v>
      </c>
      <c r="I240" s="2">
        <v>2014</v>
      </c>
      <c r="J240" s="2" t="s">
        <v>19</v>
      </c>
    </row>
    <row r="241" spans="1:10" x14ac:dyDescent="0.25">
      <c r="A241" s="2" t="s">
        <v>19</v>
      </c>
      <c r="C241" s="2" t="s">
        <v>19</v>
      </c>
      <c r="E241" s="2" t="s">
        <v>19</v>
      </c>
      <c r="G241" s="2" t="s">
        <v>29</v>
      </c>
      <c r="I241" s="2">
        <v>2014</v>
      </c>
      <c r="J241" s="2" t="s">
        <v>29</v>
      </c>
    </row>
    <row r="242" spans="1:10" x14ac:dyDescent="0.25">
      <c r="A242" s="2" t="s">
        <v>19</v>
      </c>
      <c r="C242" s="2" t="s">
        <v>19</v>
      </c>
      <c r="E242" s="2" t="s">
        <v>19</v>
      </c>
      <c r="G242" s="2" t="s">
        <v>19</v>
      </c>
      <c r="I242" s="2">
        <v>2014</v>
      </c>
      <c r="J242" s="2" t="s">
        <v>19</v>
      </c>
    </row>
    <row r="243" spans="1:10" x14ac:dyDescent="0.25">
      <c r="A243" s="2" t="s">
        <v>19</v>
      </c>
      <c r="C243" s="2" t="s">
        <v>19</v>
      </c>
      <c r="E243" s="2" t="s">
        <v>19</v>
      </c>
      <c r="G243" s="2" t="s">
        <v>19</v>
      </c>
      <c r="I243" s="2">
        <v>2014</v>
      </c>
      <c r="J243" s="2" t="s">
        <v>19</v>
      </c>
    </row>
    <row r="244" spans="1:10" x14ac:dyDescent="0.25">
      <c r="A244" s="2" t="s">
        <v>29</v>
      </c>
      <c r="C244" s="2" t="s">
        <v>19</v>
      </c>
      <c r="E244" s="2" t="s">
        <v>29</v>
      </c>
      <c r="G244" s="2" t="s">
        <v>19</v>
      </c>
      <c r="I244" s="2">
        <v>2014</v>
      </c>
      <c r="J244" s="2" t="s">
        <v>19</v>
      </c>
    </row>
    <row r="245" spans="1:10" x14ac:dyDescent="0.25">
      <c r="A245" s="2" t="s">
        <v>19</v>
      </c>
      <c r="C245" s="2" t="s">
        <v>19</v>
      </c>
      <c r="E245" s="2" t="s">
        <v>19</v>
      </c>
      <c r="G245" s="2" t="s">
        <v>29</v>
      </c>
      <c r="I245" s="2">
        <v>2014</v>
      </c>
      <c r="J245" s="2" t="s">
        <v>29</v>
      </c>
    </row>
    <row r="246" spans="1:10" x14ac:dyDescent="0.25">
      <c r="A246" s="2" t="s">
        <v>19</v>
      </c>
      <c r="C246" s="2" t="s">
        <v>19</v>
      </c>
      <c r="E246" s="2" t="s">
        <v>19</v>
      </c>
      <c r="G246" s="2" t="s">
        <v>19</v>
      </c>
      <c r="I246" s="2">
        <v>2014</v>
      </c>
      <c r="J246" s="2" t="s">
        <v>19</v>
      </c>
    </row>
    <row r="247" spans="1:10" x14ac:dyDescent="0.25">
      <c r="A247" s="2" t="s">
        <v>19</v>
      </c>
      <c r="C247" s="2" t="s">
        <v>19</v>
      </c>
      <c r="E247" s="2" t="s">
        <v>29</v>
      </c>
      <c r="G247" s="2" t="s">
        <v>29</v>
      </c>
      <c r="I247" s="2">
        <v>2014</v>
      </c>
      <c r="J247" s="2" t="s">
        <v>29</v>
      </c>
    </row>
    <row r="248" spans="1:10" x14ac:dyDescent="0.25">
      <c r="A248" s="2" t="s">
        <v>19</v>
      </c>
      <c r="C248" s="2" t="s">
        <v>19</v>
      </c>
      <c r="E248" s="2" t="s">
        <v>19</v>
      </c>
      <c r="G248" s="2" t="s">
        <v>19</v>
      </c>
      <c r="I248" s="2">
        <v>2014</v>
      </c>
      <c r="J248" s="2" t="s">
        <v>19</v>
      </c>
    </row>
    <row r="249" spans="1:10" x14ac:dyDescent="0.25">
      <c r="A249" s="2" t="s">
        <v>19</v>
      </c>
      <c r="C249" s="2" t="s">
        <v>19</v>
      </c>
      <c r="E249" s="2" t="s">
        <v>19</v>
      </c>
      <c r="G249" s="2" t="s">
        <v>19</v>
      </c>
      <c r="I249" s="2">
        <v>2014</v>
      </c>
      <c r="J249" s="2" t="s">
        <v>19</v>
      </c>
    </row>
    <row r="250" spans="1:10" x14ac:dyDescent="0.25">
      <c r="A250" s="2" t="s">
        <v>19</v>
      </c>
      <c r="C250" s="2" t="s">
        <v>19</v>
      </c>
      <c r="E250" s="2" t="s">
        <v>19</v>
      </c>
      <c r="G250" s="2" t="s">
        <v>19</v>
      </c>
      <c r="I250" s="2">
        <v>2014</v>
      </c>
      <c r="J250" s="2" t="s">
        <v>19</v>
      </c>
    </row>
    <row r="251" spans="1:10" x14ac:dyDescent="0.25">
      <c r="A251" s="2" t="s">
        <v>19</v>
      </c>
      <c r="C251" s="2" t="s">
        <v>19</v>
      </c>
      <c r="E251" s="2" t="s">
        <v>19</v>
      </c>
      <c r="G251" s="2" t="s">
        <v>19</v>
      </c>
      <c r="I251" s="2">
        <v>2014</v>
      </c>
      <c r="J251" s="2" t="s">
        <v>19</v>
      </c>
    </row>
    <row r="252" spans="1:10" x14ac:dyDescent="0.25">
      <c r="A252" s="2" t="s">
        <v>19</v>
      </c>
      <c r="C252" s="2" t="s">
        <v>19</v>
      </c>
      <c r="E252" s="2" t="s">
        <v>19</v>
      </c>
      <c r="G252" s="2" t="s">
        <v>19</v>
      </c>
      <c r="I252" s="2">
        <v>2014</v>
      </c>
      <c r="J252" s="2" t="s">
        <v>19</v>
      </c>
    </row>
    <row r="253" spans="1:10" x14ac:dyDescent="0.25">
      <c r="A253" s="2" t="s">
        <v>19</v>
      </c>
      <c r="C253" s="2" t="s">
        <v>19</v>
      </c>
      <c r="E253" s="2" t="s">
        <v>19</v>
      </c>
      <c r="G253" s="2" t="s">
        <v>19</v>
      </c>
      <c r="I253" s="2">
        <v>2014</v>
      </c>
      <c r="J253" s="2" t="s">
        <v>19</v>
      </c>
    </row>
    <row r="254" spans="1:10" x14ac:dyDescent="0.25">
      <c r="A254" s="2" t="s">
        <v>19</v>
      </c>
      <c r="C254" s="2" t="s">
        <v>19</v>
      </c>
      <c r="E254" s="2" t="s">
        <v>19</v>
      </c>
      <c r="G254" s="2" t="s">
        <v>19</v>
      </c>
      <c r="I254" s="2">
        <v>2014</v>
      </c>
      <c r="J254" s="2" t="s">
        <v>19</v>
      </c>
    </row>
    <row r="255" spans="1:10" x14ac:dyDescent="0.25">
      <c r="A255" s="2" t="s">
        <v>19</v>
      </c>
      <c r="C255" s="2" t="s">
        <v>19</v>
      </c>
      <c r="E255" s="2" t="s">
        <v>19</v>
      </c>
      <c r="G255" s="2" t="s">
        <v>19</v>
      </c>
      <c r="I255" s="2">
        <v>2014</v>
      </c>
      <c r="J255" s="2" t="s">
        <v>19</v>
      </c>
    </row>
    <row r="256" spans="1:10" x14ac:dyDescent="0.25">
      <c r="A256" s="2" t="s">
        <v>19</v>
      </c>
      <c r="C256" s="2" t="s">
        <v>19</v>
      </c>
      <c r="E256" s="2" t="s">
        <v>29</v>
      </c>
      <c r="G256" s="2" t="s">
        <v>19</v>
      </c>
      <c r="I256" s="2">
        <v>2014</v>
      </c>
      <c r="J256" s="2" t="s">
        <v>19</v>
      </c>
    </row>
    <row r="257" spans="1:10" x14ac:dyDescent="0.25">
      <c r="A257" s="2" t="s">
        <v>19</v>
      </c>
      <c r="C257" s="2" t="s">
        <v>29</v>
      </c>
      <c r="E257" s="2" t="s">
        <v>19</v>
      </c>
      <c r="G257" s="2" t="s">
        <v>19</v>
      </c>
      <c r="I257" s="2">
        <v>2014</v>
      </c>
      <c r="J257" s="2" t="s">
        <v>19</v>
      </c>
    </row>
    <row r="258" spans="1:10" x14ac:dyDescent="0.25">
      <c r="A258" s="2" t="s">
        <v>19</v>
      </c>
      <c r="C258" s="2" t="s">
        <v>19</v>
      </c>
      <c r="E258" s="2" t="s">
        <v>19</v>
      </c>
      <c r="G258" s="2" t="s">
        <v>19</v>
      </c>
      <c r="I258" s="2">
        <v>2014</v>
      </c>
      <c r="J258" s="2" t="s">
        <v>19</v>
      </c>
    </row>
    <row r="259" spans="1:10" x14ac:dyDescent="0.25">
      <c r="A259" s="2" t="s">
        <v>19</v>
      </c>
      <c r="C259" s="2" t="s">
        <v>29</v>
      </c>
      <c r="E259" s="2" t="s">
        <v>19</v>
      </c>
      <c r="G259" s="2" t="s">
        <v>29</v>
      </c>
      <c r="I259" s="2">
        <v>2014</v>
      </c>
      <c r="J259" s="2" t="s">
        <v>29</v>
      </c>
    </row>
    <row r="260" spans="1:10" x14ac:dyDescent="0.25">
      <c r="A260" s="2" t="s">
        <v>19</v>
      </c>
      <c r="C260" s="2" t="s">
        <v>19</v>
      </c>
      <c r="E260" s="2" t="s">
        <v>19</v>
      </c>
      <c r="G260" s="2" t="s">
        <v>19</v>
      </c>
      <c r="I260" s="2">
        <v>2014</v>
      </c>
      <c r="J260" s="2" t="s">
        <v>19</v>
      </c>
    </row>
    <row r="261" spans="1:10" x14ac:dyDescent="0.25">
      <c r="A261" s="2" t="s">
        <v>19</v>
      </c>
      <c r="C261" s="2" t="s">
        <v>19</v>
      </c>
      <c r="E261" s="2" t="s">
        <v>19</v>
      </c>
      <c r="G261" s="2" t="s">
        <v>19</v>
      </c>
      <c r="I261" s="2">
        <v>2014</v>
      </c>
      <c r="J261" s="2" t="s">
        <v>19</v>
      </c>
    </row>
    <row r="262" spans="1:10" x14ac:dyDescent="0.25">
      <c r="A262" s="2" t="s">
        <v>19</v>
      </c>
      <c r="C262" s="2" t="s">
        <v>19</v>
      </c>
      <c r="E262" s="2" t="s">
        <v>19</v>
      </c>
      <c r="G262" s="2" t="s">
        <v>19</v>
      </c>
      <c r="I262" s="2">
        <v>2014</v>
      </c>
      <c r="J262" s="2" t="s">
        <v>19</v>
      </c>
    </row>
    <row r="263" spans="1:10" x14ac:dyDescent="0.25">
      <c r="A263" s="2" t="s">
        <v>19</v>
      </c>
      <c r="C263" s="2" t="s">
        <v>19</v>
      </c>
      <c r="E263" s="2" t="s">
        <v>19</v>
      </c>
      <c r="G263" s="2" t="s">
        <v>19</v>
      </c>
      <c r="I263" s="2">
        <v>2014</v>
      </c>
      <c r="J263" s="2" t="s">
        <v>19</v>
      </c>
    </row>
    <row r="264" spans="1:10" x14ac:dyDescent="0.25">
      <c r="A264" s="2" t="s">
        <v>19</v>
      </c>
      <c r="C264" s="2" t="s">
        <v>19</v>
      </c>
      <c r="E264" s="2" t="s">
        <v>19</v>
      </c>
      <c r="G264" s="2" t="s">
        <v>19</v>
      </c>
      <c r="I264" s="2">
        <v>2014</v>
      </c>
      <c r="J264" s="2" t="s">
        <v>19</v>
      </c>
    </row>
    <row r="265" spans="1:10" x14ac:dyDescent="0.25">
      <c r="A265" s="2" t="s">
        <v>19</v>
      </c>
      <c r="C265" s="2" t="s">
        <v>29</v>
      </c>
      <c r="E265" s="2" t="s">
        <v>19</v>
      </c>
      <c r="G265" s="2" t="s">
        <v>19</v>
      </c>
      <c r="I265" s="2">
        <v>2014</v>
      </c>
      <c r="J265" s="2" t="s">
        <v>19</v>
      </c>
    </row>
    <row r="266" spans="1:10" x14ac:dyDescent="0.25">
      <c r="A266" s="2" t="s">
        <v>19</v>
      </c>
      <c r="C266" s="2" t="s">
        <v>19</v>
      </c>
      <c r="E266" s="2" t="s">
        <v>19</v>
      </c>
      <c r="G266" s="2" t="s">
        <v>19</v>
      </c>
      <c r="I266" s="2">
        <v>2014</v>
      </c>
      <c r="J266" s="2" t="s">
        <v>19</v>
      </c>
    </row>
    <row r="267" spans="1:10" x14ac:dyDescent="0.25">
      <c r="A267" s="2" t="s">
        <v>19</v>
      </c>
      <c r="C267" s="2" t="s">
        <v>29</v>
      </c>
      <c r="E267" s="2" t="s">
        <v>19</v>
      </c>
      <c r="G267" s="2" t="s">
        <v>19</v>
      </c>
      <c r="I267" s="2">
        <v>2014</v>
      </c>
      <c r="J267" s="2" t="s">
        <v>19</v>
      </c>
    </row>
    <row r="268" spans="1:10" x14ac:dyDescent="0.25">
      <c r="A268" s="2" t="s">
        <v>19</v>
      </c>
      <c r="E268" s="2" t="s">
        <v>19</v>
      </c>
      <c r="G268" s="2" t="s">
        <v>19</v>
      </c>
      <c r="I268" s="2">
        <v>2014</v>
      </c>
      <c r="J268" s="2" t="s">
        <v>19</v>
      </c>
    </row>
    <row r="269" spans="1:10" x14ac:dyDescent="0.25">
      <c r="A269" s="2" t="s">
        <v>19</v>
      </c>
      <c r="E269" s="2" t="s">
        <v>19</v>
      </c>
      <c r="G269" s="2" t="s">
        <v>19</v>
      </c>
      <c r="I269" s="2">
        <v>2014</v>
      </c>
      <c r="J269" s="2" t="s">
        <v>19</v>
      </c>
    </row>
    <row r="270" spans="1:10" x14ac:dyDescent="0.25">
      <c r="A270" s="2" t="s">
        <v>29</v>
      </c>
      <c r="E270" s="2" t="s">
        <v>19</v>
      </c>
      <c r="G270" s="2" t="s">
        <v>19</v>
      </c>
      <c r="I270" s="2">
        <v>2014</v>
      </c>
      <c r="J270" s="2" t="s">
        <v>19</v>
      </c>
    </row>
    <row r="271" spans="1:10" x14ac:dyDescent="0.25">
      <c r="A271" s="2" t="s">
        <v>19</v>
      </c>
      <c r="E271" s="2" t="s">
        <v>19</v>
      </c>
      <c r="G271" s="2" t="s">
        <v>19</v>
      </c>
      <c r="I271" s="2">
        <v>2014</v>
      </c>
      <c r="J271" s="2" t="s">
        <v>19</v>
      </c>
    </row>
    <row r="272" spans="1:10" x14ac:dyDescent="0.25">
      <c r="A272" s="2" t="s">
        <v>19</v>
      </c>
      <c r="E272" s="2" t="s">
        <v>19</v>
      </c>
      <c r="G272" s="2" t="s">
        <v>19</v>
      </c>
      <c r="I272" s="2">
        <v>2014</v>
      </c>
      <c r="J272" s="2" t="s">
        <v>19</v>
      </c>
    </row>
    <row r="273" spans="1:10" x14ac:dyDescent="0.25">
      <c r="A273" s="2" t="s">
        <v>19</v>
      </c>
      <c r="E273" s="2" t="s">
        <v>19</v>
      </c>
      <c r="G273" s="2" t="s">
        <v>19</v>
      </c>
      <c r="I273" s="2">
        <v>2014</v>
      </c>
      <c r="J273" s="2" t="s">
        <v>19</v>
      </c>
    </row>
    <row r="274" spans="1:10" x14ac:dyDescent="0.25">
      <c r="A274" s="2" t="s">
        <v>19</v>
      </c>
      <c r="E274" s="2" t="s">
        <v>19</v>
      </c>
      <c r="G274" s="2" t="s">
        <v>19</v>
      </c>
      <c r="I274" s="2">
        <v>2014</v>
      </c>
      <c r="J274" s="2" t="s">
        <v>19</v>
      </c>
    </row>
    <row r="275" spans="1:10" x14ac:dyDescent="0.25">
      <c r="A275" s="2" t="s">
        <v>19</v>
      </c>
      <c r="E275" s="2" t="s">
        <v>29</v>
      </c>
      <c r="G275" s="2" t="s">
        <v>19</v>
      </c>
      <c r="I275" s="2">
        <v>2014</v>
      </c>
      <c r="J275" s="2" t="s">
        <v>19</v>
      </c>
    </row>
    <row r="276" spans="1:10" x14ac:dyDescent="0.25">
      <c r="A276" s="2" t="s">
        <v>19</v>
      </c>
      <c r="E276" s="2" t="s">
        <v>19</v>
      </c>
      <c r="G276" s="2" t="s">
        <v>19</v>
      </c>
      <c r="I276" s="2">
        <v>2014</v>
      </c>
      <c r="J276" s="2" t="s">
        <v>19</v>
      </c>
    </row>
    <row r="277" spans="1:10" x14ac:dyDescent="0.25">
      <c r="A277" s="2" t="s">
        <v>19</v>
      </c>
      <c r="E277" s="2" t="s">
        <v>29</v>
      </c>
      <c r="G277" s="2" t="s">
        <v>19</v>
      </c>
      <c r="I277" s="2">
        <v>2014</v>
      </c>
      <c r="J277" s="2" t="s">
        <v>19</v>
      </c>
    </row>
    <row r="278" spans="1:10" x14ac:dyDescent="0.25">
      <c r="A278" s="2" t="s">
        <v>19</v>
      </c>
      <c r="E278" s="2" t="s">
        <v>19</v>
      </c>
      <c r="G278" s="2" t="s">
        <v>19</v>
      </c>
      <c r="I278" s="2">
        <v>2014</v>
      </c>
      <c r="J278" s="2" t="s">
        <v>19</v>
      </c>
    </row>
    <row r="279" spans="1:10" x14ac:dyDescent="0.25">
      <c r="A279" s="2" t="s">
        <v>19</v>
      </c>
      <c r="E279" s="2" t="s">
        <v>19</v>
      </c>
      <c r="G279" s="2" t="s">
        <v>19</v>
      </c>
      <c r="I279" s="2">
        <v>2014</v>
      </c>
      <c r="J279" s="2" t="s">
        <v>19</v>
      </c>
    </row>
    <row r="280" spans="1:10" x14ac:dyDescent="0.25">
      <c r="A280" s="2" t="s">
        <v>19</v>
      </c>
      <c r="E280" s="2" t="s">
        <v>19</v>
      </c>
      <c r="G280" s="2" t="s">
        <v>19</v>
      </c>
      <c r="I280" s="2">
        <v>2014</v>
      </c>
      <c r="J280" s="2" t="s">
        <v>19</v>
      </c>
    </row>
    <row r="281" spans="1:10" x14ac:dyDescent="0.25">
      <c r="A281" s="2" t="s">
        <v>19</v>
      </c>
      <c r="E281" s="2" t="s">
        <v>19</v>
      </c>
      <c r="G281" s="2" t="s">
        <v>19</v>
      </c>
      <c r="I281" s="2">
        <v>2014</v>
      </c>
      <c r="J281" s="2" t="s">
        <v>19</v>
      </c>
    </row>
    <row r="282" spans="1:10" x14ac:dyDescent="0.25">
      <c r="A282" s="2" t="s">
        <v>29</v>
      </c>
      <c r="E282" s="2" t="s">
        <v>19</v>
      </c>
      <c r="G282" s="2" t="s">
        <v>19</v>
      </c>
      <c r="I282" s="2">
        <v>2014</v>
      </c>
      <c r="J282" s="2" t="s">
        <v>19</v>
      </c>
    </row>
    <row r="283" spans="1:10" x14ac:dyDescent="0.25">
      <c r="A283" s="2" t="s">
        <v>19</v>
      </c>
      <c r="E283" s="2" t="s">
        <v>29</v>
      </c>
      <c r="G283" s="2" t="s">
        <v>19</v>
      </c>
      <c r="I283" s="2">
        <v>2014</v>
      </c>
      <c r="J283" s="2" t="s">
        <v>19</v>
      </c>
    </row>
    <row r="284" spans="1:10" x14ac:dyDescent="0.25">
      <c r="A284" s="2" t="s">
        <v>19</v>
      </c>
      <c r="E284" s="2" t="s">
        <v>19</v>
      </c>
      <c r="G284" s="2" t="s">
        <v>19</v>
      </c>
      <c r="I284" s="2">
        <v>2014</v>
      </c>
      <c r="J284" s="2" t="s">
        <v>19</v>
      </c>
    </row>
    <row r="285" spans="1:10" x14ac:dyDescent="0.25">
      <c r="A285" s="2" t="s">
        <v>19</v>
      </c>
      <c r="E285" s="2" t="s">
        <v>29</v>
      </c>
      <c r="G285" s="2" t="s">
        <v>29</v>
      </c>
      <c r="I285" s="2">
        <v>2014</v>
      </c>
      <c r="J285" s="2" t="s">
        <v>29</v>
      </c>
    </row>
    <row r="286" spans="1:10" x14ac:dyDescent="0.25">
      <c r="A286" s="2" t="s">
        <v>19</v>
      </c>
      <c r="E286" s="2" t="s">
        <v>19</v>
      </c>
      <c r="G286" s="2" t="s">
        <v>19</v>
      </c>
      <c r="I286" s="2">
        <v>2014</v>
      </c>
      <c r="J286" s="2" t="s">
        <v>19</v>
      </c>
    </row>
    <row r="287" spans="1:10" x14ac:dyDescent="0.25">
      <c r="A287" s="2" t="s">
        <v>19</v>
      </c>
      <c r="E287" s="2" t="s">
        <v>19</v>
      </c>
      <c r="G287" s="2" t="s">
        <v>19</v>
      </c>
      <c r="I287" s="2">
        <v>2014</v>
      </c>
      <c r="J287" s="2" t="s">
        <v>19</v>
      </c>
    </row>
    <row r="288" spans="1:10" x14ac:dyDescent="0.25">
      <c r="A288" s="2" t="s">
        <v>29</v>
      </c>
      <c r="E288" s="2" t="s">
        <v>19</v>
      </c>
      <c r="G288" s="2" t="s">
        <v>19</v>
      </c>
      <c r="I288" s="2">
        <v>2014</v>
      </c>
      <c r="J288" s="2" t="s">
        <v>19</v>
      </c>
    </row>
    <row r="289" spans="1:10" x14ac:dyDescent="0.25">
      <c r="A289" s="2" t="s">
        <v>19</v>
      </c>
      <c r="E289" s="2" t="s">
        <v>19</v>
      </c>
      <c r="G289" s="2" t="s">
        <v>19</v>
      </c>
      <c r="I289" s="2">
        <v>2014</v>
      </c>
      <c r="J289" s="2" t="s">
        <v>19</v>
      </c>
    </row>
    <row r="290" spans="1:10" x14ac:dyDescent="0.25">
      <c r="A290" s="2" t="s">
        <v>19</v>
      </c>
      <c r="E290" s="2" t="s">
        <v>19</v>
      </c>
      <c r="G290" s="2" t="s">
        <v>19</v>
      </c>
      <c r="I290" s="2">
        <v>2014</v>
      </c>
      <c r="J290" s="2" t="s">
        <v>19</v>
      </c>
    </row>
    <row r="291" spans="1:10" x14ac:dyDescent="0.25">
      <c r="A291" s="2" t="s">
        <v>19</v>
      </c>
      <c r="E291" s="2" t="s">
        <v>19</v>
      </c>
      <c r="G291" s="2" t="s">
        <v>19</v>
      </c>
      <c r="I291" s="2">
        <v>2014</v>
      </c>
      <c r="J291" s="2" t="s">
        <v>19</v>
      </c>
    </row>
    <row r="292" spans="1:10" x14ac:dyDescent="0.25">
      <c r="A292" s="2" t="s">
        <v>19</v>
      </c>
      <c r="E292" s="2" t="s">
        <v>19</v>
      </c>
      <c r="G292" s="2" t="s">
        <v>19</v>
      </c>
      <c r="I292" s="2">
        <v>2014</v>
      </c>
      <c r="J292" s="2" t="s">
        <v>19</v>
      </c>
    </row>
    <row r="293" spans="1:10" x14ac:dyDescent="0.25">
      <c r="A293" s="2" t="s">
        <v>19</v>
      </c>
      <c r="E293" s="2" t="s">
        <v>19</v>
      </c>
      <c r="G293" s="2" t="s">
        <v>19</v>
      </c>
      <c r="I293" s="2">
        <v>2014</v>
      </c>
      <c r="J293" s="2" t="s">
        <v>19</v>
      </c>
    </row>
    <row r="294" spans="1:10" x14ac:dyDescent="0.25">
      <c r="A294" s="2" t="s">
        <v>19</v>
      </c>
      <c r="E294" s="2" t="s">
        <v>19</v>
      </c>
      <c r="G294" s="2" t="s">
        <v>19</v>
      </c>
      <c r="I294" s="2">
        <v>2014</v>
      </c>
      <c r="J294" s="2" t="s">
        <v>19</v>
      </c>
    </row>
    <row r="295" spans="1:10" x14ac:dyDescent="0.25">
      <c r="A295" s="2" t="s">
        <v>19</v>
      </c>
      <c r="E295" s="2" t="s">
        <v>19</v>
      </c>
      <c r="G295" s="2" t="s">
        <v>19</v>
      </c>
      <c r="I295" s="2">
        <v>2014</v>
      </c>
      <c r="J295" s="2" t="s">
        <v>19</v>
      </c>
    </row>
    <row r="296" spans="1:10" x14ac:dyDescent="0.25">
      <c r="A296" s="2" t="s">
        <v>19</v>
      </c>
      <c r="E296" s="2" t="s">
        <v>19</v>
      </c>
      <c r="G296" s="2" t="s">
        <v>19</v>
      </c>
      <c r="I296" s="2">
        <v>2014</v>
      </c>
      <c r="J296" s="2" t="s">
        <v>19</v>
      </c>
    </row>
    <row r="297" spans="1:10" x14ac:dyDescent="0.25">
      <c r="A297" s="2" t="s">
        <v>19</v>
      </c>
      <c r="E297" s="2" t="s">
        <v>19</v>
      </c>
      <c r="G297" s="2" t="s">
        <v>29</v>
      </c>
      <c r="I297" s="2">
        <v>2014</v>
      </c>
      <c r="J297" s="2" t="s">
        <v>29</v>
      </c>
    </row>
    <row r="298" spans="1:10" x14ac:dyDescent="0.25">
      <c r="A298" s="2" t="s">
        <v>19</v>
      </c>
      <c r="E298" s="2" t="s">
        <v>19</v>
      </c>
      <c r="G298" s="2" t="s">
        <v>19</v>
      </c>
      <c r="I298" s="2">
        <v>2014</v>
      </c>
      <c r="J298" s="2" t="s">
        <v>19</v>
      </c>
    </row>
    <row r="299" spans="1:10" x14ac:dyDescent="0.25">
      <c r="A299" s="2" t="s">
        <v>19</v>
      </c>
      <c r="E299" s="2" t="s">
        <v>19</v>
      </c>
      <c r="G299" s="2" t="s">
        <v>19</v>
      </c>
      <c r="I299" s="2">
        <v>2014</v>
      </c>
      <c r="J299" s="2" t="s">
        <v>19</v>
      </c>
    </row>
    <row r="300" spans="1:10" x14ac:dyDescent="0.25">
      <c r="A300" s="2" t="s">
        <v>19</v>
      </c>
      <c r="E300" s="2" t="s">
        <v>19</v>
      </c>
      <c r="G300" s="2" t="s">
        <v>19</v>
      </c>
      <c r="I300" s="2">
        <v>2014</v>
      </c>
      <c r="J300" s="2" t="s">
        <v>19</v>
      </c>
    </row>
    <row r="301" spans="1:10" x14ac:dyDescent="0.25">
      <c r="A301" s="2" t="s">
        <v>19</v>
      </c>
      <c r="E301" s="2" t="s">
        <v>19</v>
      </c>
      <c r="G301" s="2" t="s">
        <v>19</v>
      </c>
      <c r="I301" s="2">
        <v>2014</v>
      </c>
      <c r="J301" s="2" t="s">
        <v>19</v>
      </c>
    </row>
    <row r="302" spans="1:10" x14ac:dyDescent="0.25">
      <c r="A302" s="2" t="s">
        <v>19</v>
      </c>
      <c r="E302" s="2" t="s">
        <v>19</v>
      </c>
      <c r="G302" s="2" t="s">
        <v>19</v>
      </c>
      <c r="I302" s="2">
        <v>2014</v>
      </c>
      <c r="J302" s="2" t="s">
        <v>19</v>
      </c>
    </row>
    <row r="303" spans="1:10" x14ac:dyDescent="0.25">
      <c r="A303" s="2" t="s">
        <v>19</v>
      </c>
      <c r="E303" s="2" t="s">
        <v>19</v>
      </c>
      <c r="G303" s="2" t="s">
        <v>29</v>
      </c>
      <c r="I303" s="2">
        <v>2014</v>
      </c>
      <c r="J303" s="2" t="s">
        <v>29</v>
      </c>
    </row>
    <row r="304" spans="1:10" x14ac:dyDescent="0.25">
      <c r="A304" s="2" t="s">
        <v>19</v>
      </c>
      <c r="E304" s="2" t="s">
        <v>19</v>
      </c>
      <c r="G304" s="2" t="s">
        <v>19</v>
      </c>
      <c r="I304" s="2">
        <v>2014</v>
      </c>
      <c r="J304" s="2" t="s">
        <v>19</v>
      </c>
    </row>
    <row r="305" spans="1:10" x14ac:dyDescent="0.25">
      <c r="A305" s="2" t="s">
        <v>19</v>
      </c>
      <c r="E305" s="2" t="s">
        <v>19</v>
      </c>
      <c r="G305" s="2" t="s">
        <v>19</v>
      </c>
      <c r="I305" s="2">
        <v>2014</v>
      </c>
      <c r="J305" s="2" t="s">
        <v>19</v>
      </c>
    </row>
    <row r="306" spans="1:10" x14ac:dyDescent="0.25">
      <c r="A306" s="2" t="s">
        <v>19</v>
      </c>
      <c r="E306" s="2" t="s">
        <v>19</v>
      </c>
      <c r="G306" s="2" t="s">
        <v>19</v>
      </c>
      <c r="I306" s="2">
        <v>2014</v>
      </c>
      <c r="J306" s="2" t="s">
        <v>19</v>
      </c>
    </row>
    <row r="307" spans="1:10" x14ac:dyDescent="0.25">
      <c r="A307" s="2" t="s">
        <v>19</v>
      </c>
      <c r="E307" s="2" t="s">
        <v>19</v>
      </c>
      <c r="G307" s="2" t="s">
        <v>19</v>
      </c>
      <c r="I307" s="2">
        <v>2014</v>
      </c>
      <c r="J307" s="2" t="s">
        <v>19</v>
      </c>
    </row>
    <row r="308" spans="1:10" x14ac:dyDescent="0.25">
      <c r="A308" s="2" t="s">
        <v>19</v>
      </c>
      <c r="E308" s="2" t="s">
        <v>19</v>
      </c>
      <c r="G308" s="2" t="s">
        <v>19</v>
      </c>
      <c r="I308" s="2">
        <v>2014</v>
      </c>
      <c r="J308" s="2" t="s">
        <v>19</v>
      </c>
    </row>
    <row r="309" spans="1:10" x14ac:dyDescent="0.25">
      <c r="A309" s="2" t="s">
        <v>19</v>
      </c>
      <c r="E309" s="2" t="s">
        <v>19</v>
      </c>
      <c r="G309" s="2" t="s">
        <v>19</v>
      </c>
      <c r="I309" s="2">
        <v>2014</v>
      </c>
      <c r="J309" s="2" t="s">
        <v>19</v>
      </c>
    </row>
    <row r="310" spans="1:10" x14ac:dyDescent="0.25">
      <c r="A310" s="2" t="s">
        <v>19</v>
      </c>
      <c r="E310" s="2" t="s">
        <v>19</v>
      </c>
      <c r="G310" s="2" t="s">
        <v>19</v>
      </c>
      <c r="I310" s="2">
        <v>2014</v>
      </c>
      <c r="J310" s="2" t="s">
        <v>19</v>
      </c>
    </row>
    <row r="311" spans="1:10" x14ac:dyDescent="0.25">
      <c r="A311" s="2" t="s">
        <v>19</v>
      </c>
      <c r="E311" s="2" t="s">
        <v>19</v>
      </c>
      <c r="G311" s="2" t="s">
        <v>19</v>
      </c>
      <c r="I311" s="2">
        <v>2014</v>
      </c>
      <c r="J311" s="2" t="s">
        <v>19</v>
      </c>
    </row>
    <row r="312" spans="1:10" x14ac:dyDescent="0.25">
      <c r="A312" s="2" t="s">
        <v>19</v>
      </c>
      <c r="E312" s="2" t="s">
        <v>19</v>
      </c>
      <c r="G312" s="2" t="s">
        <v>19</v>
      </c>
      <c r="I312" s="2">
        <v>2014</v>
      </c>
      <c r="J312" s="2" t="s">
        <v>19</v>
      </c>
    </row>
    <row r="313" spans="1:10" x14ac:dyDescent="0.25">
      <c r="A313" s="2" t="s">
        <v>19</v>
      </c>
      <c r="E313" s="2" t="s">
        <v>19</v>
      </c>
      <c r="G313" s="2" t="s">
        <v>19</v>
      </c>
      <c r="I313" s="2">
        <v>2014</v>
      </c>
      <c r="J313" s="2" t="s">
        <v>19</v>
      </c>
    </row>
    <row r="314" spans="1:10" x14ac:dyDescent="0.25">
      <c r="A314" s="2" t="s">
        <v>19</v>
      </c>
      <c r="E314" s="2" t="s">
        <v>19</v>
      </c>
      <c r="G314" s="2" t="s">
        <v>19</v>
      </c>
      <c r="I314" s="2">
        <v>2014</v>
      </c>
      <c r="J314" s="2" t="s">
        <v>19</v>
      </c>
    </row>
    <row r="315" spans="1:10" x14ac:dyDescent="0.25">
      <c r="A315" s="2" t="s">
        <v>19</v>
      </c>
      <c r="E315" s="2" t="s">
        <v>19</v>
      </c>
      <c r="G315" s="2" t="s">
        <v>19</v>
      </c>
      <c r="I315" s="2">
        <v>2014</v>
      </c>
      <c r="J315" s="2" t="s">
        <v>19</v>
      </c>
    </row>
    <row r="316" spans="1:10" x14ac:dyDescent="0.25">
      <c r="A316" s="2" t="s">
        <v>19</v>
      </c>
      <c r="E316" s="2" t="s">
        <v>29</v>
      </c>
      <c r="G316" s="2" t="s">
        <v>19</v>
      </c>
      <c r="I316" s="2">
        <v>2014</v>
      </c>
      <c r="J316" s="2" t="s">
        <v>19</v>
      </c>
    </row>
    <row r="317" spans="1:10" x14ac:dyDescent="0.25">
      <c r="A317" s="2" t="s">
        <v>19</v>
      </c>
      <c r="E317" s="13" t="s">
        <v>19</v>
      </c>
      <c r="G317" s="2" t="s">
        <v>19</v>
      </c>
      <c r="I317" s="2">
        <v>2014</v>
      </c>
      <c r="J317" s="2" t="s">
        <v>19</v>
      </c>
    </row>
    <row r="318" spans="1:10" x14ac:dyDescent="0.25">
      <c r="A318" s="2" t="s">
        <v>19</v>
      </c>
      <c r="G318" s="2" t="s">
        <v>19</v>
      </c>
      <c r="I318" s="2">
        <v>2014</v>
      </c>
      <c r="J318" s="2" t="s">
        <v>19</v>
      </c>
    </row>
    <row r="319" spans="1:10" x14ac:dyDescent="0.25">
      <c r="A319" s="2" t="s">
        <v>19</v>
      </c>
      <c r="G319" s="2" t="s">
        <v>19</v>
      </c>
      <c r="I319" s="2">
        <v>2014</v>
      </c>
      <c r="J319" s="2" t="s">
        <v>19</v>
      </c>
    </row>
    <row r="320" spans="1:10" x14ac:dyDescent="0.25">
      <c r="A320" s="2" t="s">
        <v>29</v>
      </c>
      <c r="G320" s="2" t="s">
        <v>19</v>
      </c>
      <c r="I320" s="2">
        <v>2014</v>
      </c>
      <c r="J320" s="2" t="s">
        <v>19</v>
      </c>
    </row>
    <row r="321" spans="1:10" x14ac:dyDescent="0.25">
      <c r="A321" s="2" t="s">
        <v>19</v>
      </c>
      <c r="G321" s="2" t="s">
        <v>19</v>
      </c>
      <c r="I321" s="2">
        <v>2014</v>
      </c>
      <c r="J321" s="2" t="s">
        <v>19</v>
      </c>
    </row>
    <row r="322" spans="1:10" x14ac:dyDescent="0.25">
      <c r="A322" s="2" t="s">
        <v>19</v>
      </c>
      <c r="G322" s="2" t="s">
        <v>19</v>
      </c>
      <c r="I322" s="2">
        <v>2014</v>
      </c>
      <c r="J322" s="2" t="s">
        <v>19</v>
      </c>
    </row>
    <row r="323" spans="1:10" x14ac:dyDescent="0.25">
      <c r="A323" s="2" t="s">
        <v>19</v>
      </c>
      <c r="G323" s="2" t="s">
        <v>19</v>
      </c>
      <c r="I323" s="2">
        <v>2014</v>
      </c>
      <c r="J323" s="2" t="s">
        <v>19</v>
      </c>
    </row>
    <row r="324" spans="1:10" x14ac:dyDescent="0.25">
      <c r="A324" s="2" t="s">
        <v>19</v>
      </c>
      <c r="G324" s="2" t="s">
        <v>19</v>
      </c>
      <c r="I324" s="2">
        <v>2014</v>
      </c>
      <c r="J324" s="2" t="s">
        <v>19</v>
      </c>
    </row>
    <row r="325" spans="1:10" x14ac:dyDescent="0.25">
      <c r="A325" s="2" t="s">
        <v>29</v>
      </c>
      <c r="G325" s="2" t="s">
        <v>19</v>
      </c>
      <c r="I325" s="2">
        <v>2014</v>
      </c>
      <c r="J325" s="2" t="s">
        <v>19</v>
      </c>
    </row>
    <row r="326" spans="1:10" x14ac:dyDescent="0.25">
      <c r="A326" s="2" t="s">
        <v>19</v>
      </c>
      <c r="G326" s="2" t="s">
        <v>19</v>
      </c>
      <c r="I326" s="2">
        <v>2014</v>
      </c>
      <c r="J326" s="2" t="s">
        <v>19</v>
      </c>
    </row>
    <row r="327" spans="1:10" x14ac:dyDescent="0.25">
      <c r="A327" s="2" t="s">
        <v>19</v>
      </c>
      <c r="G327" s="2" t="s">
        <v>19</v>
      </c>
      <c r="I327" s="2">
        <v>2014</v>
      </c>
      <c r="J327" s="2" t="s">
        <v>19</v>
      </c>
    </row>
    <row r="328" spans="1:10" x14ac:dyDescent="0.25">
      <c r="A328" s="2" t="s">
        <v>19</v>
      </c>
      <c r="G328" s="2" t="s">
        <v>19</v>
      </c>
      <c r="I328" s="2">
        <v>2014</v>
      </c>
      <c r="J328" s="2" t="s">
        <v>19</v>
      </c>
    </row>
    <row r="329" spans="1:10" x14ac:dyDescent="0.25">
      <c r="A329" s="2" t="s">
        <v>19</v>
      </c>
      <c r="G329" s="2" t="s">
        <v>19</v>
      </c>
      <c r="I329" s="2">
        <v>2014</v>
      </c>
      <c r="J329" s="2" t="s">
        <v>19</v>
      </c>
    </row>
    <row r="330" spans="1:10" x14ac:dyDescent="0.25">
      <c r="A330" s="2" t="s">
        <v>19</v>
      </c>
      <c r="G330" s="2" t="s">
        <v>19</v>
      </c>
      <c r="I330" s="2">
        <v>2014</v>
      </c>
      <c r="J330" s="2" t="s">
        <v>19</v>
      </c>
    </row>
    <row r="331" spans="1:10" x14ac:dyDescent="0.25">
      <c r="A331" s="2" t="s">
        <v>19</v>
      </c>
      <c r="G331" s="2" t="s">
        <v>19</v>
      </c>
      <c r="I331" s="2">
        <v>2014</v>
      </c>
      <c r="J331" s="2" t="s">
        <v>19</v>
      </c>
    </row>
    <row r="332" spans="1:10" x14ac:dyDescent="0.25">
      <c r="A332" s="2" t="s">
        <v>19</v>
      </c>
      <c r="G332" s="2" t="s">
        <v>19</v>
      </c>
      <c r="I332" s="2">
        <v>2014</v>
      </c>
      <c r="J332" s="2" t="s">
        <v>19</v>
      </c>
    </row>
    <row r="333" spans="1:10" x14ac:dyDescent="0.25">
      <c r="A333" s="2" t="s">
        <v>19</v>
      </c>
      <c r="G333" s="2" t="s">
        <v>19</v>
      </c>
      <c r="I333" s="2">
        <v>2014</v>
      </c>
      <c r="J333" s="2" t="s">
        <v>19</v>
      </c>
    </row>
    <row r="334" spans="1:10" x14ac:dyDescent="0.25">
      <c r="A334" s="2" t="s">
        <v>19</v>
      </c>
      <c r="G334" s="2" t="s">
        <v>19</v>
      </c>
      <c r="I334" s="2">
        <v>2014</v>
      </c>
      <c r="J334" s="2" t="s">
        <v>19</v>
      </c>
    </row>
    <row r="335" spans="1:10" x14ac:dyDescent="0.25">
      <c r="A335" s="2" t="s">
        <v>19</v>
      </c>
      <c r="G335" s="2" t="s">
        <v>29</v>
      </c>
      <c r="I335" s="2">
        <v>2014</v>
      </c>
      <c r="J335" s="2" t="s">
        <v>29</v>
      </c>
    </row>
    <row r="336" spans="1:10" x14ac:dyDescent="0.25">
      <c r="A336" s="2" t="s">
        <v>19</v>
      </c>
      <c r="G336" s="2" t="s">
        <v>19</v>
      </c>
      <c r="I336" s="2">
        <v>2014</v>
      </c>
      <c r="J336" s="2" t="s">
        <v>19</v>
      </c>
    </row>
    <row r="337" spans="1:10" x14ac:dyDescent="0.25">
      <c r="A337" s="2" t="s">
        <v>19</v>
      </c>
      <c r="G337" s="2" t="s">
        <v>19</v>
      </c>
      <c r="I337" s="2">
        <v>2014</v>
      </c>
      <c r="J337" s="2" t="s">
        <v>19</v>
      </c>
    </row>
    <row r="338" spans="1:10" x14ac:dyDescent="0.25">
      <c r="A338" s="2" t="s">
        <v>19</v>
      </c>
      <c r="G338" s="2" t="s">
        <v>19</v>
      </c>
      <c r="I338" s="2">
        <v>2014</v>
      </c>
      <c r="J338" s="2" t="s">
        <v>19</v>
      </c>
    </row>
    <row r="339" spans="1:10" x14ac:dyDescent="0.25">
      <c r="A339" s="2" t="s">
        <v>19</v>
      </c>
      <c r="G339" s="2" t="s">
        <v>19</v>
      </c>
      <c r="I339" s="2">
        <v>2014</v>
      </c>
      <c r="J339" s="2" t="s">
        <v>19</v>
      </c>
    </row>
    <row r="340" spans="1:10" x14ac:dyDescent="0.25">
      <c r="A340" s="2" t="s">
        <v>19</v>
      </c>
      <c r="G340" s="2" t="s">
        <v>29</v>
      </c>
      <c r="I340" s="2">
        <v>2014</v>
      </c>
      <c r="J340" s="2" t="s">
        <v>29</v>
      </c>
    </row>
    <row r="341" spans="1:10" x14ac:dyDescent="0.25">
      <c r="A341" s="2" t="s">
        <v>19</v>
      </c>
      <c r="G341" s="2" t="s">
        <v>19</v>
      </c>
      <c r="I341" s="2">
        <v>2014</v>
      </c>
      <c r="J341" s="2" t="s">
        <v>19</v>
      </c>
    </row>
    <row r="342" spans="1:10" x14ac:dyDescent="0.25">
      <c r="A342" s="2" t="s">
        <v>19</v>
      </c>
      <c r="G342" s="2" t="s">
        <v>19</v>
      </c>
      <c r="I342" s="2">
        <v>2014</v>
      </c>
      <c r="J342" s="2" t="s">
        <v>19</v>
      </c>
    </row>
    <row r="343" spans="1:10" x14ac:dyDescent="0.25">
      <c r="A343" s="2" t="s">
        <v>19</v>
      </c>
      <c r="G343" s="2" t="s">
        <v>19</v>
      </c>
      <c r="I343" s="2">
        <v>2014</v>
      </c>
      <c r="J343" s="2" t="s">
        <v>19</v>
      </c>
    </row>
    <row r="344" spans="1:10" x14ac:dyDescent="0.25">
      <c r="A344" s="2" t="s">
        <v>19</v>
      </c>
      <c r="G344" s="2" t="s">
        <v>19</v>
      </c>
      <c r="I344" s="2">
        <v>2014</v>
      </c>
      <c r="J344" s="2" t="s">
        <v>19</v>
      </c>
    </row>
    <row r="345" spans="1:10" x14ac:dyDescent="0.25">
      <c r="G345" s="2" t="s">
        <v>19</v>
      </c>
      <c r="I345" s="2">
        <v>2014</v>
      </c>
      <c r="J345" s="2" t="s">
        <v>19</v>
      </c>
    </row>
    <row r="346" spans="1:10" x14ac:dyDescent="0.25">
      <c r="G346" s="2" t="s">
        <v>19</v>
      </c>
      <c r="I346" s="2">
        <v>2014</v>
      </c>
      <c r="J346" s="2" t="s">
        <v>19</v>
      </c>
    </row>
    <row r="347" spans="1:10" x14ac:dyDescent="0.25">
      <c r="G347" s="2" t="s">
        <v>19</v>
      </c>
      <c r="I347" s="2">
        <v>2014</v>
      </c>
      <c r="J347" s="2" t="s">
        <v>19</v>
      </c>
    </row>
    <row r="348" spans="1:10" x14ac:dyDescent="0.25">
      <c r="G348" s="2" t="s">
        <v>19</v>
      </c>
      <c r="I348" s="2">
        <v>2014</v>
      </c>
      <c r="J348" s="2" t="s">
        <v>19</v>
      </c>
    </row>
    <row r="349" spans="1:10" x14ac:dyDescent="0.25">
      <c r="G349" s="2" t="s">
        <v>19</v>
      </c>
      <c r="I349" s="2">
        <v>2014</v>
      </c>
      <c r="J349" s="2" t="s">
        <v>19</v>
      </c>
    </row>
    <row r="350" spans="1:10" x14ac:dyDescent="0.25">
      <c r="G350" s="2" t="s">
        <v>19</v>
      </c>
      <c r="I350" s="2">
        <v>2014</v>
      </c>
      <c r="J350" s="2" t="s">
        <v>19</v>
      </c>
    </row>
    <row r="351" spans="1:10" x14ac:dyDescent="0.25">
      <c r="G351" s="2" t="s">
        <v>19</v>
      </c>
      <c r="I351" s="2">
        <v>2014</v>
      </c>
      <c r="J351" s="2" t="s">
        <v>19</v>
      </c>
    </row>
    <row r="352" spans="1:10" x14ac:dyDescent="0.25">
      <c r="G352" s="2" t="s">
        <v>19</v>
      </c>
      <c r="I352" s="2">
        <v>2014</v>
      </c>
      <c r="J352" s="2" t="s">
        <v>19</v>
      </c>
    </row>
    <row r="353" spans="7:10" x14ac:dyDescent="0.25">
      <c r="G353" s="2" t="s">
        <v>19</v>
      </c>
      <c r="I353" s="2">
        <v>2014</v>
      </c>
      <c r="J353" s="2" t="s">
        <v>19</v>
      </c>
    </row>
    <row r="354" spans="7:10" x14ac:dyDescent="0.25">
      <c r="G354" s="2" t="s">
        <v>19</v>
      </c>
      <c r="I354" s="2">
        <v>2014</v>
      </c>
      <c r="J354" s="2" t="s">
        <v>19</v>
      </c>
    </row>
    <row r="355" spans="7:10" x14ac:dyDescent="0.25">
      <c r="G355" s="2" t="s">
        <v>19</v>
      </c>
      <c r="I355" s="2">
        <v>2014</v>
      </c>
      <c r="J355" s="2" t="s">
        <v>19</v>
      </c>
    </row>
    <row r="356" spans="7:10" x14ac:dyDescent="0.25">
      <c r="G356" s="2" t="s">
        <v>19</v>
      </c>
      <c r="I356" s="2">
        <v>2014</v>
      </c>
      <c r="J356" s="2" t="s">
        <v>19</v>
      </c>
    </row>
    <row r="357" spans="7:10" x14ac:dyDescent="0.25">
      <c r="G357" s="2" t="s">
        <v>19</v>
      </c>
      <c r="I357" s="2">
        <v>2014</v>
      </c>
      <c r="J357" s="2" t="s">
        <v>19</v>
      </c>
    </row>
    <row r="358" spans="7:10" x14ac:dyDescent="0.25">
      <c r="G358" s="2" t="s">
        <v>19</v>
      </c>
      <c r="I358" s="2">
        <v>2014</v>
      </c>
      <c r="J358" s="2" t="s">
        <v>19</v>
      </c>
    </row>
    <row r="359" spans="7:10" x14ac:dyDescent="0.25">
      <c r="G359" s="2" t="s">
        <v>19</v>
      </c>
      <c r="I359" s="2">
        <v>2014</v>
      </c>
      <c r="J359" s="2" t="s">
        <v>19</v>
      </c>
    </row>
    <row r="360" spans="7:10" x14ac:dyDescent="0.25">
      <c r="G360" s="2" t="s">
        <v>19</v>
      </c>
      <c r="I360" s="2">
        <v>2014</v>
      </c>
      <c r="J360" s="2" t="s">
        <v>19</v>
      </c>
    </row>
    <row r="361" spans="7:10" x14ac:dyDescent="0.25">
      <c r="G361" s="2" t="s">
        <v>19</v>
      </c>
      <c r="I361" s="2">
        <v>2014</v>
      </c>
      <c r="J361" s="2" t="s">
        <v>19</v>
      </c>
    </row>
    <row r="362" spans="7:10" x14ac:dyDescent="0.25">
      <c r="G362" s="2" t="s">
        <v>19</v>
      </c>
      <c r="I362" s="2">
        <v>2014</v>
      </c>
      <c r="J362" s="2" t="s">
        <v>19</v>
      </c>
    </row>
    <row r="363" spans="7:10" x14ac:dyDescent="0.25">
      <c r="G363" s="2" t="s">
        <v>19</v>
      </c>
      <c r="I363" s="2">
        <v>2014</v>
      </c>
      <c r="J363" s="2" t="s">
        <v>19</v>
      </c>
    </row>
    <row r="364" spans="7:10" x14ac:dyDescent="0.25">
      <c r="G364" s="2" t="s">
        <v>19</v>
      </c>
      <c r="I364" s="2">
        <v>2014</v>
      </c>
      <c r="J364" s="2" t="s">
        <v>19</v>
      </c>
    </row>
    <row r="365" spans="7:10" x14ac:dyDescent="0.25">
      <c r="G365" s="2" t="s">
        <v>19</v>
      </c>
      <c r="I365" s="2">
        <v>2014</v>
      </c>
      <c r="J365" s="2" t="s">
        <v>19</v>
      </c>
    </row>
    <row r="366" spans="7:10" x14ac:dyDescent="0.25">
      <c r="G366" s="2" t="s">
        <v>19</v>
      </c>
      <c r="I366" s="2">
        <v>2014</v>
      </c>
      <c r="J366" s="2" t="s">
        <v>19</v>
      </c>
    </row>
    <row r="367" spans="7:10" x14ac:dyDescent="0.25">
      <c r="G367" s="2" t="s">
        <v>19</v>
      </c>
      <c r="I367" s="2">
        <v>2014</v>
      </c>
      <c r="J367" s="2" t="s">
        <v>19</v>
      </c>
    </row>
    <row r="368" spans="7:10" x14ac:dyDescent="0.25">
      <c r="G368" s="2" t="s">
        <v>19</v>
      </c>
      <c r="I368" s="2">
        <v>2014</v>
      </c>
      <c r="J368" s="2" t="s">
        <v>19</v>
      </c>
    </row>
    <row r="369" spans="7:10" x14ac:dyDescent="0.25">
      <c r="G369" s="2" t="s">
        <v>19</v>
      </c>
      <c r="I369" s="2">
        <v>2014</v>
      </c>
      <c r="J369" s="2" t="s">
        <v>19</v>
      </c>
    </row>
    <row r="370" spans="7:10" x14ac:dyDescent="0.25">
      <c r="G370" s="2" t="s">
        <v>19</v>
      </c>
      <c r="I370" s="2">
        <v>2014</v>
      </c>
      <c r="J370" s="2" t="s">
        <v>19</v>
      </c>
    </row>
    <row r="371" spans="7:10" x14ac:dyDescent="0.25">
      <c r="G371" s="2" t="s">
        <v>29</v>
      </c>
      <c r="I371" s="2">
        <v>2014</v>
      </c>
      <c r="J371" s="2" t="s">
        <v>29</v>
      </c>
    </row>
    <row r="372" spans="7:10" x14ac:dyDescent="0.25">
      <c r="G372" s="2" t="s">
        <v>19</v>
      </c>
      <c r="I372" s="2">
        <v>2014</v>
      </c>
      <c r="J372" s="2" t="s">
        <v>19</v>
      </c>
    </row>
    <row r="373" spans="7:10" x14ac:dyDescent="0.25">
      <c r="G373" s="2" t="s">
        <v>19</v>
      </c>
      <c r="I373" s="2">
        <v>2014</v>
      </c>
      <c r="J373" s="2" t="s">
        <v>19</v>
      </c>
    </row>
    <row r="374" spans="7:10" x14ac:dyDescent="0.25">
      <c r="G374" s="2" t="s">
        <v>19</v>
      </c>
      <c r="I374" s="2">
        <v>2014</v>
      </c>
      <c r="J374" s="2" t="s">
        <v>19</v>
      </c>
    </row>
    <row r="375" spans="7:10" x14ac:dyDescent="0.25">
      <c r="G375" s="2" t="s">
        <v>19</v>
      </c>
      <c r="I375" s="2">
        <v>2014</v>
      </c>
      <c r="J375" s="2" t="s">
        <v>19</v>
      </c>
    </row>
    <row r="376" spans="7:10" x14ac:dyDescent="0.25">
      <c r="G376" s="2" t="s">
        <v>19</v>
      </c>
      <c r="I376" s="2">
        <v>2014</v>
      </c>
      <c r="J376" s="2" t="s">
        <v>19</v>
      </c>
    </row>
    <row r="377" spans="7:10" x14ac:dyDescent="0.25">
      <c r="G377" s="2" t="s">
        <v>19</v>
      </c>
      <c r="I377" s="2">
        <v>2014</v>
      </c>
      <c r="J377" s="2" t="s">
        <v>19</v>
      </c>
    </row>
    <row r="378" spans="7:10" x14ac:dyDescent="0.25">
      <c r="G378" s="2" t="s">
        <v>19</v>
      </c>
      <c r="I378" s="2">
        <v>2014</v>
      </c>
      <c r="J378" s="2" t="s">
        <v>19</v>
      </c>
    </row>
    <row r="379" spans="7:10" x14ac:dyDescent="0.25">
      <c r="G379" s="2" t="s">
        <v>19</v>
      </c>
      <c r="I379" s="2">
        <v>2014</v>
      </c>
      <c r="J379" s="2" t="s">
        <v>19</v>
      </c>
    </row>
    <row r="380" spans="7:10" x14ac:dyDescent="0.25">
      <c r="G380" s="2" t="s">
        <v>19</v>
      </c>
      <c r="I380" s="2">
        <v>2014</v>
      </c>
      <c r="J380" s="2" t="s">
        <v>19</v>
      </c>
    </row>
    <row r="381" spans="7:10" x14ac:dyDescent="0.25">
      <c r="G381" s="2" t="s">
        <v>29</v>
      </c>
      <c r="I381" s="2">
        <v>2014</v>
      </c>
      <c r="J381" s="2" t="s">
        <v>29</v>
      </c>
    </row>
    <row r="382" spans="7:10" x14ac:dyDescent="0.25">
      <c r="G382" s="2" t="s">
        <v>19</v>
      </c>
      <c r="I382" s="2">
        <v>2014</v>
      </c>
      <c r="J382" s="2" t="s">
        <v>19</v>
      </c>
    </row>
    <row r="383" spans="7:10" x14ac:dyDescent="0.25">
      <c r="G383" s="2" t="s">
        <v>19</v>
      </c>
      <c r="I383" s="2">
        <v>2014</v>
      </c>
      <c r="J383" s="2" t="s">
        <v>19</v>
      </c>
    </row>
    <row r="384" spans="7:10" x14ac:dyDescent="0.25">
      <c r="I384" s="2">
        <v>2013</v>
      </c>
      <c r="J384" s="2" t="s">
        <v>19</v>
      </c>
    </row>
    <row r="385" spans="9:10" x14ac:dyDescent="0.25">
      <c r="I385" s="2">
        <v>2013</v>
      </c>
      <c r="J385" s="2" t="s">
        <v>19</v>
      </c>
    </row>
    <row r="386" spans="9:10" x14ac:dyDescent="0.25">
      <c r="I386" s="2">
        <v>2013</v>
      </c>
      <c r="J386" s="2" t="s">
        <v>19</v>
      </c>
    </row>
    <row r="387" spans="9:10" x14ac:dyDescent="0.25">
      <c r="I387" s="2">
        <v>2013</v>
      </c>
      <c r="J387" s="2" t="s">
        <v>19</v>
      </c>
    </row>
    <row r="388" spans="9:10" x14ac:dyDescent="0.25">
      <c r="I388" s="2">
        <v>2013</v>
      </c>
      <c r="J388" s="2" t="s">
        <v>19</v>
      </c>
    </row>
    <row r="389" spans="9:10" x14ac:dyDescent="0.25">
      <c r="I389" s="2">
        <v>2013</v>
      </c>
      <c r="J389" s="2" t="s">
        <v>29</v>
      </c>
    </row>
    <row r="390" spans="9:10" x14ac:dyDescent="0.25">
      <c r="I390" s="2">
        <v>2013</v>
      </c>
      <c r="J390" s="2" t="s">
        <v>19</v>
      </c>
    </row>
    <row r="391" spans="9:10" x14ac:dyDescent="0.25">
      <c r="I391" s="2">
        <v>2013</v>
      </c>
      <c r="J391" s="2" t="s">
        <v>19</v>
      </c>
    </row>
    <row r="392" spans="9:10" x14ac:dyDescent="0.25">
      <c r="I392" s="2">
        <v>2013</v>
      </c>
      <c r="J392" s="2" t="s">
        <v>19</v>
      </c>
    </row>
    <row r="393" spans="9:10" x14ac:dyDescent="0.25">
      <c r="I393" s="2">
        <v>2013</v>
      </c>
      <c r="J393" s="2" t="s">
        <v>19</v>
      </c>
    </row>
    <row r="394" spans="9:10" x14ac:dyDescent="0.25">
      <c r="I394" s="2">
        <v>2013</v>
      </c>
      <c r="J394" s="2" t="s">
        <v>19</v>
      </c>
    </row>
    <row r="395" spans="9:10" x14ac:dyDescent="0.25">
      <c r="I395" s="2">
        <v>2013</v>
      </c>
      <c r="J395" s="2" t="s">
        <v>19</v>
      </c>
    </row>
    <row r="396" spans="9:10" x14ac:dyDescent="0.25">
      <c r="I396" s="2">
        <v>2013</v>
      </c>
      <c r="J396" s="2" t="s">
        <v>19</v>
      </c>
    </row>
    <row r="397" spans="9:10" x14ac:dyDescent="0.25">
      <c r="I397" s="2">
        <v>2013</v>
      </c>
      <c r="J397" s="2" t="s">
        <v>19</v>
      </c>
    </row>
    <row r="398" spans="9:10" x14ac:dyDescent="0.25">
      <c r="I398" s="2">
        <v>2013</v>
      </c>
      <c r="J398" s="2" t="s">
        <v>19</v>
      </c>
    </row>
    <row r="399" spans="9:10" x14ac:dyDescent="0.25">
      <c r="I399" s="2">
        <v>2013</v>
      </c>
      <c r="J399" s="2" t="s">
        <v>19</v>
      </c>
    </row>
    <row r="400" spans="9:10" x14ac:dyDescent="0.25">
      <c r="I400" s="2">
        <v>2013</v>
      </c>
      <c r="J400" s="2" t="s">
        <v>19</v>
      </c>
    </row>
    <row r="401" spans="9:10" x14ac:dyDescent="0.25">
      <c r="I401" s="2">
        <v>2013</v>
      </c>
      <c r="J401" s="2" t="s">
        <v>19</v>
      </c>
    </row>
    <row r="402" spans="9:10" x14ac:dyDescent="0.25">
      <c r="I402" s="2">
        <v>2013</v>
      </c>
      <c r="J402" s="2" t="s">
        <v>29</v>
      </c>
    </row>
    <row r="403" spans="9:10" x14ac:dyDescent="0.25">
      <c r="I403" s="2">
        <v>2013</v>
      </c>
      <c r="J403" s="2" t="s">
        <v>19</v>
      </c>
    </row>
    <row r="404" spans="9:10" x14ac:dyDescent="0.25">
      <c r="I404" s="2">
        <v>2013</v>
      </c>
      <c r="J404" s="2" t="s">
        <v>19</v>
      </c>
    </row>
    <row r="405" spans="9:10" x14ac:dyDescent="0.25">
      <c r="I405" s="2">
        <v>2013</v>
      </c>
      <c r="J405" s="2" t="s">
        <v>19</v>
      </c>
    </row>
    <row r="406" spans="9:10" x14ac:dyDescent="0.25">
      <c r="I406" s="2">
        <v>2013</v>
      </c>
      <c r="J406" s="2" t="s">
        <v>19</v>
      </c>
    </row>
    <row r="407" spans="9:10" x14ac:dyDescent="0.25">
      <c r="I407" s="2">
        <v>2013</v>
      </c>
      <c r="J407" s="2" t="s">
        <v>19</v>
      </c>
    </row>
    <row r="408" spans="9:10" x14ac:dyDescent="0.25">
      <c r="I408" s="2">
        <v>2013</v>
      </c>
      <c r="J408" s="2" t="s">
        <v>19</v>
      </c>
    </row>
    <row r="409" spans="9:10" x14ac:dyDescent="0.25">
      <c r="I409" s="2">
        <v>2013</v>
      </c>
      <c r="J409" s="2" t="s">
        <v>19</v>
      </c>
    </row>
    <row r="410" spans="9:10" x14ac:dyDescent="0.25">
      <c r="I410" s="2">
        <v>2013</v>
      </c>
      <c r="J410" s="2" t="s">
        <v>19</v>
      </c>
    </row>
    <row r="411" spans="9:10" x14ac:dyDescent="0.25">
      <c r="I411" s="2">
        <v>2013</v>
      </c>
      <c r="J411" s="2" t="s">
        <v>19</v>
      </c>
    </row>
    <row r="412" spans="9:10" x14ac:dyDescent="0.25">
      <c r="I412" s="2">
        <v>2013</v>
      </c>
      <c r="J412" s="2" t="s">
        <v>19</v>
      </c>
    </row>
    <row r="413" spans="9:10" x14ac:dyDescent="0.25">
      <c r="I413" s="2">
        <v>2013</v>
      </c>
      <c r="J413" s="2" t="s">
        <v>19</v>
      </c>
    </row>
    <row r="414" spans="9:10" x14ac:dyDescent="0.25">
      <c r="I414" s="2">
        <v>2013</v>
      </c>
      <c r="J414" s="2" t="s">
        <v>19</v>
      </c>
    </row>
    <row r="415" spans="9:10" x14ac:dyDescent="0.25">
      <c r="I415" s="2">
        <v>2013</v>
      </c>
      <c r="J415" s="2" t="s">
        <v>19</v>
      </c>
    </row>
    <row r="416" spans="9:10" x14ac:dyDescent="0.25">
      <c r="I416" s="2">
        <v>2013</v>
      </c>
      <c r="J416" s="2" t="s">
        <v>19</v>
      </c>
    </row>
    <row r="417" spans="9:10" x14ac:dyDescent="0.25">
      <c r="I417" s="2">
        <v>2013</v>
      </c>
      <c r="J417" s="2" t="s">
        <v>19</v>
      </c>
    </row>
    <row r="418" spans="9:10" x14ac:dyDescent="0.25">
      <c r="I418" s="2">
        <v>2013</v>
      </c>
      <c r="J418" s="2" t="s">
        <v>19</v>
      </c>
    </row>
    <row r="419" spans="9:10" x14ac:dyDescent="0.25">
      <c r="I419" s="2">
        <v>2013</v>
      </c>
      <c r="J419" s="2" t="s">
        <v>19</v>
      </c>
    </row>
    <row r="420" spans="9:10" x14ac:dyDescent="0.25">
      <c r="I420" s="2">
        <v>2013</v>
      </c>
      <c r="J420" s="2" t="s">
        <v>19</v>
      </c>
    </row>
    <row r="421" spans="9:10" x14ac:dyDescent="0.25">
      <c r="I421" s="2">
        <v>2013</v>
      </c>
      <c r="J421" s="2" t="s">
        <v>19</v>
      </c>
    </row>
    <row r="422" spans="9:10" x14ac:dyDescent="0.25">
      <c r="I422" s="2">
        <v>2013</v>
      </c>
      <c r="J422" s="2" t="s">
        <v>19</v>
      </c>
    </row>
    <row r="423" spans="9:10" x14ac:dyDescent="0.25">
      <c r="I423" s="2">
        <v>2013</v>
      </c>
      <c r="J423" s="2" t="s">
        <v>19</v>
      </c>
    </row>
    <row r="424" spans="9:10" x14ac:dyDescent="0.25">
      <c r="I424" s="2">
        <v>2013</v>
      </c>
      <c r="J424" s="2" t="s">
        <v>19</v>
      </c>
    </row>
    <row r="425" spans="9:10" x14ac:dyDescent="0.25">
      <c r="I425" s="2">
        <v>2013</v>
      </c>
      <c r="J425" s="2" t="s">
        <v>19</v>
      </c>
    </row>
    <row r="426" spans="9:10" x14ac:dyDescent="0.25">
      <c r="I426" s="2">
        <v>2013</v>
      </c>
      <c r="J426" s="2" t="s">
        <v>19</v>
      </c>
    </row>
    <row r="427" spans="9:10" x14ac:dyDescent="0.25">
      <c r="I427" s="2">
        <v>2013</v>
      </c>
      <c r="J427" s="2" t="s">
        <v>19</v>
      </c>
    </row>
    <row r="428" spans="9:10" x14ac:dyDescent="0.25">
      <c r="I428" s="2">
        <v>2013</v>
      </c>
      <c r="J428" s="2" t="s">
        <v>19</v>
      </c>
    </row>
    <row r="429" spans="9:10" x14ac:dyDescent="0.25">
      <c r="I429" s="2">
        <v>2013</v>
      </c>
      <c r="J429" s="2" t="s">
        <v>19</v>
      </c>
    </row>
    <row r="430" spans="9:10" x14ac:dyDescent="0.25">
      <c r="I430" s="2">
        <v>2013</v>
      </c>
      <c r="J430" s="2" t="s">
        <v>19</v>
      </c>
    </row>
    <row r="431" spans="9:10" x14ac:dyDescent="0.25">
      <c r="I431" s="2">
        <v>2013</v>
      </c>
      <c r="J431" s="2" t="s">
        <v>19</v>
      </c>
    </row>
    <row r="432" spans="9:10" x14ac:dyDescent="0.25">
      <c r="I432" s="2">
        <v>2013</v>
      </c>
      <c r="J432" s="2" t="s">
        <v>19</v>
      </c>
    </row>
    <row r="433" spans="9:10" x14ac:dyDescent="0.25">
      <c r="I433" s="2">
        <v>2013</v>
      </c>
      <c r="J433" s="2" t="s">
        <v>19</v>
      </c>
    </row>
    <row r="434" spans="9:10" x14ac:dyDescent="0.25">
      <c r="I434" s="2">
        <v>2013</v>
      </c>
      <c r="J434" s="2" t="s">
        <v>19</v>
      </c>
    </row>
    <row r="435" spans="9:10" x14ac:dyDescent="0.25">
      <c r="I435" s="2">
        <v>2013</v>
      </c>
      <c r="J435" s="2" t="s">
        <v>19</v>
      </c>
    </row>
    <row r="436" spans="9:10" x14ac:dyDescent="0.25">
      <c r="I436" s="2">
        <v>2013</v>
      </c>
      <c r="J436" s="2" t="s">
        <v>19</v>
      </c>
    </row>
    <row r="437" spans="9:10" x14ac:dyDescent="0.25">
      <c r="I437" s="2">
        <v>2013</v>
      </c>
      <c r="J437" s="2" t="s">
        <v>19</v>
      </c>
    </row>
    <row r="438" spans="9:10" x14ac:dyDescent="0.25">
      <c r="I438" s="2">
        <v>2013</v>
      </c>
      <c r="J438" s="2" t="s">
        <v>19</v>
      </c>
    </row>
    <row r="439" spans="9:10" x14ac:dyDescent="0.25">
      <c r="I439" s="2">
        <v>2013</v>
      </c>
      <c r="J439" s="2" t="s">
        <v>19</v>
      </c>
    </row>
    <row r="440" spans="9:10" x14ac:dyDescent="0.25">
      <c r="I440" s="2">
        <v>2013</v>
      </c>
      <c r="J440" s="2" t="s">
        <v>19</v>
      </c>
    </row>
    <row r="441" spans="9:10" x14ac:dyDescent="0.25">
      <c r="I441" s="2">
        <v>2013</v>
      </c>
      <c r="J441" s="2" t="s">
        <v>19</v>
      </c>
    </row>
    <row r="442" spans="9:10" x14ac:dyDescent="0.25">
      <c r="I442" s="2">
        <v>2013</v>
      </c>
      <c r="J442" s="2" t="s">
        <v>19</v>
      </c>
    </row>
    <row r="443" spans="9:10" x14ac:dyDescent="0.25">
      <c r="I443" s="2">
        <v>2013</v>
      </c>
      <c r="J443" s="2" t="s">
        <v>19</v>
      </c>
    </row>
    <row r="444" spans="9:10" x14ac:dyDescent="0.25">
      <c r="I444" s="2">
        <v>2013</v>
      </c>
      <c r="J444" s="2" t="s">
        <v>19</v>
      </c>
    </row>
    <row r="445" spans="9:10" x14ac:dyDescent="0.25">
      <c r="I445" s="2">
        <v>2013</v>
      </c>
      <c r="J445" s="2" t="s">
        <v>19</v>
      </c>
    </row>
    <row r="446" spans="9:10" x14ac:dyDescent="0.25">
      <c r="I446" s="2">
        <v>2013</v>
      </c>
      <c r="J446" s="2" t="s">
        <v>19</v>
      </c>
    </row>
    <row r="447" spans="9:10" x14ac:dyDescent="0.25">
      <c r="I447" s="2">
        <v>2013</v>
      </c>
      <c r="J447" s="2" t="s">
        <v>19</v>
      </c>
    </row>
    <row r="448" spans="9:10" x14ac:dyDescent="0.25">
      <c r="I448" s="2">
        <v>2013</v>
      </c>
      <c r="J448" s="2" t="s">
        <v>19</v>
      </c>
    </row>
    <row r="449" spans="9:10" x14ac:dyDescent="0.25">
      <c r="I449" s="2">
        <v>2013</v>
      </c>
      <c r="J449" s="2" t="s">
        <v>19</v>
      </c>
    </row>
    <row r="450" spans="9:10" x14ac:dyDescent="0.25">
      <c r="I450" s="2">
        <v>2013</v>
      </c>
      <c r="J450" s="2" t="s">
        <v>19</v>
      </c>
    </row>
    <row r="451" spans="9:10" x14ac:dyDescent="0.25">
      <c r="I451" s="2">
        <v>2013</v>
      </c>
      <c r="J451" s="2" t="s">
        <v>19</v>
      </c>
    </row>
    <row r="452" spans="9:10" x14ac:dyDescent="0.25">
      <c r="I452" s="2">
        <v>2013</v>
      </c>
      <c r="J452" s="2" t="s">
        <v>19</v>
      </c>
    </row>
    <row r="453" spans="9:10" x14ac:dyDescent="0.25">
      <c r="I453" s="2">
        <v>2013</v>
      </c>
      <c r="J453" s="2" t="s">
        <v>19</v>
      </c>
    </row>
    <row r="454" spans="9:10" x14ac:dyDescent="0.25">
      <c r="I454" s="2">
        <v>2013</v>
      </c>
      <c r="J454" s="2" t="s">
        <v>19</v>
      </c>
    </row>
    <row r="455" spans="9:10" x14ac:dyDescent="0.25">
      <c r="I455" s="2">
        <v>2013</v>
      </c>
      <c r="J455" s="2" t="s">
        <v>19</v>
      </c>
    </row>
    <row r="456" spans="9:10" x14ac:dyDescent="0.25">
      <c r="I456" s="2">
        <v>2013</v>
      </c>
      <c r="J456" s="2" t="s">
        <v>29</v>
      </c>
    </row>
    <row r="457" spans="9:10" x14ac:dyDescent="0.25">
      <c r="I457" s="2">
        <v>2013</v>
      </c>
      <c r="J457" s="2" t="s">
        <v>19</v>
      </c>
    </row>
    <row r="458" spans="9:10" x14ac:dyDescent="0.25">
      <c r="I458" s="2">
        <v>2013</v>
      </c>
      <c r="J458" s="2" t="s">
        <v>19</v>
      </c>
    </row>
    <row r="459" spans="9:10" x14ac:dyDescent="0.25">
      <c r="I459" s="2">
        <v>2013</v>
      </c>
      <c r="J459" s="2" t="s">
        <v>29</v>
      </c>
    </row>
    <row r="460" spans="9:10" x14ac:dyDescent="0.25">
      <c r="I460" s="2">
        <v>2013</v>
      </c>
      <c r="J460" s="2" t="s">
        <v>19</v>
      </c>
    </row>
    <row r="461" spans="9:10" x14ac:dyDescent="0.25">
      <c r="I461" s="2">
        <v>2013</v>
      </c>
      <c r="J461" s="2" t="s">
        <v>29</v>
      </c>
    </row>
    <row r="462" spans="9:10" x14ac:dyDescent="0.25">
      <c r="I462" s="2">
        <v>2013</v>
      </c>
      <c r="J462" s="2" t="s">
        <v>29</v>
      </c>
    </row>
    <row r="463" spans="9:10" x14ac:dyDescent="0.25">
      <c r="I463" s="2">
        <v>2013</v>
      </c>
      <c r="J463" s="2" t="s">
        <v>19</v>
      </c>
    </row>
    <row r="464" spans="9:10" x14ac:dyDescent="0.25">
      <c r="I464" s="2">
        <v>2013</v>
      </c>
      <c r="J464" s="2" t="s">
        <v>29</v>
      </c>
    </row>
    <row r="465" spans="9:10" x14ac:dyDescent="0.25">
      <c r="I465" s="2">
        <v>2013</v>
      </c>
      <c r="J465" s="2" t="s">
        <v>29</v>
      </c>
    </row>
    <row r="466" spans="9:10" x14ac:dyDescent="0.25">
      <c r="I466" s="2">
        <v>2013</v>
      </c>
      <c r="J466" s="2" t="s">
        <v>19</v>
      </c>
    </row>
    <row r="467" spans="9:10" x14ac:dyDescent="0.25">
      <c r="I467" s="2">
        <v>2013</v>
      </c>
      <c r="J467" s="2" t="s">
        <v>29</v>
      </c>
    </row>
    <row r="468" spans="9:10" x14ac:dyDescent="0.25">
      <c r="I468" s="2">
        <v>2013</v>
      </c>
      <c r="J468" s="2" t="s">
        <v>29</v>
      </c>
    </row>
    <row r="469" spans="9:10" x14ac:dyDescent="0.25">
      <c r="I469" s="2">
        <v>2013</v>
      </c>
      <c r="J469" s="2" t="s">
        <v>19</v>
      </c>
    </row>
    <row r="470" spans="9:10" x14ac:dyDescent="0.25">
      <c r="I470" s="2">
        <v>2013</v>
      </c>
      <c r="J470" s="2" t="s">
        <v>29</v>
      </c>
    </row>
    <row r="471" spans="9:10" x14ac:dyDescent="0.25">
      <c r="I471" s="2">
        <v>2013</v>
      </c>
      <c r="J471" s="2" t="s">
        <v>19</v>
      </c>
    </row>
    <row r="472" spans="9:10" x14ac:dyDescent="0.25">
      <c r="I472" s="2">
        <v>2013</v>
      </c>
      <c r="J472" s="2" t="s">
        <v>19</v>
      </c>
    </row>
    <row r="473" spans="9:10" x14ac:dyDescent="0.25">
      <c r="I473" s="2">
        <v>2013</v>
      </c>
      <c r="J473" s="2" t="s">
        <v>19</v>
      </c>
    </row>
    <row r="474" spans="9:10" x14ac:dyDescent="0.25">
      <c r="I474" s="2">
        <v>2013</v>
      </c>
      <c r="J474" s="2" t="s">
        <v>29</v>
      </c>
    </row>
    <row r="475" spans="9:10" x14ac:dyDescent="0.25">
      <c r="I475" s="2">
        <v>2013</v>
      </c>
      <c r="J475" s="2" t="s">
        <v>19</v>
      </c>
    </row>
    <row r="476" spans="9:10" x14ac:dyDescent="0.25">
      <c r="I476" s="2">
        <v>2013</v>
      </c>
      <c r="J476" s="2" t="s">
        <v>19</v>
      </c>
    </row>
    <row r="477" spans="9:10" x14ac:dyDescent="0.25">
      <c r="I477" s="2">
        <v>2013</v>
      </c>
      <c r="J477" s="2" t="s">
        <v>19</v>
      </c>
    </row>
    <row r="478" spans="9:10" x14ac:dyDescent="0.25">
      <c r="I478" s="2">
        <v>2013</v>
      </c>
      <c r="J478" s="2" t="s">
        <v>29</v>
      </c>
    </row>
    <row r="479" spans="9:10" x14ac:dyDescent="0.25">
      <c r="I479" s="2">
        <v>2013</v>
      </c>
      <c r="J479" s="2" t="s">
        <v>19</v>
      </c>
    </row>
    <row r="480" spans="9:10" x14ac:dyDescent="0.25">
      <c r="I480" s="2">
        <v>2013</v>
      </c>
      <c r="J480" s="2" t="s">
        <v>19</v>
      </c>
    </row>
    <row r="481" spans="9:10" x14ac:dyDescent="0.25">
      <c r="I481" s="2">
        <v>2013</v>
      </c>
      <c r="J481" s="2" t="s">
        <v>19</v>
      </c>
    </row>
    <row r="482" spans="9:10" x14ac:dyDescent="0.25">
      <c r="I482" s="2">
        <v>2013</v>
      </c>
      <c r="J482" s="2" t="s">
        <v>19</v>
      </c>
    </row>
    <row r="483" spans="9:10" x14ac:dyDescent="0.25">
      <c r="I483" s="2">
        <v>2013</v>
      </c>
      <c r="J483" s="2" t="s">
        <v>29</v>
      </c>
    </row>
    <row r="484" spans="9:10" x14ac:dyDescent="0.25">
      <c r="I484" s="2">
        <v>2013</v>
      </c>
      <c r="J484" s="2" t="s">
        <v>29</v>
      </c>
    </row>
    <row r="485" spans="9:10" x14ac:dyDescent="0.25">
      <c r="I485" s="2">
        <v>2013</v>
      </c>
      <c r="J485" s="2" t="s">
        <v>19</v>
      </c>
    </row>
    <row r="486" spans="9:10" x14ac:dyDescent="0.25">
      <c r="I486" s="2">
        <v>2013</v>
      </c>
      <c r="J486" s="2" t="s">
        <v>19</v>
      </c>
    </row>
    <row r="487" spans="9:10" x14ac:dyDescent="0.25">
      <c r="I487" s="2">
        <v>2013</v>
      </c>
      <c r="J487" s="2" t="s">
        <v>29</v>
      </c>
    </row>
    <row r="488" spans="9:10" x14ac:dyDescent="0.25">
      <c r="I488" s="2">
        <v>2013</v>
      </c>
      <c r="J488" s="2" t="s">
        <v>19</v>
      </c>
    </row>
    <row r="489" spans="9:10" x14ac:dyDescent="0.25">
      <c r="I489" s="2">
        <v>2013</v>
      </c>
      <c r="J489" s="2" t="s">
        <v>19</v>
      </c>
    </row>
    <row r="490" spans="9:10" x14ac:dyDescent="0.25">
      <c r="I490" s="2">
        <v>2013</v>
      </c>
      <c r="J490" s="2" t="s">
        <v>19</v>
      </c>
    </row>
    <row r="491" spans="9:10" x14ac:dyDescent="0.25">
      <c r="I491" s="2">
        <v>2013</v>
      </c>
      <c r="J491" s="2" t="s">
        <v>29</v>
      </c>
    </row>
    <row r="492" spans="9:10" x14ac:dyDescent="0.25">
      <c r="I492" s="2">
        <v>2013</v>
      </c>
      <c r="J492" s="2" t="s">
        <v>29</v>
      </c>
    </row>
    <row r="493" spans="9:10" x14ac:dyDescent="0.25">
      <c r="I493" s="2">
        <v>2013</v>
      </c>
      <c r="J493" s="2" t="s">
        <v>29</v>
      </c>
    </row>
    <row r="494" spans="9:10" x14ac:dyDescent="0.25">
      <c r="I494" s="2">
        <v>2013</v>
      </c>
      <c r="J494" s="2" t="s">
        <v>19</v>
      </c>
    </row>
    <row r="495" spans="9:10" x14ac:dyDescent="0.25">
      <c r="I495" s="2">
        <v>2013</v>
      </c>
      <c r="J495" s="2" t="s">
        <v>19</v>
      </c>
    </row>
    <row r="496" spans="9:10" x14ac:dyDescent="0.25">
      <c r="I496" s="2">
        <v>2013</v>
      </c>
      <c r="J496" s="2" t="s">
        <v>19</v>
      </c>
    </row>
    <row r="497" spans="9:10" x14ac:dyDescent="0.25">
      <c r="I497" s="2">
        <v>2013</v>
      </c>
      <c r="J497" s="2" t="s">
        <v>29</v>
      </c>
    </row>
    <row r="498" spans="9:10" x14ac:dyDescent="0.25">
      <c r="I498" s="2">
        <v>2013</v>
      </c>
      <c r="J498" s="2" t="s">
        <v>29</v>
      </c>
    </row>
    <row r="499" spans="9:10" x14ac:dyDescent="0.25">
      <c r="I499" s="2">
        <v>2013</v>
      </c>
      <c r="J499" s="2" t="s">
        <v>29</v>
      </c>
    </row>
    <row r="500" spans="9:10" x14ac:dyDescent="0.25">
      <c r="I500" s="2">
        <v>2013</v>
      </c>
      <c r="J500" s="2" t="s">
        <v>19</v>
      </c>
    </row>
    <row r="501" spans="9:10" x14ac:dyDescent="0.25">
      <c r="I501" s="2">
        <v>2013</v>
      </c>
      <c r="J501" s="2" t="s">
        <v>29</v>
      </c>
    </row>
    <row r="502" spans="9:10" x14ac:dyDescent="0.25">
      <c r="I502" s="2">
        <v>2013</v>
      </c>
      <c r="J502" s="2" t="s">
        <v>19</v>
      </c>
    </row>
    <row r="503" spans="9:10" x14ac:dyDescent="0.25">
      <c r="I503" s="2">
        <v>2013</v>
      </c>
      <c r="J503" s="2" t="s">
        <v>29</v>
      </c>
    </row>
    <row r="504" spans="9:10" x14ac:dyDescent="0.25">
      <c r="I504" s="2">
        <v>2013</v>
      </c>
      <c r="J504" s="2" t="s">
        <v>19</v>
      </c>
    </row>
    <row r="505" spans="9:10" x14ac:dyDescent="0.25">
      <c r="I505" s="2">
        <v>2013</v>
      </c>
      <c r="J505" s="2" t="s">
        <v>19</v>
      </c>
    </row>
    <row r="506" spans="9:10" x14ac:dyDescent="0.25">
      <c r="I506" s="2">
        <v>2013</v>
      </c>
      <c r="J506" s="2" t="s">
        <v>19</v>
      </c>
    </row>
    <row r="507" spans="9:10" x14ac:dyDescent="0.25">
      <c r="I507" s="2">
        <v>2013</v>
      </c>
      <c r="J507" s="2" t="s">
        <v>29</v>
      </c>
    </row>
    <row r="508" spans="9:10" x14ac:dyDescent="0.25">
      <c r="I508" s="2">
        <v>2013</v>
      </c>
      <c r="J508" s="2" t="s">
        <v>29</v>
      </c>
    </row>
    <row r="509" spans="9:10" x14ac:dyDescent="0.25">
      <c r="I509" s="2">
        <v>2013</v>
      </c>
      <c r="J509" s="2" t="s">
        <v>19</v>
      </c>
    </row>
    <row r="510" spans="9:10" x14ac:dyDescent="0.25">
      <c r="I510" s="2">
        <v>2013</v>
      </c>
      <c r="J510" s="2" t="s">
        <v>29</v>
      </c>
    </row>
    <row r="511" spans="9:10" x14ac:dyDescent="0.25">
      <c r="I511" s="2">
        <v>2013</v>
      </c>
      <c r="J511" s="2" t="s">
        <v>19</v>
      </c>
    </row>
    <row r="512" spans="9:10" x14ac:dyDescent="0.25">
      <c r="I512" s="2">
        <v>2013</v>
      </c>
      <c r="J512" s="2" t="s">
        <v>29</v>
      </c>
    </row>
    <row r="513" spans="9:10" x14ac:dyDescent="0.25">
      <c r="I513" s="2">
        <v>2013</v>
      </c>
      <c r="J513" s="2" t="s">
        <v>19</v>
      </c>
    </row>
    <row r="514" spans="9:10" x14ac:dyDescent="0.25">
      <c r="I514" s="2">
        <v>2013</v>
      </c>
      <c r="J514" s="2" t="s">
        <v>19</v>
      </c>
    </row>
    <row r="515" spans="9:10" x14ac:dyDescent="0.25">
      <c r="I515" s="2">
        <v>2013</v>
      </c>
      <c r="J515" s="2" t="s">
        <v>19</v>
      </c>
    </row>
    <row r="516" spans="9:10" x14ac:dyDescent="0.25">
      <c r="I516" s="2">
        <v>2013</v>
      </c>
      <c r="J516" s="2" t="s">
        <v>29</v>
      </c>
    </row>
    <row r="517" spans="9:10" x14ac:dyDescent="0.25">
      <c r="I517" s="2">
        <v>2013</v>
      </c>
      <c r="J517" s="2" t="s">
        <v>19</v>
      </c>
    </row>
    <row r="518" spans="9:10" x14ac:dyDescent="0.25">
      <c r="I518" s="2">
        <v>2013</v>
      </c>
      <c r="J518" s="2" t="s">
        <v>19</v>
      </c>
    </row>
    <row r="519" spans="9:10" x14ac:dyDescent="0.25">
      <c r="I519" s="2">
        <v>2013</v>
      </c>
      <c r="J519" s="2" t="s">
        <v>19</v>
      </c>
    </row>
    <row r="520" spans="9:10" x14ac:dyDescent="0.25">
      <c r="I520" s="2">
        <v>2013</v>
      </c>
      <c r="J520" s="2" t="s">
        <v>19</v>
      </c>
    </row>
    <row r="521" spans="9:10" x14ac:dyDescent="0.25">
      <c r="I521" s="2">
        <v>2013</v>
      </c>
      <c r="J521" s="2" t="s">
        <v>19</v>
      </c>
    </row>
    <row r="522" spans="9:10" x14ac:dyDescent="0.25">
      <c r="I522" s="2">
        <v>2013</v>
      </c>
      <c r="J522" s="2" t="s">
        <v>19</v>
      </c>
    </row>
    <row r="523" spans="9:10" x14ac:dyDescent="0.25">
      <c r="I523" s="2">
        <v>2013</v>
      </c>
      <c r="J523" s="2" t="s">
        <v>19</v>
      </c>
    </row>
    <row r="524" spans="9:10" x14ac:dyDescent="0.25">
      <c r="I524" s="2">
        <v>2013</v>
      </c>
      <c r="J524" s="2" t="s">
        <v>19</v>
      </c>
    </row>
    <row r="525" spans="9:10" x14ac:dyDescent="0.25">
      <c r="I525" s="2">
        <v>2013</v>
      </c>
      <c r="J525" s="2" t="s">
        <v>19</v>
      </c>
    </row>
    <row r="526" spans="9:10" x14ac:dyDescent="0.25">
      <c r="I526" s="2">
        <v>2013</v>
      </c>
      <c r="J526" s="2" t="s">
        <v>19</v>
      </c>
    </row>
    <row r="527" spans="9:10" x14ac:dyDescent="0.25">
      <c r="I527" s="2">
        <v>2013</v>
      </c>
      <c r="J527" s="2" t="s">
        <v>29</v>
      </c>
    </row>
    <row r="528" spans="9:10" x14ac:dyDescent="0.25">
      <c r="I528" s="2">
        <v>2013</v>
      </c>
      <c r="J528" s="2" t="s">
        <v>19</v>
      </c>
    </row>
    <row r="529" spans="9:10" x14ac:dyDescent="0.25">
      <c r="I529" s="2">
        <v>2013</v>
      </c>
      <c r="J529" s="2" t="s">
        <v>19</v>
      </c>
    </row>
    <row r="530" spans="9:10" x14ac:dyDescent="0.25">
      <c r="I530" s="2">
        <v>2013</v>
      </c>
      <c r="J530" s="2" t="s">
        <v>19</v>
      </c>
    </row>
    <row r="531" spans="9:10" x14ac:dyDescent="0.25">
      <c r="I531" s="2">
        <v>2013</v>
      </c>
      <c r="J531" s="2" t="s">
        <v>19</v>
      </c>
    </row>
    <row r="532" spans="9:10" x14ac:dyDescent="0.25">
      <c r="I532" s="2">
        <v>2013</v>
      </c>
      <c r="J532" s="2" t="s">
        <v>19</v>
      </c>
    </row>
    <row r="533" spans="9:10" x14ac:dyDescent="0.25">
      <c r="I533" s="2">
        <v>2013</v>
      </c>
      <c r="J533" s="2" t="s">
        <v>19</v>
      </c>
    </row>
    <row r="534" spans="9:10" x14ac:dyDescent="0.25">
      <c r="I534" s="2">
        <v>2013</v>
      </c>
      <c r="J534" s="2" t="s">
        <v>19</v>
      </c>
    </row>
    <row r="535" spans="9:10" x14ac:dyDescent="0.25">
      <c r="I535" s="2">
        <v>2013</v>
      </c>
      <c r="J535" s="2" t="s">
        <v>29</v>
      </c>
    </row>
    <row r="536" spans="9:10" x14ac:dyDescent="0.25">
      <c r="I536" s="2">
        <v>2013</v>
      </c>
      <c r="J536" s="2" t="s">
        <v>19</v>
      </c>
    </row>
    <row r="537" spans="9:10" x14ac:dyDescent="0.25">
      <c r="I537" s="2">
        <v>2013</v>
      </c>
      <c r="J537" s="2" t="s">
        <v>29</v>
      </c>
    </row>
    <row r="538" spans="9:10" x14ac:dyDescent="0.25">
      <c r="I538" s="2">
        <v>2013</v>
      </c>
      <c r="J538" s="2" t="s">
        <v>19</v>
      </c>
    </row>
    <row r="539" spans="9:10" x14ac:dyDescent="0.25">
      <c r="I539" s="2">
        <v>2013</v>
      </c>
      <c r="J539" s="2" t="s">
        <v>19</v>
      </c>
    </row>
    <row r="540" spans="9:10" x14ac:dyDescent="0.25">
      <c r="I540" s="2">
        <v>2013</v>
      </c>
      <c r="J540" s="2" t="s">
        <v>29</v>
      </c>
    </row>
    <row r="541" spans="9:10" x14ac:dyDescent="0.25">
      <c r="I541" s="2">
        <v>2013</v>
      </c>
      <c r="J541" s="2" t="s">
        <v>19</v>
      </c>
    </row>
    <row r="542" spans="9:10" x14ac:dyDescent="0.25">
      <c r="I542" s="2">
        <v>2013</v>
      </c>
      <c r="J542" s="2" t="s">
        <v>19</v>
      </c>
    </row>
    <row r="543" spans="9:10" x14ac:dyDescent="0.25">
      <c r="I543" s="2">
        <v>2013</v>
      </c>
      <c r="J543" s="2" t="s">
        <v>19</v>
      </c>
    </row>
    <row r="544" spans="9:10" x14ac:dyDescent="0.25">
      <c r="I544" s="2">
        <v>2013</v>
      </c>
      <c r="J544" s="2" t="s">
        <v>19</v>
      </c>
    </row>
    <row r="545" spans="9:10" x14ac:dyDescent="0.25">
      <c r="I545" s="2">
        <v>2013</v>
      </c>
      <c r="J545" s="2" t="s">
        <v>19</v>
      </c>
    </row>
    <row r="546" spans="9:10" x14ac:dyDescent="0.25">
      <c r="I546" s="2">
        <v>2013</v>
      </c>
      <c r="J546" s="2" t="s">
        <v>19</v>
      </c>
    </row>
    <row r="547" spans="9:10" x14ac:dyDescent="0.25">
      <c r="I547" s="2">
        <v>2013</v>
      </c>
      <c r="J547" s="2" t="s">
        <v>19</v>
      </c>
    </row>
    <row r="548" spans="9:10" x14ac:dyDescent="0.25">
      <c r="I548" s="2">
        <v>2013</v>
      </c>
      <c r="J548" s="2" t="s">
        <v>19</v>
      </c>
    </row>
    <row r="549" spans="9:10" x14ac:dyDescent="0.25">
      <c r="I549" s="2">
        <v>2013</v>
      </c>
      <c r="J549" s="2" t="s">
        <v>19</v>
      </c>
    </row>
    <row r="550" spans="9:10" x14ac:dyDescent="0.25">
      <c r="I550" s="2">
        <v>2013</v>
      </c>
      <c r="J550" s="2" t="s">
        <v>19</v>
      </c>
    </row>
    <row r="551" spans="9:10" x14ac:dyDescent="0.25">
      <c r="I551" s="2">
        <v>2013</v>
      </c>
      <c r="J551" s="2" t="s">
        <v>19</v>
      </c>
    </row>
    <row r="552" spans="9:10" x14ac:dyDescent="0.25">
      <c r="I552" s="2">
        <v>2013</v>
      </c>
      <c r="J552" s="2" t="s">
        <v>19</v>
      </c>
    </row>
    <row r="553" spans="9:10" x14ac:dyDescent="0.25">
      <c r="I553" s="2">
        <v>2013</v>
      </c>
      <c r="J553" s="2" t="s">
        <v>29</v>
      </c>
    </row>
    <row r="554" spans="9:10" x14ac:dyDescent="0.25">
      <c r="I554" s="2">
        <v>2013</v>
      </c>
      <c r="J554" s="2" t="s">
        <v>19</v>
      </c>
    </row>
    <row r="555" spans="9:10" x14ac:dyDescent="0.25">
      <c r="I555" s="2">
        <v>2013</v>
      </c>
      <c r="J555" s="2" t="s">
        <v>19</v>
      </c>
    </row>
    <row r="556" spans="9:10" x14ac:dyDescent="0.25">
      <c r="I556" s="2">
        <v>2013</v>
      </c>
      <c r="J556" s="2" t="s">
        <v>19</v>
      </c>
    </row>
    <row r="557" spans="9:10" x14ac:dyDescent="0.25">
      <c r="I557" s="2">
        <v>2013</v>
      </c>
      <c r="J557" s="2" t="s">
        <v>19</v>
      </c>
    </row>
    <row r="558" spans="9:10" x14ac:dyDescent="0.25">
      <c r="I558" s="2">
        <v>2013</v>
      </c>
      <c r="J558" s="2" t="s">
        <v>19</v>
      </c>
    </row>
    <row r="559" spans="9:10" x14ac:dyDescent="0.25">
      <c r="I559" s="2">
        <v>2013</v>
      </c>
      <c r="J559" s="2" t="s">
        <v>19</v>
      </c>
    </row>
    <row r="560" spans="9:10" x14ac:dyDescent="0.25">
      <c r="I560" s="2">
        <v>2013</v>
      </c>
      <c r="J560" s="2" t="s">
        <v>19</v>
      </c>
    </row>
    <row r="561" spans="9:10" x14ac:dyDescent="0.25">
      <c r="I561" s="2">
        <v>2013</v>
      </c>
      <c r="J561" s="2" t="s">
        <v>19</v>
      </c>
    </row>
    <row r="562" spans="9:10" x14ac:dyDescent="0.25">
      <c r="I562" s="2">
        <v>2013</v>
      </c>
      <c r="J562" s="2" t="s">
        <v>19</v>
      </c>
    </row>
    <row r="563" spans="9:10" x14ac:dyDescent="0.25">
      <c r="I563" s="2">
        <v>2013</v>
      </c>
      <c r="J563" s="2" t="s">
        <v>19</v>
      </c>
    </row>
    <row r="564" spans="9:10" x14ac:dyDescent="0.25">
      <c r="I564" s="2">
        <v>2013</v>
      </c>
      <c r="J564" s="2" t="s">
        <v>19</v>
      </c>
    </row>
    <row r="565" spans="9:10" x14ac:dyDescent="0.25">
      <c r="I565" s="2">
        <v>2013</v>
      </c>
      <c r="J565" s="2" t="s">
        <v>19</v>
      </c>
    </row>
    <row r="566" spans="9:10" x14ac:dyDescent="0.25">
      <c r="I566" s="2">
        <v>2013</v>
      </c>
      <c r="J566" s="2" t="s">
        <v>19</v>
      </c>
    </row>
    <row r="567" spans="9:10" x14ac:dyDescent="0.25">
      <c r="I567" s="2">
        <v>2013</v>
      </c>
      <c r="J567" s="2" t="s">
        <v>19</v>
      </c>
    </row>
    <row r="568" spans="9:10" x14ac:dyDescent="0.25">
      <c r="I568" s="2">
        <v>2013</v>
      </c>
      <c r="J568" s="2" t="s">
        <v>19</v>
      </c>
    </row>
    <row r="569" spans="9:10" x14ac:dyDescent="0.25">
      <c r="I569" s="2">
        <v>2013</v>
      </c>
      <c r="J569" s="2" t="s">
        <v>19</v>
      </c>
    </row>
    <row r="570" spans="9:10" x14ac:dyDescent="0.25">
      <c r="I570" s="2">
        <v>2013</v>
      </c>
      <c r="J570" s="2" t="s">
        <v>19</v>
      </c>
    </row>
    <row r="571" spans="9:10" x14ac:dyDescent="0.25">
      <c r="I571" s="2">
        <v>2013</v>
      </c>
      <c r="J571" s="2" t="s">
        <v>29</v>
      </c>
    </row>
    <row r="572" spans="9:10" x14ac:dyDescent="0.25">
      <c r="I572" s="2">
        <v>2013</v>
      </c>
      <c r="J572" s="2" t="s">
        <v>19</v>
      </c>
    </row>
    <row r="573" spans="9:10" x14ac:dyDescent="0.25">
      <c r="I573" s="2">
        <v>2013</v>
      </c>
      <c r="J573" s="2" t="s">
        <v>19</v>
      </c>
    </row>
    <row r="574" spans="9:10" x14ac:dyDescent="0.25">
      <c r="I574" s="2">
        <v>2013</v>
      </c>
      <c r="J574" s="2" t="s">
        <v>19</v>
      </c>
    </row>
    <row r="575" spans="9:10" x14ac:dyDescent="0.25">
      <c r="I575" s="2">
        <v>2013</v>
      </c>
      <c r="J575" s="2" t="s">
        <v>19</v>
      </c>
    </row>
    <row r="576" spans="9:10" x14ac:dyDescent="0.25">
      <c r="I576" s="2">
        <v>2013</v>
      </c>
      <c r="J576" s="2" t="s">
        <v>19</v>
      </c>
    </row>
    <row r="577" spans="9:10" x14ac:dyDescent="0.25">
      <c r="I577" s="2">
        <v>2013</v>
      </c>
      <c r="J577" s="2" t="s">
        <v>19</v>
      </c>
    </row>
    <row r="578" spans="9:10" x14ac:dyDescent="0.25">
      <c r="I578" s="2">
        <v>2013</v>
      </c>
      <c r="J578" s="2" t="s">
        <v>19</v>
      </c>
    </row>
    <row r="579" spans="9:10" x14ac:dyDescent="0.25">
      <c r="I579" s="2">
        <v>2013</v>
      </c>
      <c r="J579" s="2" t="s">
        <v>19</v>
      </c>
    </row>
    <row r="580" spans="9:10" x14ac:dyDescent="0.25">
      <c r="I580" s="2">
        <v>2013</v>
      </c>
      <c r="J580" s="2" t="s">
        <v>19</v>
      </c>
    </row>
    <row r="581" spans="9:10" x14ac:dyDescent="0.25">
      <c r="I581" s="2">
        <v>2013</v>
      </c>
      <c r="J581" s="2" t="s">
        <v>19</v>
      </c>
    </row>
    <row r="582" spans="9:10" x14ac:dyDescent="0.25">
      <c r="I582" s="2">
        <v>2013</v>
      </c>
      <c r="J582" s="2" t="s">
        <v>19</v>
      </c>
    </row>
    <row r="583" spans="9:10" x14ac:dyDescent="0.25">
      <c r="I583" s="2">
        <v>2013</v>
      </c>
      <c r="J583" s="2" t="s">
        <v>19</v>
      </c>
    </row>
    <row r="584" spans="9:10" x14ac:dyDescent="0.25">
      <c r="I584" s="2">
        <v>2013</v>
      </c>
      <c r="J584" s="2" t="s">
        <v>19</v>
      </c>
    </row>
    <row r="585" spans="9:10" x14ac:dyDescent="0.25">
      <c r="I585" s="2">
        <v>2013</v>
      </c>
      <c r="J585" s="2" t="s">
        <v>19</v>
      </c>
    </row>
    <row r="586" spans="9:10" x14ac:dyDescent="0.25">
      <c r="I586" s="2">
        <v>2013</v>
      </c>
      <c r="J586" s="2" t="s">
        <v>19</v>
      </c>
    </row>
    <row r="587" spans="9:10" x14ac:dyDescent="0.25">
      <c r="I587" s="2">
        <v>2013</v>
      </c>
      <c r="J587" s="2" t="s">
        <v>19</v>
      </c>
    </row>
    <row r="588" spans="9:10" x14ac:dyDescent="0.25">
      <c r="I588" s="2">
        <v>2013</v>
      </c>
      <c r="J588" s="2" t="s">
        <v>19</v>
      </c>
    </row>
    <row r="589" spans="9:10" x14ac:dyDescent="0.25">
      <c r="I589" s="2">
        <v>2013</v>
      </c>
      <c r="J589" s="2" t="s">
        <v>19</v>
      </c>
    </row>
    <row r="590" spans="9:10" x14ac:dyDescent="0.25">
      <c r="I590" s="2">
        <v>2013</v>
      </c>
      <c r="J590" s="2" t="s">
        <v>19</v>
      </c>
    </row>
    <row r="591" spans="9:10" x14ac:dyDescent="0.25">
      <c r="I591" s="2">
        <v>2013</v>
      </c>
      <c r="J591" s="2" t="s">
        <v>19</v>
      </c>
    </row>
    <row r="592" spans="9:10" x14ac:dyDescent="0.25">
      <c r="I592" s="2">
        <v>2013</v>
      </c>
      <c r="J592" s="2" t="s">
        <v>19</v>
      </c>
    </row>
    <row r="593" spans="9:10" x14ac:dyDescent="0.25">
      <c r="I593" s="2">
        <v>2013</v>
      </c>
      <c r="J593" s="2" t="s">
        <v>19</v>
      </c>
    </row>
    <row r="594" spans="9:10" x14ac:dyDescent="0.25">
      <c r="I594" s="2">
        <v>2013</v>
      </c>
      <c r="J594" s="2" t="s">
        <v>19</v>
      </c>
    </row>
    <row r="595" spans="9:10" x14ac:dyDescent="0.25">
      <c r="I595" s="2">
        <v>2013</v>
      </c>
      <c r="J595" s="2" t="s">
        <v>19</v>
      </c>
    </row>
    <row r="596" spans="9:10" x14ac:dyDescent="0.25">
      <c r="I596" s="2">
        <v>2013</v>
      </c>
      <c r="J596" s="2" t="s">
        <v>19</v>
      </c>
    </row>
    <row r="597" spans="9:10" x14ac:dyDescent="0.25">
      <c r="I597" s="2">
        <v>2013</v>
      </c>
      <c r="J597" s="2" t="s">
        <v>19</v>
      </c>
    </row>
    <row r="598" spans="9:10" x14ac:dyDescent="0.25">
      <c r="I598" s="2">
        <v>2013</v>
      </c>
      <c r="J598" s="2" t="s">
        <v>19</v>
      </c>
    </row>
    <row r="599" spans="9:10" x14ac:dyDescent="0.25">
      <c r="I599" s="2">
        <v>2013</v>
      </c>
      <c r="J599" s="2" t="s">
        <v>19</v>
      </c>
    </row>
    <row r="600" spans="9:10" x14ac:dyDescent="0.25">
      <c r="I600" s="2">
        <v>2013</v>
      </c>
      <c r="J600" s="2" t="s">
        <v>19</v>
      </c>
    </row>
    <row r="601" spans="9:10" x14ac:dyDescent="0.25">
      <c r="I601" s="2">
        <v>2013</v>
      </c>
      <c r="J601" s="2" t="s">
        <v>19</v>
      </c>
    </row>
    <row r="602" spans="9:10" x14ac:dyDescent="0.25">
      <c r="I602" s="2">
        <v>2013</v>
      </c>
      <c r="J602" s="2" t="s">
        <v>19</v>
      </c>
    </row>
    <row r="603" spans="9:10" x14ac:dyDescent="0.25">
      <c r="I603" s="2">
        <v>2013</v>
      </c>
      <c r="J603" s="2" t="s">
        <v>19</v>
      </c>
    </row>
    <row r="604" spans="9:10" x14ac:dyDescent="0.25">
      <c r="I604" s="2">
        <v>2013</v>
      </c>
      <c r="J604" s="2" t="s">
        <v>19</v>
      </c>
    </row>
    <row r="605" spans="9:10" x14ac:dyDescent="0.25">
      <c r="I605" s="2">
        <v>2013</v>
      </c>
      <c r="J605" s="2" t="s">
        <v>19</v>
      </c>
    </row>
    <row r="606" spans="9:10" x14ac:dyDescent="0.25">
      <c r="I606" s="2">
        <v>2013</v>
      </c>
      <c r="J606" s="2" t="s">
        <v>19</v>
      </c>
    </row>
    <row r="607" spans="9:10" x14ac:dyDescent="0.25">
      <c r="I607" s="2">
        <v>2013</v>
      </c>
      <c r="J607" s="2" t="s">
        <v>19</v>
      </c>
    </row>
    <row r="608" spans="9:10" x14ac:dyDescent="0.25">
      <c r="I608" s="2">
        <v>2013</v>
      </c>
      <c r="J608" s="2" t="s">
        <v>19</v>
      </c>
    </row>
    <row r="609" spans="9:10" x14ac:dyDescent="0.25">
      <c r="I609" s="2">
        <v>2013</v>
      </c>
      <c r="J609" s="2" t="s">
        <v>19</v>
      </c>
    </row>
    <row r="610" spans="9:10" x14ac:dyDescent="0.25">
      <c r="I610" s="2">
        <v>2013</v>
      </c>
      <c r="J610" s="2" t="s">
        <v>29</v>
      </c>
    </row>
    <row r="611" spans="9:10" x14ac:dyDescent="0.25">
      <c r="I611" s="2">
        <v>2013</v>
      </c>
      <c r="J611" s="2" t="s">
        <v>19</v>
      </c>
    </row>
    <row r="612" spans="9:10" x14ac:dyDescent="0.25">
      <c r="I612" s="2">
        <v>2013</v>
      </c>
      <c r="J612" s="2" t="s">
        <v>19</v>
      </c>
    </row>
    <row r="613" spans="9:10" x14ac:dyDescent="0.25">
      <c r="I613" s="2">
        <v>2013</v>
      </c>
      <c r="J613" s="2" t="s">
        <v>19</v>
      </c>
    </row>
    <row r="614" spans="9:10" x14ac:dyDescent="0.25">
      <c r="I614" s="2">
        <v>2013</v>
      </c>
      <c r="J614" s="2" t="s">
        <v>19</v>
      </c>
    </row>
    <row r="615" spans="9:10" x14ac:dyDescent="0.25">
      <c r="I615" s="2">
        <v>2013</v>
      </c>
      <c r="J615" s="2" t="s">
        <v>19</v>
      </c>
    </row>
    <row r="616" spans="9:10" x14ac:dyDescent="0.25">
      <c r="I616" s="2">
        <v>2013</v>
      </c>
      <c r="J616" s="2" t="s">
        <v>19</v>
      </c>
    </row>
    <row r="617" spans="9:10" x14ac:dyDescent="0.25">
      <c r="I617" s="2">
        <v>2013</v>
      </c>
      <c r="J617" s="2" t="s">
        <v>19</v>
      </c>
    </row>
    <row r="618" spans="9:10" x14ac:dyDescent="0.25">
      <c r="I618" s="2">
        <v>2013</v>
      </c>
      <c r="J618" s="2" t="s">
        <v>19</v>
      </c>
    </row>
    <row r="619" spans="9:10" x14ac:dyDescent="0.25">
      <c r="I619" s="2">
        <v>2013</v>
      </c>
      <c r="J619" s="2" t="s">
        <v>19</v>
      </c>
    </row>
    <row r="620" spans="9:10" x14ac:dyDescent="0.25">
      <c r="I620" s="2">
        <v>2013</v>
      </c>
      <c r="J620" s="2" t="s">
        <v>29</v>
      </c>
    </row>
    <row r="621" spans="9:10" x14ac:dyDescent="0.25">
      <c r="I621" s="2">
        <v>2013</v>
      </c>
      <c r="J621" s="2" t="s">
        <v>19</v>
      </c>
    </row>
    <row r="622" spans="9:10" x14ac:dyDescent="0.25">
      <c r="I622" s="2">
        <v>2013</v>
      </c>
      <c r="J622" s="2" t="s">
        <v>19</v>
      </c>
    </row>
    <row r="623" spans="9:10" x14ac:dyDescent="0.25">
      <c r="I623" s="2">
        <v>2013</v>
      </c>
      <c r="J623" s="2" t="s">
        <v>19</v>
      </c>
    </row>
    <row r="624" spans="9:10" x14ac:dyDescent="0.25">
      <c r="I624" s="2">
        <v>2013</v>
      </c>
      <c r="J624" s="2" t="s">
        <v>19</v>
      </c>
    </row>
    <row r="625" spans="9:10" x14ac:dyDescent="0.25">
      <c r="I625" s="2">
        <v>2013</v>
      </c>
      <c r="J625" s="2" t="s">
        <v>19</v>
      </c>
    </row>
    <row r="626" spans="9:10" x14ac:dyDescent="0.25">
      <c r="I626" s="2">
        <v>2013</v>
      </c>
      <c r="J626" s="2" t="s">
        <v>29</v>
      </c>
    </row>
    <row r="627" spans="9:10" x14ac:dyDescent="0.25">
      <c r="I627" s="2">
        <v>2013</v>
      </c>
      <c r="J627" s="2" t="s">
        <v>19</v>
      </c>
    </row>
    <row r="628" spans="9:10" x14ac:dyDescent="0.25">
      <c r="I628" s="2">
        <v>2013</v>
      </c>
      <c r="J628" s="2" t="s">
        <v>19</v>
      </c>
    </row>
    <row r="629" spans="9:10" x14ac:dyDescent="0.25">
      <c r="I629" s="2">
        <v>2013</v>
      </c>
      <c r="J629" s="2" t="s">
        <v>29</v>
      </c>
    </row>
    <row r="630" spans="9:10" x14ac:dyDescent="0.25">
      <c r="I630" s="2">
        <v>2013</v>
      </c>
      <c r="J630" s="2" t="s">
        <v>19</v>
      </c>
    </row>
    <row r="631" spans="9:10" x14ac:dyDescent="0.25">
      <c r="I631" s="2">
        <v>2013</v>
      </c>
      <c r="J631" s="2" t="s">
        <v>19</v>
      </c>
    </row>
    <row r="632" spans="9:10" x14ac:dyDescent="0.25">
      <c r="I632" s="2">
        <v>2013</v>
      </c>
      <c r="J632" s="2" t="s">
        <v>19</v>
      </c>
    </row>
    <row r="633" spans="9:10" x14ac:dyDescent="0.25">
      <c r="I633" s="2">
        <v>2013</v>
      </c>
      <c r="J633" s="2" t="s">
        <v>19</v>
      </c>
    </row>
    <row r="634" spans="9:10" x14ac:dyDescent="0.25">
      <c r="I634" s="2">
        <v>2013</v>
      </c>
      <c r="J634" s="2" t="s">
        <v>19</v>
      </c>
    </row>
    <row r="635" spans="9:10" x14ac:dyDescent="0.25">
      <c r="I635" s="2">
        <v>2013</v>
      </c>
      <c r="J635" s="2" t="s">
        <v>19</v>
      </c>
    </row>
    <row r="636" spans="9:10" x14ac:dyDescent="0.25">
      <c r="I636" s="2">
        <v>2013</v>
      </c>
      <c r="J636" s="2" t="s">
        <v>19</v>
      </c>
    </row>
    <row r="637" spans="9:10" x14ac:dyDescent="0.25">
      <c r="I637" s="2">
        <v>2013</v>
      </c>
      <c r="J637" s="2" t="s">
        <v>19</v>
      </c>
    </row>
    <row r="638" spans="9:10" x14ac:dyDescent="0.25">
      <c r="I638" s="2">
        <v>2013</v>
      </c>
      <c r="J638" s="2" t="s">
        <v>29</v>
      </c>
    </row>
    <row r="639" spans="9:10" x14ac:dyDescent="0.25">
      <c r="I639" s="2">
        <v>2013</v>
      </c>
      <c r="J639" s="2" t="s">
        <v>19</v>
      </c>
    </row>
    <row r="640" spans="9:10" x14ac:dyDescent="0.25">
      <c r="I640" s="2">
        <v>2013</v>
      </c>
      <c r="J640" s="2" t="s">
        <v>19</v>
      </c>
    </row>
    <row r="641" spans="9:10" x14ac:dyDescent="0.25">
      <c r="I641" s="2">
        <v>2013</v>
      </c>
      <c r="J641" s="2" t="s">
        <v>19</v>
      </c>
    </row>
    <row r="642" spans="9:10" x14ac:dyDescent="0.25">
      <c r="I642" s="2">
        <v>2013</v>
      </c>
      <c r="J642" s="2" t="s">
        <v>19</v>
      </c>
    </row>
    <row r="643" spans="9:10" x14ac:dyDescent="0.25">
      <c r="I643" s="2">
        <v>2013</v>
      </c>
      <c r="J643" s="2" t="s">
        <v>19</v>
      </c>
    </row>
    <row r="644" spans="9:10" x14ac:dyDescent="0.25">
      <c r="I644" s="2">
        <v>2013</v>
      </c>
      <c r="J644" s="2" t="s">
        <v>19</v>
      </c>
    </row>
    <row r="645" spans="9:10" x14ac:dyDescent="0.25">
      <c r="I645" s="2">
        <v>2013</v>
      </c>
      <c r="J645" s="2" t="s">
        <v>19</v>
      </c>
    </row>
    <row r="646" spans="9:10" x14ac:dyDescent="0.25">
      <c r="I646" s="2">
        <v>2013</v>
      </c>
      <c r="J646" s="2" t="s">
        <v>19</v>
      </c>
    </row>
    <row r="647" spans="9:10" x14ac:dyDescent="0.25">
      <c r="I647" s="2">
        <v>2013</v>
      </c>
      <c r="J647" s="2" t="s">
        <v>19</v>
      </c>
    </row>
    <row r="648" spans="9:10" x14ac:dyDescent="0.25">
      <c r="I648" s="2">
        <v>2013</v>
      </c>
      <c r="J648" s="2" t="s">
        <v>19</v>
      </c>
    </row>
    <row r="649" spans="9:10" x14ac:dyDescent="0.25">
      <c r="I649" s="2">
        <v>2013</v>
      </c>
      <c r="J649" s="2" t="s">
        <v>19</v>
      </c>
    </row>
    <row r="650" spans="9:10" x14ac:dyDescent="0.25">
      <c r="I650" s="2">
        <v>2013</v>
      </c>
      <c r="J650" s="2" t="s">
        <v>19</v>
      </c>
    </row>
    <row r="651" spans="9:10" x14ac:dyDescent="0.25">
      <c r="I651" s="2">
        <v>2013</v>
      </c>
      <c r="J651" s="2" t="s">
        <v>19</v>
      </c>
    </row>
    <row r="652" spans="9:10" x14ac:dyDescent="0.25">
      <c r="I652" s="2">
        <v>2013</v>
      </c>
      <c r="J652" s="2" t="s">
        <v>19</v>
      </c>
    </row>
    <row r="653" spans="9:10" x14ac:dyDescent="0.25">
      <c r="I653" s="2">
        <v>2013</v>
      </c>
      <c r="J653" s="2" t="s">
        <v>19</v>
      </c>
    </row>
    <row r="654" spans="9:10" x14ac:dyDescent="0.25">
      <c r="I654" s="2">
        <v>2013</v>
      </c>
      <c r="J654" s="2" t="s">
        <v>19</v>
      </c>
    </row>
    <row r="655" spans="9:10" x14ac:dyDescent="0.25">
      <c r="I655" s="2">
        <v>2013</v>
      </c>
      <c r="J655" s="2" t="s">
        <v>19</v>
      </c>
    </row>
    <row r="656" spans="9:10" x14ac:dyDescent="0.25">
      <c r="I656" s="2">
        <v>2013</v>
      </c>
      <c r="J656" s="2" t="s">
        <v>19</v>
      </c>
    </row>
    <row r="657" spans="9:10" x14ac:dyDescent="0.25">
      <c r="I657" s="2">
        <v>2013</v>
      </c>
      <c r="J657" s="2" t="s">
        <v>29</v>
      </c>
    </row>
    <row r="658" spans="9:10" x14ac:dyDescent="0.25">
      <c r="I658" s="2">
        <v>2013</v>
      </c>
      <c r="J658" s="2" t="s">
        <v>19</v>
      </c>
    </row>
    <row r="659" spans="9:10" x14ac:dyDescent="0.25">
      <c r="I659" s="2">
        <v>2013</v>
      </c>
      <c r="J659" s="2" t="s">
        <v>29</v>
      </c>
    </row>
    <row r="660" spans="9:10" x14ac:dyDescent="0.25">
      <c r="I660" s="2">
        <v>2013</v>
      </c>
      <c r="J660" s="2" t="s">
        <v>19</v>
      </c>
    </row>
    <row r="661" spans="9:10" x14ac:dyDescent="0.25">
      <c r="I661" s="2">
        <v>2013</v>
      </c>
      <c r="J661" s="2" t="s">
        <v>19</v>
      </c>
    </row>
    <row r="662" spans="9:10" x14ac:dyDescent="0.25">
      <c r="I662" s="2">
        <v>2013</v>
      </c>
      <c r="J662" s="2" t="s">
        <v>19</v>
      </c>
    </row>
    <row r="663" spans="9:10" x14ac:dyDescent="0.25">
      <c r="I663" s="2">
        <v>2013</v>
      </c>
      <c r="J663" s="2" t="s">
        <v>19</v>
      </c>
    </row>
    <row r="664" spans="9:10" x14ac:dyDescent="0.25">
      <c r="I664" s="2">
        <v>2013</v>
      </c>
      <c r="J664" s="2" t="s">
        <v>19</v>
      </c>
    </row>
    <row r="665" spans="9:10" x14ac:dyDescent="0.25">
      <c r="I665" s="2">
        <v>2013</v>
      </c>
      <c r="J665" s="2" t="s">
        <v>29</v>
      </c>
    </row>
    <row r="666" spans="9:10" x14ac:dyDescent="0.25">
      <c r="I666" s="2">
        <v>2013</v>
      </c>
      <c r="J666" s="2" t="s">
        <v>19</v>
      </c>
    </row>
    <row r="667" spans="9:10" x14ac:dyDescent="0.25">
      <c r="I667" s="2">
        <v>2013</v>
      </c>
      <c r="J667" s="2" t="s">
        <v>29</v>
      </c>
    </row>
    <row r="668" spans="9:10" x14ac:dyDescent="0.25">
      <c r="I668" s="2">
        <v>2013</v>
      </c>
      <c r="J668" s="2" t="s">
        <v>19</v>
      </c>
    </row>
    <row r="669" spans="9:10" x14ac:dyDescent="0.25">
      <c r="I669" s="2">
        <v>2013</v>
      </c>
      <c r="J669" s="2" t="s">
        <v>19</v>
      </c>
    </row>
    <row r="670" spans="9:10" x14ac:dyDescent="0.25">
      <c r="I670" s="2">
        <v>2013</v>
      </c>
      <c r="J670" s="2" t="s">
        <v>19</v>
      </c>
    </row>
    <row r="671" spans="9:10" x14ac:dyDescent="0.25">
      <c r="I671" s="2">
        <v>2013</v>
      </c>
      <c r="J671" s="2" t="s">
        <v>19</v>
      </c>
    </row>
    <row r="672" spans="9:10" x14ac:dyDescent="0.25">
      <c r="I672" s="2">
        <v>2013</v>
      </c>
      <c r="J672" s="2" t="s">
        <v>19</v>
      </c>
    </row>
    <row r="673" spans="9:10" x14ac:dyDescent="0.25">
      <c r="I673" s="2">
        <v>2013</v>
      </c>
      <c r="J673" s="2" t="s">
        <v>19</v>
      </c>
    </row>
    <row r="674" spans="9:10" x14ac:dyDescent="0.25">
      <c r="I674" s="2">
        <v>2013</v>
      </c>
      <c r="J674" s="2" t="s">
        <v>19</v>
      </c>
    </row>
    <row r="675" spans="9:10" x14ac:dyDescent="0.25">
      <c r="I675" s="2">
        <v>2013</v>
      </c>
      <c r="J675" s="2" t="s">
        <v>19</v>
      </c>
    </row>
    <row r="676" spans="9:10" x14ac:dyDescent="0.25">
      <c r="I676" s="2">
        <v>2013</v>
      </c>
      <c r="J676" s="2" t="s">
        <v>19</v>
      </c>
    </row>
    <row r="677" spans="9:10" x14ac:dyDescent="0.25">
      <c r="I677" s="2">
        <v>2013</v>
      </c>
      <c r="J677" s="2" t="s">
        <v>19</v>
      </c>
    </row>
    <row r="678" spans="9:10" x14ac:dyDescent="0.25">
      <c r="I678" s="2">
        <v>2013</v>
      </c>
      <c r="J678" s="2" t="s">
        <v>19</v>
      </c>
    </row>
    <row r="679" spans="9:10" x14ac:dyDescent="0.25">
      <c r="I679" s="2">
        <v>2013</v>
      </c>
      <c r="J679" s="2" t="s">
        <v>19</v>
      </c>
    </row>
    <row r="680" spans="9:10" x14ac:dyDescent="0.25">
      <c r="I680" s="2">
        <v>2013</v>
      </c>
      <c r="J680" s="2" t="s">
        <v>19</v>
      </c>
    </row>
    <row r="681" spans="9:10" x14ac:dyDescent="0.25">
      <c r="I681" s="2">
        <v>2013</v>
      </c>
      <c r="J681" s="2" t="s">
        <v>19</v>
      </c>
    </row>
    <row r="682" spans="9:10" x14ac:dyDescent="0.25">
      <c r="I682" s="2">
        <v>2013</v>
      </c>
      <c r="J682" s="2" t="s">
        <v>19</v>
      </c>
    </row>
    <row r="683" spans="9:10" x14ac:dyDescent="0.25">
      <c r="I683" s="2">
        <v>2013</v>
      </c>
      <c r="J683" s="2" t="s">
        <v>19</v>
      </c>
    </row>
    <row r="684" spans="9:10" x14ac:dyDescent="0.25">
      <c r="I684" s="2">
        <v>2013</v>
      </c>
      <c r="J684" s="2" t="s">
        <v>19</v>
      </c>
    </row>
    <row r="685" spans="9:10" x14ac:dyDescent="0.25">
      <c r="I685" s="2">
        <v>2013</v>
      </c>
      <c r="J685" s="2" t="s">
        <v>19</v>
      </c>
    </row>
    <row r="686" spans="9:10" x14ac:dyDescent="0.25">
      <c r="I686" s="2">
        <v>2013</v>
      </c>
      <c r="J686" s="2" t="s">
        <v>19</v>
      </c>
    </row>
    <row r="687" spans="9:10" x14ac:dyDescent="0.25">
      <c r="I687" s="2">
        <v>2013</v>
      </c>
      <c r="J687" s="2" t="s">
        <v>19</v>
      </c>
    </row>
    <row r="688" spans="9:10" x14ac:dyDescent="0.25">
      <c r="I688" s="2">
        <v>2013</v>
      </c>
      <c r="J688" s="2" t="s">
        <v>19</v>
      </c>
    </row>
    <row r="689" spans="9:10" x14ac:dyDescent="0.25">
      <c r="I689" s="2">
        <v>2013</v>
      </c>
      <c r="J689" s="2" t="s">
        <v>19</v>
      </c>
    </row>
    <row r="690" spans="9:10" x14ac:dyDescent="0.25">
      <c r="I690" s="2">
        <v>2013</v>
      </c>
      <c r="J690" s="2" t="s">
        <v>19</v>
      </c>
    </row>
    <row r="691" spans="9:10" x14ac:dyDescent="0.25">
      <c r="I691" s="2">
        <v>2013</v>
      </c>
      <c r="J691" s="2" t="s">
        <v>19</v>
      </c>
    </row>
    <row r="692" spans="9:10" x14ac:dyDescent="0.25">
      <c r="I692" s="2">
        <v>2013</v>
      </c>
      <c r="J692" s="2" t="s">
        <v>19</v>
      </c>
    </row>
    <row r="693" spans="9:10" x14ac:dyDescent="0.25">
      <c r="I693" s="2">
        <v>2013</v>
      </c>
      <c r="J693" s="2" t="s">
        <v>19</v>
      </c>
    </row>
    <row r="694" spans="9:10" x14ac:dyDescent="0.25">
      <c r="I694" s="2">
        <v>2013</v>
      </c>
      <c r="J694" s="2" t="s">
        <v>19</v>
      </c>
    </row>
    <row r="695" spans="9:10" x14ac:dyDescent="0.25">
      <c r="I695" s="2">
        <v>2013</v>
      </c>
      <c r="J695" s="2" t="s">
        <v>19</v>
      </c>
    </row>
    <row r="696" spans="9:10" x14ac:dyDescent="0.25">
      <c r="I696" s="2">
        <v>2013</v>
      </c>
      <c r="J696" s="2" t="s">
        <v>19</v>
      </c>
    </row>
    <row r="697" spans="9:10" x14ac:dyDescent="0.25">
      <c r="I697" s="2">
        <v>2013</v>
      </c>
      <c r="J697" s="2" t="s">
        <v>19</v>
      </c>
    </row>
    <row r="698" spans="9:10" x14ac:dyDescent="0.25">
      <c r="I698" s="2">
        <v>2013</v>
      </c>
      <c r="J698" s="2" t="s">
        <v>29</v>
      </c>
    </row>
    <row r="699" spans="9:10" x14ac:dyDescent="0.25">
      <c r="I699" s="2">
        <v>2013</v>
      </c>
      <c r="J699" s="2" t="s">
        <v>19</v>
      </c>
    </row>
    <row r="700" spans="9:10" x14ac:dyDescent="0.25">
      <c r="I700" s="2">
        <v>2012</v>
      </c>
      <c r="J700" s="2" t="s">
        <v>29</v>
      </c>
    </row>
    <row r="701" spans="9:10" x14ac:dyDescent="0.25">
      <c r="I701" s="2">
        <v>2012</v>
      </c>
      <c r="J701" s="2" t="s">
        <v>19</v>
      </c>
    </row>
    <row r="702" spans="9:10" x14ac:dyDescent="0.25">
      <c r="I702" s="2">
        <v>2012</v>
      </c>
      <c r="J702" s="2" t="s">
        <v>19</v>
      </c>
    </row>
    <row r="703" spans="9:10" x14ac:dyDescent="0.25">
      <c r="I703" s="2">
        <v>2012</v>
      </c>
      <c r="J703" s="2" t="s">
        <v>19</v>
      </c>
    </row>
    <row r="704" spans="9:10" x14ac:dyDescent="0.25">
      <c r="I704" s="2">
        <v>2012</v>
      </c>
      <c r="J704" s="2" t="s">
        <v>19</v>
      </c>
    </row>
    <row r="705" spans="9:10" x14ac:dyDescent="0.25">
      <c r="I705" s="2">
        <v>2012</v>
      </c>
      <c r="J705" s="2" t="s">
        <v>19</v>
      </c>
    </row>
    <row r="706" spans="9:10" x14ac:dyDescent="0.25">
      <c r="I706" s="2">
        <v>2012</v>
      </c>
      <c r="J706" s="2" t="s">
        <v>19</v>
      </c>
    </row>
    <row r="707" spans="9:10" x14ac:dyDescent="0.25">
      <c r="I707" s="2">
        <v>2012</v>
      </c>
      <c r="J707" s="2" t="s">
        <v>19</v>
      </c>
    </row>
    <row r="708" spans="9:10" x14ac:dyDescent="0.25">
      <c r="I708" s="2">
        <v>2012</v>
      </c>
      <c r="J708" s="2" t="s">
        <v>19</v>
      </c>
    </row>
    <row r="709" spans="9:10" x14ac:dyDescent="0.25">
      <c r="I709" s="2">
        <v>2012</v>
      </c>
      <c r="J709" s="2" t="s">
        <v>19</v>
      </c>
    </row>
    <row r="710" spans="9:10" x14ac:dyDescent="0.25">
      <c r="I710" s="2">
        <v>2012</v>
      </c>
      <c r="J710" s="2" t="s">
        <v>19</v>
      </c>
    </row>
    <row r="711" spans="9:10" x14ac:dyDescent="0.25">
      <c r="I711" s="2">
        <v>2012</v>
      </c>
      <c r="J711" s="2" t="s">
        <v>19</v>
      </c>
    </row>
    <row r="712" spans="9:10" x14ac:dyDescent="0.25">
      <c r="I712" s="2">
        <v>2012</v>
      </c>
      <c r="J712" s="2" t="s">
        <v>19</v>
      </c>
    </row>
    <row r="713" spans="9:10" x14ac:dyDescent="0.25">
      <c r="I713" s="2">
        <v>2012</v>
      </c>
      <c r="J713" s="2" t="s">
        <v>19</v>
      </c>
    </row>
    <row r="714" spans="9:10" x14ac:dyDescent="0.25">
      <c r="I714" s="2">
        <v>2012</v>
      </c>
      <c r="J714" s="2" t="s">
        <v>19</v>
      </c>
    </row>
    <row r="715" spans="9:10" x14ac:dyDescent="0.25">
      <c r="I715" s="2">
        <v>2012</v>
      </c>
      <c r="J715" s="2" t="s">
        <v>19</v>
      </c>
    </row>
    <row r="716" spans="9:10" x14ac:dyDescent="0.25">
      <c r="I716" s="2">
        <v>2012</v>
      </c>
      <c r="J716" s="2" t="s">
        <v>19</v>
      </c>
    </row>
    <row r="717" spans="9:10" x14ac:dyDescent="0.25">
      <c r="I717" s="2">
        <v>2012</v>
      </c>
      <c r="J717" s="2" t="s">
        <v>19</v>
      </c>
    </row>
    <row r="718" spans="9:10" x14ac:dyDescent="0.25">
      <c r="I718" s="2">
        <v>2012</v>
      </c>
      <c r="J718" s="2" t="s">
        <v>19</v>
      </c>
    </row>
    <row r="719" spans="9:10" x14ac:dyDescent="0.25">
      <c r="I719" s="2">
        <v>2012</v>
      </c>
      <c r="J719" s="2" t="s">
        <v>19</v>
      </c>
    </row>
    <row r="720" spans="9:10" x14ac:dyDescent="0.25">
      <c r="I720" s="2">
        <v>2012</v>
      </c>
      <c r="J720" s="2" t="s">
        <v>19</v>
      </c>
    </row>
    <row r="721" spans="9:10" x14ac:dyDescent="0.25">
      <c r="I721" s="2">
        <v>2012</v>
      </c>
      <c r="J721" s="2" t="s">
        <v>19</v>
      </c>
    </row>
    <row r="722" spans="9:10" x14ac:dyDescent="0.25">
      <c r="I722" s="2">
        <v>2012</v>
      </c>
      <c r="J722" s="2" t="s">
        <v>19</v>
      </c>
    </row>
    <row r="723" spans="9:10" x14ac:dyDescent="0.25">
      <c r="I723" s="2">
        <v>2012</v>
      </c>
      <c r="J723" s="2" t="s">
        <v>19</v>
      </c>
    </row>
    <row r="724" spans="9:10" x14ac:dyDescent="0.25">
      <c r="I724" s="2">
        <v>2012</v>
      </c>
      <c r="J724" s="2" t="s">
        <v>19</v>
      </c>
    </row>
    <row r="725" spans="9:10" x14ac:dyDescent="0.25">
      <c r="I725" s="2">
        <v>2012</v>
      </c>
      <c r="J725" s="2" t="s">
        <v>19</v>
      </c>
    </row>
    <row r="726" spans="9:10" x14ac:dyDescent="0.25">
      <c r="I726" s="2">
        <v>2012</v>
      </c>
      <c r="J726" s="2" t="s">
        <v>19</v>
      </c>
    </row>
    <row r="727" spans="9:10" x14ac:dyDescent="0.25">
      <c r="I727" s="2">
        <v>2012</v>
      </c>
      <c r="J727" s="2" t="s">
        <v>19</v>
      </c>
    </row>
    <row r="728" spans="9:10" x14ac:dyDescent="0.25">
      <c r="I728" s="2">
        <v>2012</v>
      </c>
      <c r="J728" s="2" t="s">
        <v>19</v>
      </c>
    </row>
    <row r="729" spans="9:10" x14ac:dyDescent="0.25">
      <c r="I729" s="2">
        <v>2012</v>
      </c>
      <c r="J729" s="2" t="s">
        <v>19</v>
      </c>
    </row>
    <row r="730" spans="9:10" x14ac:dyDescent="0.25">
      <c r="I730" s="2">
        <v>2012</v>
      </c>
      <c r="J730" s="2" t="s">
        <v>19</v>
      </c>
    </row>
    <row r="731" spans="9:10" x14ac:dyDescent="0.25">
      <c r="I731" s="2">
        <v>2012</v>
      </c>
      <c r="J731" s="2" t="s">
        <v>19</v>
      </c>
    </row>
    <row r="732" spans="9:10" x14ac:dyDescent="0.25">
      <c r="I732" s="2">
        <v>2012</v>
      </c>
      <c r="J732" s="2" t="s">
        <v>19</v>
      </c>
    </row>
    <row r="733" spans="9:10" x14ac:dyDescent="0.25">
      <c r="I733" s="2">
        <v>2012</v>
      </c>
      <c r="J733" s="2" t="s">
        <v>19</v>
      </c>
    </row>
    <row r="734" spans="9:10" x14ac:dyDescent="0.25">
      <c r="I734" s="2">
        <v>2012</v>
      </c>
      <c r="J734" s="2" t="s">
        <v>19</v>
      </c>
    </row>
    <row r="735" spans="9:10" x14ac:dyDescent="0.25">
      <c r="I735" s="2">
        <v>2012</v>
      </c>
      <c r="J735" s="2" t="s">
        <v>19</v>
      </c>
    </row>
    <row r="736" spans="9:10" x14ac:dyDescent="0.25">
      <c r="I736" s="2">
        <v>2012</v>
      </c>
      <c r="J736" s="2" t="s">
        <v>19</v>
      </c>
    </row>
    <row r="737" spans="9:10" x14ac:dyDescent="0.25">
      <c r="I737" s="2">
        <v>2012</v>
      </c>
      <c r="J737" s="2" t="s">
        <v>19</v>
      </c>
    </row>
    <row r="738" spans="9:10" x14ac:dyDescent="0.25">
      <c r="I738" s="2">
        <v>2012</v>
      </c>
      <c r="J738" s="2" t="s">
        <v>19</v>
      </c>
    </row>
    <row r="739" spans="9:10" x14ac:dyDescent="0.25">
      <c r="I739" s="2">
        <v>2012</v>
      </c>
      <c r="J739" s="2" t="s">
        <v>19</v>
      </c>
    </row>
    <row r="740" spans="9:10" x14ac:dyDescent="0.25">
      <c r="I740" s="2">
        <v>2012</v>
      </c>
      <c r="J740" s="2" t="s">
        <v>19</v>
      </c>
    </row>
    <row r="741" spans="9:10" x14ac:dyDescent="0.25">
      <c r="I741" s="2">
        <v>2012</v>
      </c>
      <c r="J741" s="2" t="s">
        <v>19</v>
      </c>
    </row>
    <row r="742" spans="9:10" x14ac:dyDescent="0.25">
      <c r="I742" s="2">
        <v>2012</v>
      </c>
      <c r="J742" s="2" t="s">
        <v>19</v>
      </c>
    </row>
    <row r="743" spans="9:10" x14ac:dyDescent="0.25">
      <c r="I743" s="2">
        <v>2012</v>
      </c>
      <c r="J743" s="2" t="s">
        <v>19</v>
      </c>
    </row>
    <row r="744" spans="9:10" x14ac:dyDescent="0.25">
      <c r="I744" s="2">
        <v>2012</v>
      </c>
      <c r="J744" s="2" t="s">
        <v>19</v>
      </c>
    </row>
    <row r="745" spans="9:10" x14ac:dyDescent="0.25">
      <c r="I745" s="2">
        <v>2012</v>
      </c>
      <c r="J745" s="2" t="s">
        <v>19</v>
      </c>
    </row>
    <row r="746" spans="9:10" x14ac:dyDescent="0.25">
      <c r="I746" s="2">
        <v>2012</v>
      </c>
      <c r="J746" s="2" t="s">
        <v>19</v>
      </c>
    </row>
    <row r="747" spans="9:10" x14ac:dyDescent="0.25">
      <c r="I747" s="2">
        <v>2012</v>
      </c>
      <c r="J747" s="2" t="s">
        <v>19</v>
      </c>
    </row>
    <row r="748" spans="9:10" x14ac:dyDescent="0.25">
      <c r="I748" s="2">
        <v>2012</v>
      </c>
      <c r="J748" s="2" t="s">
        <v>19</v>
      </c>
    </row>
    <row r="749" spans="9:10" x14ac:dyDescent="0.25">
      <c r="I749" s="2">
        <v>2012</v>
      </c>
      <c r="J749" s="2" t="s">
        <v>19</v>
      </c>
    </row>
    <row r="750" spans="9:10" x14ac:dyDescent="0.25">
      <c r="I750" s="2">
        <v>2012</v>
      </c>
      <c r="J750" s="2" t="s">
        <v>19</v>
      </c>
    </row>
    <row r="751" spans="9:10" x14ac:dyDescent="0.25">
      <c r="I751" s="2">
        <v>2012</v>
      </c>
      <c r="J751" s="2" t="s">
        <v>19</v>
      </c>
    </row>
    <row r="752" spans="9:10" x14ac:dyDescent="0.25">
      <c r="I752" s="2">
        <v>2012</v>
      </c>
      <c r="J752" s="2" t="s">
        <v>19</v>
      </c>
    </row>
    <row r="753" spans="9:10" x14ac:dyDescent="0.25">
      <c r="I753" s="2">
        <v>2012</v>
      </c>
      <c r="J753" s="2" t="s">
        <v>19</v>
      </c>
    </row>
    <row r="754" spans="9:10" x14ac:dyDescent="0.25">
      <c r="I754" s="2">
        <v>2012</v>
      </c>
      <c r="J754" s="2" t="s">
        <v>29</v>
      </c>
    </row>
    <row r="755" spans="9:10" x14ac:dyDescent="0.25">
      <c r="I755" s="2">
        <v>2012</v>
      </c>
      <c r="J755" s="2" t="s">
        <v>19</v>
      </c>
    </row>
    <row r="756" spans="9:10" x14ac:dyDescent="0.25">
      <c r="I756" s="2">
        <v>2012</v>
      </c>
      <c r="J756" s="2" t="s">
        <v>19</v>
      </c>
    </row>
    <row r="757" spans="9:10" x14ac:dyDescent="0.25">
      <c r="I757" s="2">
        <v>2012</v>
      </c>
      <c r="J757" s="2" t="s">
        <v>29</v>
      </c>
    </row>
    <row r="758" spans="9:10" x14ac:dyDescent="0.25">
      <c r="I758" s="2">
        <v>2012</v>
      </c>
      <c r="J758" s="2" t="s">
        <v>19</v>
      </c>
    </row>
    <row r="759" spans="9:10" x14ac:dyDescent="0.25">
      <c r="I759" s="2">
        <v>2012</v>
      </c>
      <c r="J759" s="2" t="s">
        <v>29</v>
      </c>
    </row>
    <row r="760" spans="9:10" x14ac:dyDescent="0.25">
      <c r="I760" s="2">
        <v>2012</v>
      </c>
      <c r="J760" s="2" t="s">
        <v>29</v>
      </c>
    </row>
    <row r="761" spans="9:10" x14ac:dyDescent="0.25">
      <c r="I761" s="2">
        <v>2012</v>
      </c>
      <c r="J761" s="2" t="s">
        <v>19</v>
      </c>
    </row>
    <row r="762" spans="9:10" x14ac:dyDescent="0.25">
      <c r="I762" s="2">
        <v>2012</v>
      </c>
      <c r="J762" s="2" t="s">
        <v>29</v>
      </c>
    </row>
    <row r="763" spans="9:10" x14ac:dyDescent="0.25">
      <c r="I763" s="2">
        <v>2012</v>
      </c>
      <c r="J763" s="2" t="s">
        <v>29</v>
      </c>
    </row>
    <row r="764" spans="9:10" x14ac:dyDescent="0.25">
      <c r="I764" s="2">
        <v>2012</v>
      </c>
      <c r="J764" s="2" t="s">
        <v>19</v>
      </c>
    </row>
    <row r="765" spans="9:10" x14ac:dyDescent="0.25">
      <c r="I765" s="2">
        <v>2012</v>
      </c>
      <c r="J765" s="2" t="s">
        <v>29</v>
      </c>
    </row>
    <row r="766" spans="9:10" x14ac:dyDescent="0.25">
      <c r="I766" s="2">
        <v>2012</v>
      </c>
      <c r="J766" s="2" t="s">
        <v>29</v>
      </c>
    </row>
    <row r="767" spans="9:10" x14ac:dyDescent="0.25">
      <c r="I767" s="2">
        <v>2012</v>
      </c>
      <c r="J767" s="2" t="s">
        <v>19</v>
      </c>
    </row>
    <row r="768" spans="9:10" x14ac:dyDescent="0.25">
      <c r="I768" s="2">
        <v>2012</v>
      </c>
      <c r="J768" s="2" t="s">
        <v>29</v>
      </c>
    </row>
    <row r="769" spans="9:10" x14ac:dyDescent="0.25">
      <c r="I769" s="2">
        <v>2012</v>
      </c>
      <c r="J769" s="2" t="s">
        <v>19</v>
      </c>
    </row>
    <row r="770" spans="9:10" x14ac:dyDescent="0.25">
      <c r="I770" s="2">
        <v>2012</v>
      </c>
      <c r="J770" s="2" t="s">
        <v>19</v>
      </c>
    </row>
    <row r="771" spans="9:10" x14ac:dyDescent="0.25">
      <c r="I771" s="2">
        <v>2012</v>
      </c>
      <c r="J771" s="2" t="s">
        <v>19</v>
      </c>
    </row>
    <row r="772" spans="9:10" x14ac:dyDescent="0.25">
      <c r="I772" s="2">
        <v>2012</v>
      </c>
      <c r="J772" s="2" t="s">
        <v>29</v>
      </c>
    </row>
    <row r="773" spans="9:10" x14ac:dyDescent="0.25">
      <c r="I773" s="2">
        <v>2012</v>
      </c>
      <c r="J773" s="2" t="s">
        <v>19</v>
      </c>
    </row>
    <row r="774" spans="9:10" x14ac:dyDescent="0.25">
      <c r="I774" s="2">
        <v>2012</v>
      </c>
      <c r="J774" s="2" t="s">
        <v>19</v>
      </c>
    </row>
    <row r="775" spans="9:10" x14ac:dyDescent="0.25">
      <c r="I775" s="2">
        <v>2012</v>
      </c>
      <c r="J775" s="2" t="s">
        <v>19</v>
      </c>
    </row>
    <row r="776" spans="9:10" x14ac:dyDescent="0.25">
      <c r="I776" s="2">
        <v>2012</v>
      </c>
      <c r="J776" s="2" t="s">
        <v>29</v>
      </c>
    </row>
    <row r="777" spans="9:10" x14ac:dyDescent="0.25">
      <c r="I777" s="2">
        <v>2012</v>
      </c>
      <c r="J777" s="2" t="s">
        <v>19</v>
      </c>
    </row>
    <row r="778" spans="9:10" x14ac:dyDescent="0.25">
      <c r="I778" s="2">
        <v>2012</v>
      </c>
      <c r="J778" s="2" t="s">
        <v>19</v>
      </c>
    </row>
    <row r="779" spans="9:10" x14ac:dyDescent="0.25">
      <c r="I779" s="2">
        <v>2012</v>
      </c>
      <c r="J779" s="2" t="s">
        <v>19</v>
      </c>
    </row>
    <row r="780" spans="9:10" x14ac:dyDescent="0.25">
      <c r="I780" s="2">
        <v>2012</v>
      </c>
      <c r="J780" s="2" t="s">
        <v>19</v>
      </c>
    </row>
    <row r="781" spans="9:10" x14ac:dyDescent="0.25">
      <c r="I781" s="2">
        <v>2012</v>
      </c>
      <c r="J781" s="2" t="s">
        <v>29</v>
      </c>
    </row>
    <row r="782" spans="9:10" x14ac:dyDescent="0.25">
      <c r="I782" s="2">
        <v>2012</v>
      </c>
      <c r="J782" s="2" t="s">
        <v>29</v>
      </c>
    </row>
    <row r="783" spans="9:10" x14ac:dyDescent="0.25">
      <c r="I783" s="2">
        <v>2012</v>
      </c>
      <c r="J783" s="2" t="s">
        <v>19</v>
      </c>
    </row>
    <row r="784" spans="9:10" x14ac:dyDescent="0.25">
      <c r="I784" s="2">
        <v>2012</v>
      </c>
      <c r="J784" s="2" t="s">
        <v>19</v>
      </c>
    </row>
    <row r="785" spans="9:10" x14ac:dyDescent="0.25">
      <c r="I785" s="2">
        <v>2012</v>
      </c>
      <c r="J785" s="2" t="s">
        <v>29</v>
      </c>
    </row>
    <row r="786" spans="9:10" x14ac:dyDescent="0.25">
      <c r="I786" s="2">
        <v>2012</v>
      </c>
      <c r="J786" s="2" t="s">
        <v>19</v>
      </c>
    </row>
    <row r="787" spans="9:10" x14ac:dyDescent="0.25">
      <c r="I787" s="2">
        <v>2012</v>
      </c>
      <c r="J787" s="2" t="s">
        <v>19</v>
      </c>
    </row>
    <row r="788" spans="9:10" x14ac:dyDescent="0.25">
      <c r="I788" s="2">
        <v>2012</v>
      </c>
      <c r="J788" s="2" t="s">
        <v>19</v>
      </c>
    </row>
    <row r="789" spans="9:10" x14ac:dyDescent="0.25">
      <c r="I789" s="2">
        <v>2012</v>
      </c>
      <c r="J789" s="2" t="s">
        <v>29</v>
      </c>
    </row>
    <row r="790" spans="9:10" x14ac:dyDescent="0.25">
      <c r="I790" s="2">
        <v>2012</v>
      </c>
      <c r="J790" s="2" t="s">
        <v>29</v>
      </c>
    </row>
    <row r="791" spans="9:10" x14ac:dyDescent="0.25">
      <c r="I791" s="2">
        <v>2012</v>
      </c>
      <c r="J791" s="2" t="s">
        <v>29</v>
      </c>
    </row>
    <row r="792" spans="9:10" x14ac:dyDescent="0.25">
      <c r="I792" s="2">
        <v>2012</v>
      </c>
      <c r="J792" s="2" t="s">
        <v>19</v>
      </c>
    </row>
    <row r="793" spans="9:10" x14ac:dyDescent="0.25">
      <c r="I793" s="2">
        <v>2012</v>
      </c>
      <c r="J793" s="2" t="s">
        <v>19</v>
      </c>
    </row>
    <row r="794" spans="9:10" x14ac:dyDescent="0.25">
      <c r="I794" s="2">
        <v>2012</v>
      </c>
      <c r="J794" s="2" t="s">
        <v>19</v>
      </c>
    </row>
    <row r="795" spans="9:10" x14ac:dyDescent="0.25">
      <c r="I795" s="2">
        <v>2012</v>
      </c>
      <c r="J795" s="2" t="s">
        <v>29</v>
      </c>
    </row>
    <row r="796" spans="9:10" x14ac:dyDescent="0.25">
      <c r="I796" s="2">
        <v>2012</v>
      </c>
      <c r="J796" s="2" t="s">
        <v>29</v>
      </c>
    </row>
    <row r="797" spans="9:10" x14ac:dyDescent="0.25">
      <c r="I797" s="2">
        <v>2012</v>
      </c>
      <c r="J797" s="2" t="s">
        <v>29</v>
      </c>
    </row>
    <row r="798" spans="9:10" x14ac:dyDescent="0.25">
      <c r="I798" s="2">
        <v>2012</v>
      </c>
      <c r="J798" s="2" t="s">
        <v>19</v>
      </c>
    </row>
    <row r="799" spans="9:10" x14ac:dyDescent="0.25">
      <c r="I799" s="2">
        <v>2012</v>
      </c>
      <c r="J799" s="2" t="s">
        <v>29</v>
      </c>
    </row>
    <row r="800" spans="9:10" x14ac:dyDescent="0.25">
      <c r="I800" s="2">
        <v>2012</v>
      </c>
      <c r="J800" s="2" t="s">
        <v>19</v>
      </c>
    </row>
    <row r="801" spans="9:10" x14ac:dyDescent="0.25">
      <c r="I801" s="2">
        <v>2012</v>
      </c>
      <c r="J801" s="2" t="s">
        <v>29</v>
      </c>
    </row>
    <row r="802" spans="9:10" x14ac:dyDescent="0.25">
      <c r="I802" s="2">
        <v>2012</v>
      </c>
      <c r="J802" s="2" t="s">
        <v>19</v>
      </c>
    </row>
    <row r="803" spans="9:10" x14ac:dyDescent="0.25">
      <c r="I803" s="2">
        <v>2012</v>
      </c>
      <c r="J803" s="2" t="s">
        <v>19</v>
      </c>
    </row>
    <row r="804" spans="9:10" x14ac:dyDescent="0.25">
      <c r="I804" s="2">
        <v>2012</v>
      </c>
      <c r="J804" s="2" t="s">
        <v>19</v>
      </c>
    </row>
    <row r="805" spans="9:10" x14ac:dyDescent="0.25">
      <c r="I805" s="2">
        <v>2012</v>
      </c>
      <c r="J805" s="2" t="s">
        <v>29</v>
      </c>
    </row>
    <row r="806" spans="9:10" x14ac:dyDescent="0.25">
      <c r="I806" s="2">
        <v>2012</v>
      </c>
      <c r="J806" s="2" t="s">
        <v>29</v>
      </c>
    </row>
    <row r="807" spans="9:10" x14ac:dyDescent="0.25">
      <c r="I807" s="2">
        <v>2012</v>
      </c>
      <c r="J807" s="2" t="s">
        <v>19</v>
      </c>
    </row>
    <row r="808" spans="9:10" x14ac:dyDescent="0.25">
      <c r="I808" s="2">
        <v>2012</v>
      </c>
      <c r="J808" s="2" t="s">
        <v>29</v>
      </c>
    </row>
    <row r="809" spans="9:10" x14ac:dyDescent="0.25">
      <c r="I809" s="2">
        <v>2012</v>
      </c>
      <c r="J809" s="2" t="s">
        <v>19</v>
      </c>
    </row>
    <row r="810" spans="9:10" x14ac:dyDescent="0.25">
      <c r="I810" s="2">
        <v>2012</v>
      </c>
      <c r="J810" s="2" t="s">
        <v>29</v>
      </c>
    </row>
    <row r="811" spans="9:10" x14ac:dyDescent="0.25">
      <c r="I811" s="2">
        <v>2012</v>
      </c>
      <c r="J811" s="2" t="s">
        <v>19</v>
      </c>
    </row>
    <row r="812" spans="9:10" x14ac:dyDescent="0.25">
      <c r="I812" s="2">
        <v>2012</v>
      </c>
      <c r="J812" s="2" t="s">
        <v>19</v>
      </c>
    </row>
    <row r="813" spans="9:10" x14ac:dyDescent="0.25">
      <c r="I813" s="2">
        <v>2012</v>
      </c>
      <c r="J813" s="2" t="s">
        <v>19</v>
      </c>
    </row>
    <row r="814" spans="9:10" x14ac:dyDescent="0.25">
      <c r="I814" s="2">
        <v>2012</v>
      </c>
      <c r="J814" s="2" t="s">
        <v>29</v>
      </c>
    </row>
    <row r="815" spans="9:10" x14ac:dyDescent="0.25">
      <c r="I815" s="2">
        <v>2012</v>
      </c>
      <c r="J815" s="2" t="s">
        <v>19</v>
      </c>
    </row>
    <row r="816" spans="9:10" x14ac:dyDescent="0.25">
      <c r="I816" s="2">
        <v>2012</v>
      </c>
      <c r="J816" s="2" t="s">
        <v>19</v>
      </c>
    </row>
    <row r="817" spans="9:10" x14ac:dyDescent="0.25">
      <c r="I817" s="2">
        <v>2012</v>
      </c>
      <c r="J817" s="2" t="s">
        <v>19</v>
      </c>
    </row>
    <row r="818" spans="9:10" x14ac:dyDescent="0.25">
      <c r="I818" s="2">
        <v>2012</v>
      </c>
      <c r="J818" s="2" t="s">
        <v>19</v>
      </c>
    </row>
    <row r="819" spans="9:10" x14ac:dyDescent="0.25">
      <c r="I819" s="2">
        <v>2012</v>
      </c>
      <c r="J819" s="2" t="s">
        <v>19</v>
      </c>
    </row>
    <row r="820" spans="9:10" x14ac:dyDescent="0.25">
      <c r="I820" s="2">
        <v>2012</v>
      </c>
      <c r="J820" s="2" t="s">
        <v>19</v>
      </c>
    </row>
    <row r="821" spans="9:10" x14ac:dyDescent="0.25">
      <c r="I821" s="2">
        <v>2012</v>
      </c>
      <c r="J821" s="2" t="s">
        <v>19</v>
      </c>
    </row>
    <row r="822" spans="9:10" x14ac:dyDescent="0.25">
      <c r="I822" s="2">
        <v>2012</v>
      </c>
      <c r="J822" s="2" t="s">
        <v>19</v>
      </c>
    </row>
    <row r="823" spans="9:10" x14ac:dyDescent="0.25">
      <c r="I823" s="2">
        <v>2012</v>
      </c>
      <c r="J823" s="2" t="s">
        <v>19</v>
      </c>
    </row>
    <row r="824" spans="9:10" x14ac:dyDescent="0.25">
      <c r="I824" s="2">
        <v>2012</v>
      </c>
      <c r="J824" s="2" t="s">
        <v>19</v>
      </c>
    </row>
    <row r="825" spans="9:10" x14ac:dyDescent="0.25">
      <c r="I825" s="2">
        <v>2012</v>
      </c>
      <c r="J825" s="2" t="s">
        <v>29</v>
      </c>
    </row>
    <row r="826" spans="9:10" x14ac:dyDescent="0.25">
      <c r="I826" s="2">
        <v>2012</v>
      </c>
      <c r="J826" s="2" t="s">
        <v>19</v>
      </c>
    </row>
    <row r="827" spans="9:10" x14ac:dyDescent="0.25">
      <c r="I827" s="2">
        <v>2012</v>
      </c>
      <c r="J827" s="2" t="s">
        <v>19</v>
      </c>
    </row>
    <row r="828" spans="9:10" x14ac:dyDescent="0.25">
      <c r="I828" s="2">
        <v>2012</v>
      </c>
      <c r="J828" s="2" t="s">
        <v>19</v>
      </c>
    </row>
    <row r="829" spans="9:10" x14ac:dyDescent="0.25">
      <c r="I829" s="2">
        <v>2012</v>
      </c>
      <c r="J829" s="2" t="s">
        <v>19</v>
      </c>
    </row>
    <row r="830" spans="9:10" x14ac:dyDescent="0.25">
      <c r="I830" s="2">
        <v>2012</v>
      </c>
      <c r="J830" s="2" t="s">
        <v>19</v>
      </c>
    </row>
    <row r="831" spans="9:10" x14ac:dyDescent="0.25">
      <c r="I831" s="2">
        <v>2012</v>
      </c>
      <c r="J831" s="2" t="s">
        <v>19</v>
      </c>
    </row>
    <row r="832" spans="9:10" x14ac:dyDescent="0.25">
      <c r="I832" s="2">
        <v>2012</v>
      </c>
      <c r="J832" s="2" t="s">
        <v>19</v>
      </c>
    </row>
    <row r="833" spans="9:10" x14ac:dyDescent="0.25">
      <c r="I833" s="2">
        <v>2012</v>
      </c>
      <c r="J833" s="2" t="s">
        <v>29</v>
      </c>
    </row>
    <row r="834" spans="9:10" x14ac:dyDescent="0.25">
      <c r="I834" s="2">
        <v>2012</v>
      </c>
      <c r="J834" s="2" t="s">
        <v>19</v>
      </c>
    </row>
    <row r="835" spans="9:10" x14ac:dyDescent="0.25">
      <c r="I835" s="2">
        <v>2012</v>
      </c>
      <c r="J835" s="2" t="s">
        <v>29</v>
      </c>
    </row>
    <row r="836" spans="9:10" x14ac:dyDescent="0.25">
      <c r="I836" s="2">
        <v>2012</v>
      </c>
      <c r="J836" s="2" t="s">
        <v>19</v>
      </c>
    </row>
    <row r="837" spans="9:10" x14ac:dyDescent="0.25">
      <c r="I837" s="2">
        <v>2012</v>
      </c>
      <c r="J837" s="2" t="s">
        <v>19</v>
      </c>
    </row>
    <row r="838" spans="9:10" x14ac:dyDescent="0.25">
      <c r="I838" s="2">
        <v>2012</v>
      </c>
      <c r="J838" s="2" t="s">
        <v>29</v>
      </c>
    </row>
    <row r="839" spans="9:10" x14ac:dyDescent="0.25">
      <c r="I839" s="2">
        <v>2012</v>
      </c>
      <c r="J839" s="2" t="s">
        <v>19</v>
      </c>
    </row>
    <row r="840" spans="9:10" x14ac:dyDescent="0.25">
      <c r="I840" s="2">
        <v>2012</v>
      </c>
      <c r="J840" s="2" t="s">
        <v>19</v>
      </c>
    </row>
    <row r="841" spans="9:10" x14ac:dyDescent="0.25">
      <c r="I841" s="2">
        <v>2012</v>
      </c>
      <c r="J841" s="2" t="s">
        <v>19</v>
      </c>
    </row>
    <row r="842" spans="9:10" x14ac:dyDescent="0.25">
      <c r="I842" s="2">
        <v>2012</v>
      </c>
      <c r="J842" s="2" t="s">
        <v>19</v>
      </c>
    </row>
    <row r="843" spans="9:10" x14ac:dyDescent="0.25">
      <c r="I843" s="2">
        <v>2012</v>
      </c>
      <c r="J843" s="2" t="s">
        <v>19</v>
      </c>
    </row>
    <row r="844" spans="9:10" x14ac:dyDescent="0.25">
      <c r="I844" s="2">
        <v>2012</v>
      </c>
      <c r="J844" s="2" t="s">
        <v>19</v>
      </c>
    </row>
    <row r="845" spans="9:10" x14ac:dyDescent="0.25">
      <c r="I845" s="2">
        <v>2012</v>
      </c>
      <c r="J845" s="2" t="s">
        <v>19</v>
      </c>
    </row>
    <row r="846" spans="9:10" x14ac:dyDescent="0.25">
      <c r="I846" s="2">
        <v>2012</v>
      </c>
      <c r="J846" s="2" t="s">
        <v>19</v>
      </c>
    </row>
    <row r="847" spans="9:10" x14ac:dyDescent="0.25">
      <c r="I847" s="2">
        <v>2012</v>
      </c>
      <c r="J847" s="2" t="s">
        <v>19</v>
      </c>
    </row>
    <row r="848" spans="9:10" x14ac:dyDescent="0.25">
      <c r="I848" s="2">
        <v>2012</v>
      </c>
      <c r="J848" s="2" t="s">
        <v>19</v>
      </c>
    </row>
    <row r="849" spans="9:10" x14ac:dyDescent="0.25">
      <c r="I849" s="2">
        <v>2012</v>
      </c>
      <c r="J849" s="2" t="s">
        <v>19</v>
      </c>
    </row>
    <row r="850" spans="9:10" x14ac:dyDescent="0.25">
      <c r="I850" s="2">
        <v>2012</v>
      </c>
      <c r="J850" s="2" t="s">
        <v>19</v>
      </c>
    </row>
    <row r="851" spans="9:10" x14ac:dyDescent="0.25">
      <c r="I851" s="2">
        <v>2012</v>
      </c>
      <c r="J851" s="2" t="s">
        <v>29</v>
      </c>
    </row>
    <row r="852" spans="9:10" x14ac:dyDescent="0.25">
      <c r="I852" s="2">
        <v>2012</v>
      </c>
      <c r="J852" s="2" t="s">
        <v>19</v>
      </c>
    </row>
    <row r="853" spans="9:10" x14ac:dyDescent="0.25">
      <c r="I853" s="2">
        <v>2012</v>
      </c>
      <c r="J853" s="2" t="s">
        <v>19</v>
      </c>
    </row>
    <row r="854" spans="9:10" x14ac:dyDescent="0.25">
      <c r="I854" s="2">
        <v>2012</v>
      </c>
      <c r="J854" s="2" t="s">
        <v>19</v>
      </c>
    </row>
    <row r="855" spans="9:10" x14ac:dyDescent="0.25">
      <c r="I855" s="2">
        <v>2012</v>
      </c>
      <c r="J855" s="2" t="s">
        <v>19</v>
      </c>
    </row>
    <row r="856" spans="9:10" x14ac:dyDescent="0.25">
      <c r="I856" s="2">
        <v>2012</v>
      </c>
      <c r="J856" s="2" t="s">
        <v>19</v>
      </c>
    </row>
    <row r="857" spans="9:10" x14ac:dyDescent="0.25">
      <c r="I857" s="2">
        <v>2012</v>
      </c>
      <c r="J857" s="2" t="s">
        <v>19</v>
      </c>
    </row>
    <row r="858" spans="9:10" x14ac:dyDescent="0.25">
      <c r="I858" s="2">
        <v>2012</v>
      </c>
      <c r="J858" s="2" t="s">
        <v>19</v>
      </c>
    </row>
    <row r="859" spans="9:10" x14ac:dyDescent="0.25">
      <c r="I859" s="2">
        <v>2012</v>
      </c>
      <c r="J859" s="2" t="s">
        <v>19</v>
      </c>
    </row>
    <row r="860" spans="9:10" x14ac:dyDescent="0.25">
      <c r="I860" s="2">
        <v>2012</v>
      </c>
      <c r="J860" s="2" t="s">
        <v>19</v>
      </c>
    </row>
    <row r="861" spans="9:10" x14ac:dyDescent="0.25">
      <c r="I861" s="2">
        <v>2012</v>
      </c>
      <c r="J861" s="2" t="s">
        <v>19</v>
      </c>
    </row>
    <row r="862" spans="9:10" x14ac:dyDescent="0.25">
      <c r="I862" s="2">
        <v>2012</v>
      </c>
      <c r="J862" s="2" t="s">
        <v>19</v>
      </c>
    </row>
    <row r="863" spans="9:10" x14ac:dyDescent="0.25">
      <c r="I863" s="2">
        <v>2012</v>
      </c>
      <c r="J863" s="2" t="s">
        <v>19</v>
      </c>
    </row>
    <row r="864" spans="9:10" x14ac:dyDescent="0.25">
      <c r="I864" s="2">
        <v>2012</v>
      </c>
      <c r="J864" s="2" t="s">
        <v>19</v>
      </c>
    </row>
    <row r="865" spans="9:10" x14ac:dyDescent="0.25">
      <c r="I865" s="2">
        <v>2012</v>
      </c>
      <c r="J865" s="2" t="s">
        <v>19</v>
      </c>
    </row>
    <row r="866" spans="9:10" x14ac:dyDescent="0.25">
      <c r="I866" s="2">
        <v>2012</v>
      </c>
      <c r="J866" s="2" t="s">
        <v>19</v>
      </c>
    </row>
    <row r="867" spans="9:10" x14ac:dyDescent="0.25">
      <c r="I867" s="2">
        <v>2012</v>
      </c>
      <c r="J867" s="2" t="s">
        <v>19</v>
      </c>
    </row>
    <row r="868" spans="9:10" x14ac:dyDescent="0.25">
      <c r="I868" s="2">
        <v>2012</v>
      </c>
      <c r="J868" s="2" t="s">
        <v>19</v>
      </c>
    </row>
    <row r="869" spans="9:10" x14ac:dyDescent="0.25">
      <c r="I869" s="2">
        <v>2012</v>
      </c>
      <c r="J869" s="2" t="s">
        <v>29</v>
      </c>
    </row>
    <row r="870" spans="9:10" x14ac:dyDescent="0.25">
      <c r="I870" s="2">
        <v>2012</v>
      </c>
      <c r="J870" s="2" t="s">
        <v>19</v>
      </c>
    </row>
    <row r="871" spans="9:10" x14ac:dyDescent="0.25">
      <c r="I871" s="2">
        <v>2012</v>
      </c>
      <c r="J871" s="2" t="s">
        <v>19</v>
      </c>
    </row>
    <row r="872" spans="9:10" x14ac:dyDescent="0.25">
      <c r="I872" s="2">
        <v>2012</v>
      </c>
      <c r="J872" s="2" t="s">
        <v>19</v>
      </c>
    </row>
    <row r="873" spans="9:10" x14ac:dyDescent="0.25">
      <c r="I873" s="2">
        <v>2012</v>
      </c>
      <c r="J873" s="2" t="s">
        <v>19</v>
      </c>
    </row>
    <row r="874" spans="9:10" x14ac:dyDescent="0.25">
      <c r="I874" s="2">
        <v>2012</v>
      </c>
      <c r="J874" s="2" t="s">
        <v>19</v>
      </c>
    </row>
    <row r="875" spans="9:10" x14ac:dyDescent="0.25">
      <c r="I875" s="2">
        <v>2012</v>
      </c>
      <c r="J875" s="2" t="s">
        <v>19</v>
      </c>
    </row>
    <row r="876" spans="9:10" x14ac:dyDescent="0.25">
      <c r="I876" s="2">
        <v>2012</v>
      </c>
      <c r="J876" s="2" t="s">
        <v>19</v>
      </c>
    </row>
    <row r="877" spans="9:10" x14ac:dyDescent="0.25">
      <c r="I877" s="2">
        <v>2012</v>
      </c>
      <c r="J877" s="2" t="s">
        <v>19</v>
      </c>
    </row>
    <row r="878" spans="9:10" x14ac:dyDescent="0.25">
      <c r="I878" s="2">
        <v>2012</v>
      </c>
      <c r="J878" s="2" t="s">
        <v>19</v>
      </c>
    </row>
    <row r="879" spans="9:10" x14ac:dyDescent="0.25">
      <c r="I879" s="2">
        <v>2012</v>
      </c>
      <c r="J879" s="2" t="s">
        <v>19</v>
      </c>
    </row>
    <row r="880" spans="9:10" x14ac:dyDescent="0.25">
      <c r="I880" s="2">
        <v>2012</v>
      </c>
      <c r="J880" s="2" t="s">
        <v>19</v>
      </c>
    </row>
    <row r="881" spans="9:10" x14ac:dyDescent="0.25">
      <c r="I881" s="2">
        <v>2012</v>
      </c>
      <c r="J881" s="2" t="s">
        <v>19</v>
      </c>
    </row>
    <row r="882" spans="9:10" x14ac:dyDescent="0.25">
      <c r="I882" s="2">
        <v>2012</v>
      </c>
      <c r="J882" s="2" t="s">
        <v>19</v>
      </c>
    </row>
    <row r="883" spans="9:10" x14ac:dyDescent="0.25">
      <c r="I883" s="2">
        <v>2012</v>
      </c>
      <c r="J883" s="2" t="s">
        <v>19</v>
      </c>
    </row>
    <row r="884" spans="9:10" x14ac:dyDescent="0.25">
      <c r="I884" s="2">
        <v>2012</v>
      </c>
      <c r="J884" s="2" t="s">
        <v>19</v>
      </c>
    </row>
    <row r="885" spans="9:10" x14ac:dyDescent="0.25">
      <c r="I885" s="2">
        <v>2012</v>
      </c>
      <c r="J885" s="2" t="s">
        <v>19</v>
      </c>
    </row>
    <row r="886" spans="9:10" x14ac:dyDescent="0.25">
      <c r="I886" s="2">
        <v>2012</v>
      </c>
      <c r="J886" s="2" t="s">
        <v>19</v>
      </c>
    </row>
    <row r="887" spans="9:10" x14ac:dyDescent="0.25">
      <c r="I887" s="2">
        <v>2012</v>
      </c>
      <c r="J887" s="2" t="s">
        <v>19</v>
      </c>
    </row>
    <row r="888" spans="9:10" x14ac:dyDescent="0.25">
      <c r="I888" s="2">
        <v>2012</v>
      </c>
      <c r="J888" s="2" t="s">
        <v>19</v>
      </c>
    </row>
    <row r="889" spans="9:10" x14ac:dyDescent="0.25">
      <c r="I889" s="2">
        <v>2012</v>
      </c>
      <c r="J889" s="2" t="s">
        <v>19</v>
      </c>
    </row>
    <row r="890" spans="9:10" x14ac:dyDescent="0.25">
      <c r="I890" s="2">
        <v>2012</v>
      </c>
      <c r="J890" s="2" t="s">
        <v>19</v>
      </c>
    </row>
    <row r="891" spans="9:10" x14ac:dyDescent="0.25">
      <c r="I891" s="2">
        <v>2012</v>
      </c>
      <c r="J891" s="2" t="s">
        <v>19</v>
      </c>
    </row>
    <row r="892" spans="9:10" x14ac:dyDescent="0.25">
      <c r="I892" s="2">
        <v>2012</v>
      </c>
      <c r="J892" s="2" t="s">
        <v>19</v>
      </c>
    </row>
    <row r="893" spans="9:10" x14ac:dyDescent="0.25">
      <c r="I893" s="2">
        <v>2012</v>
      </c>
      <c r="J893" s="2" t="s">
        <v>19</v>
      </c>
    </row>
    <row r="894" spans="9:10" x14ac:dyDescent="0.25">
      <c r="I894" s="2">
        <v>2012</v>
      </c>
      <c r="J894" s="2" t="s">
        <v>19</v>
      </c>
    </row>
    <row r="895" spans="9:10" x14ac:dyDescent="0.25">
      <c r="I895" s="2">
        <v>2012</v>
      </c>
      <c r="J895" s="2" t="s">
        <v>19</v>
      </c>
    </row>
    <row r="896" spans="9:10" x14ac:dyDescent="0.25">
      <c r="I896" s="2">
        <v>2012</v>
      </c>
      <c r="J896" s="2" t="s">
        <v>19</v>
      </c>
    </row>
    <row r="897" spans="9:10" x14ac:dyDescent="0.25">
      <c r="I897" s="2">
        <v>2012</v>
      </c>
      <c r="J897" s="2" t="s">
        <v>19</v>
      </c>
    </row>
    <row r="898" spans="9:10" x14ac:dyDescent="0.25">
      <c r="I898" s="2">
        <v>2012</v>
      </c>
      <c r="J898" s="2" t="s">
        <v>19</v>
      </c>
    </row>
    <row r="899" spans="9:10" x14ac:dyDescent="0.25">
      <c r="I899" s="2">
        <v>2012</v>
      </c>
      <c r="J899" s="2" t="s">
        <v>19</v>
      </c>
    </row>
    <row r="900" spans="9:10" x14ac:dyDescent="0.25">
      <c r="I900" s="2">
        <v>2012</v>
      </c>
      <c r="J900" s="2" t="s">
        <v>19</v>
      </c>
    </row>
    <row r="901" spans="9:10" x14ac:dyDescent="0.25">
      <c r="I901" s="2">
        <v>2012</v>
      </c>
      <c r="J901" s="2" t="s">
        <v>19</v>
      </c>
    </row>
    <row r="902" spans="9:10" x14ac:dyDescent="0.25">
      <c r="I902" s="2">
        <v>2012</v>
      </c>
      <c r="J902" s="2" t="s">
        <v>19</v>
      </c>
    </row>
    <row r="903" spans="9:10" x14ac:dyDescent="0.25">
      <c r="I903" s="2">
        <v>2012</v>
      </c>
      <c r="J903" s="2" t="s">
        <v>19</v>
      </c>
    </row>
    <row r="904" spans="9:10" x14ac:dyDescent="0.25">
      <c r="I904" s="2">
        <v>2012</v>
      </c>
      <c r="J904" s="2" t="s">
        <v>19</v>
      </c>
    </row>
    <row r="905" spans="9:10" x14ac:dyDescent="0.25">
      <c r="I905" s="2">
        <v>2012</v>
      </c>
      <c r="J905" s="2" t="s">
        <v>19</v>
      </c>
    </row>
    <row r="906" spans="9:10" x14ac:dyDescent="0.25">
      <c r="I906" s="2">
        <v>2012</v>
      </c>
      <c r="J906" s="2" t="s">
        <v>19</v>
      </c>
    </row>
    <row r="907" spans="9:10" x14ac:dyDescent="0.25">
      <c r="I907" s="2">
        <v>2012</v>
      </c>
      <c r="J907" s="2" t="s">
        <v>19</v>
      </c>
    </row>
    <row r="908" spans="9:10" x14ac:dyDescent="0.25">
      <c r="I908" s="2">
        <v>2012</v>
      </c>
      <c r="J908" s="2" t="s">
        <v>29</v>
      </c>
    </row>
    <row r="909" spans="9:10" x14ac:dyDescent="0.25">
      <c r="I909" s="2">
        <v>2012</v>
      </c>
      <c r="J909" s="2" t="s">
        <v>19</v>
      </c>
    </row>
    <row r="910" spans="9:10" x14ac:dyDescent="0.25">
      <c r="I910" s="2">
        <v>2012</v>
      </c>
      <c r="J910" s="2" t="s">
        <v>19</v>
      </c>
    </row>
    <row r="911" spans="9:10" x14ac:dyDescent="0.25">
      <c r="I911" s="2">
        <v>2012</v>
      </c>
      <c r="J911" s="2" t="s">
        <v>19</v>
      </c>
    </row>
    <row r="912" spans="9:10" x14ac:dyDescent="0.25">
      <c r="I912" s="2">
        <v>2012</v>
      </c>
      <c r="J912" s="2" t="s">
        <v>19</v>
      </c>
    </row>
    <row r="913" spans="9:10" x14ac:dyDescent="0.25">
      <c r="I913" s="2">
        <v>2012</v>
      </c>
      <c r="J913" s="2" t="s">
        <v>19</v>
      </c>
    </row>
    <row r="914" spans="9:10" x14ac:dyDescent="0.25">
      <c r="I914" s="2">
        <v>2012</v>
      </c>
      <c r="J914" s="2" t="s">
        <v>19</v>
      </c>
    </row>
    <row r="915" spans="9:10" x14ac:dyDescent="0.25">
      <c r="I915" s="2">
        <v>2012</v>
      </c>
      <c r="J915" s="2" t="s">
        <v>19</v>
      </c>
    </row>
    <row r="916" spans="9:10" x14ac:dyDescent="0.25">
      <c r="I916" s="2">
        <v>2012</v>
      </c>
      <c r="J916" s="2" t="s">
        <v>19</v>
      </c>
    </row>
    <row r="917" spans="9:10" x14ac:dyDescent="0.25">
      <c r="I917" s="2">
        <v>2012</v>
      </c>
      <c r="J917" s="2" t="s">
        <v>19</v>
      </c>
    </row>
    <row r="918" spans="9:10" x14ac:dyDescent="0.25">
      <c r="I918" s="2">
        <v>2012</v>
      </c>
      <c r="J918" s="2" t="s">
        <v>29</v>
      </c>
    </row>
    <row r="919" spans="9:10" x14ac:dyDescent="0.25">
      <c r="I919" s="2">
        <v>2012</v>
      </c>
      <c r="J919" s="2" t="s">
        <v>19</v>
      </c>
    </row>
    <row r="920" spans="9:10" x14ac:dyDescent="0.25">
      <c r="I920" s="2">
        <v>2012</v>
      </c>
      <c r="J920" s="2" t="s">
        <v>19</v>
      </c>
    </row>
    <row r="921" spans="9:10" x14ac:dyDescent="0.25">
      <c r="I921" s="2">
        <v>2012</v>
      </c>
      <c r="J921" s="2" t="s">
        <v>19</v>
      </c>
    </row>
    <row r="922" spans="9:10" x14ac:dyDescent="0.25">
      <c r="I922" s="2">
        <v>2012</v>
      </c>
      <c r="J922" s="2" t="s">
        <v>19</v>
      </c>
    </row>
    <row r="923" spans="9:10" x14ac:dyDescent="0.25">
      <c r="I923" s="2">
        <v>2012</v>
      </c>
      <c r="J923" s="2" t="s">
        <v>19</v>
      </c>
    </row>
    <row r="924" spans="9:10" x14ac:dyDescent="0.25">
      <c r="I924" s="2">
        <v>2012</v>
      </c>
      <c r="J924" s="2" t="s">
        <v>29</v>
      </c>
    </row>
    <row r="925" spans="9:10" x14ac:dyDescent="0.25">
      <c r="I925" s="2">
        <v>2012</v>
      </c>
      <c r="J925" s="2" t="s">
        <v>19</v>
      </c>
    </row>
    <row r="926" spans="9:10" x14ac:dyDescent="0.25">
      <c r="I926" s="2">
        <v>2012</v>
      </c>
      <c r="J926" s="2" t="s">
        <v>19</v>
      </c>
    </row>
    <row r="927" spans="9:10" x14ac:dyDescent="0.25">
      <c r="I927" s="2">
        <v>2012</v>
      </c>
      <c r="J927" s="2" t="s">
        <v>29</v>
      </c>
    </row>
    <row r="928" spans="9:10" x14ac:dyDescent="0.25">
      <c r="I928" s="2">
        <v>2012</v>
      </c>
      <c r="J928" s="2" t="s">
        <v>19</v>
      </c>
    </row>
    <row r="929" spans="9:10" x14ac:dyDescent="0.25">
      <c r="I929" s="2">
        <v>2012</v>
      </c>
      <c r="J929" s="2" t="s">
        <v>19</v>
      </c>
    </row>
    <row r="930" spans="9:10" x14ac:dyDescent="0.25">
      <c r="I930" s="2">
        <v>2012</v>
      </c>
      <c r="J930" s="2" t="s">
        <v>19</v>
      </c>
    </row>
    <row r="931" spans="9:10" x14ac:dyDescent="0.25">
      <c r="I931" s="2">
        <v>2012</v>
      </c>
      <c r="J931" s="2" t="s">
        <v>19</v>
      </c>
    </row>
    <row r="932" spans="9:10" x14ac:dyDescent="0.25">
      <c r="I932" s="2">
        <v>2012</v>
      </c>
      <c r="J932" s="2" t="s">
        <v>19</v>
      </c>
    </row>
    <row r="933" spans="9:10" x14ac:dyDescent="0.25">
      <c r="I933" s="2">
        <v>2012</v>
      </c>
      <c r="J933" s="2" t="s">
        <v>19</v>
      </c>
    </row>
    <row r="934" spans="9:10" x14ac:dyDescent="0.25">
      <c r="I934" s="2">
        <v>2012</v>
      </c>
      <c r="J934" s="2" t="s">
        <v>19</v>
      </c>
    </row>
    <row r="935" spans="9:10" x14ac:dyDescent="0.25">
      <c r="I935" s="2">
        <v>2012</v>
      </c>
      <c r="J935" s="2" t="s">
        <v>19</v>
      </c>
    </row>
    <row r="936" spans="9:10" x14ac:dyDescent="0.25">
      <c r="I936" s="2">
        <v>2012</v>
      </c>
      <c r="J936" s="2" t="s">
        <v>29</v>
      </c>
    </row>
    <row r="937" spans="9:10" x14ac:dyDescent="0.25">
      <c r="I937" s="2">
        <v>2012</v>
      </c>
      <c r="J937" s="2" t="s">
        <v>19</v>
      </c>
    </row>
    <row r="938" spans="9:10" x14ac:dyDescent="0.25">
      <c r="I938" s="2">
        <v>2012</v>
      </c>
      <c r="J938" s="2" t="s">
        <v>19</v>
      </c>
    </row>
    <row r="939" spans="9:10" x14ac:dyDescent="0.25">
      <c r="I939" s="2">
        <v>2012</v>
      </c>
      <c r="J939" s="2" t="s">
        <v>19</v>
      </c>
    </row>
    <row r="940" spans="9:10" x14ac:dyDescent="0.25">
      <c r="I940" s="2">
        <v>2012</v>
      </c>
      <c r="J940" s="2" t="s">
        <v>19</v>
      </c>
    </row>
    <row r="941" spans="9:10" x14ac:dyDescent="0.25">
      <c r="I941" s="2">
        <v>2012</v>
      </c>
      <c r="J941" s="2" t="s">
        <v>19</v>
      </c>
    </row>
    <row r="942" spans="9:10" x14ac:dyDescent="0.25">
      <c r="I942" s="2">
        <v>2012</v>
      </c>
      <c r="J942" s="2" t="s">
        <v>19</v>
      </c>
    </row>
    <row r="943" spans="9:10" x14ac:dyDescent="0.25">
      <c r="I943" s="2">
        <v>2012</v>
      </c>
      <c r="J943" s="2" t="s">
        <v>19</v>
      </c>
    </row>
    <row r="944" spans="9:10" x14ac:dyDescent="0.25">
      <c r="I944" s="2">
        <v>2012</v>
      </c>
      <c r="J944" s="2" t="s">
        <v>19</v>
      </c>
    </row>
    <row r="945" spans="9:10" x14ac:dyDescent="0.25">
      <c r="I945" s="2">
        <v>2012</v>
      </c>
      <c r="J945" s="2" t="s">
        <v>19</v>
      </c>
    </row>
    <row r="946" spans="9:10" x14ac:dyDescent="0.25">
      <c r="I946" s="2">
        <v>2012</v>
      </c>
      <c r="J946" s="2" t="s">
        <v>19</v>
      </c>
    </row>
    <row r="947" spans="9:10" x14ac:dyDescent="0.25">
      <c r="I947" s="2">
        <v>2012</v>
      </c>
      <c r="J947" s="2" t="s">
        <v>19</v>
      </c>
    </row>
    <row r="948" spans="9:10" x14ac:dyDescent="0.25">
      <c r="I948" s="2">
        <v>2012</v>
      </c>
      <c r="J948" s="2" t="s">
        <v>19</v>
      </c>
    </row>
    <row r="949" spans="9:10" x14ac:dyDescent="0.25">
      <c r="I949" s="2">
        <v>2012</v>
      </c>
      <c r="J949" s="2" t="s">
        <v>19</v>
      </c>
    </row>
    <row r="950" spans="9:10" x14ac:dyDescent="0.25">
      <c r="I950" s="2">
        <v>2012</v>
      </c>
      <c r="J950" s="2" t="s">
        <v>19</v>
      </c>
    </row>
    <row r="951" spans="9:10" x14ac:dyDescent="0.25">
      <c r="I951" s="2">
        <v>2012</v>
      </c>
      <c r="J951" s="2" t="s">
        <v>19</v>
      </c>
    </row>
    <row r="952" spans="9:10" x14ac:dyDescent="0.25">
      <c r="I952" s="2">
        <v>2012</v>
      </c>
      <c r="J952" s="2" t="s">
        <v>19</v>
      </c>
    </row>
    <row r="953" spans="9:10" x14ac:dyDescent="0.25">
      <c r="I953" s="2">
        <v>2012</v>
      </c>
      <c r="J953" s="2" t="s">
        <v>19</v>
      </c>
    </row>
    <row r="954" spans="9:10" x14ac:dyDescent="0.25">
      <c r="I954" s="2">
        <v>2012</v>
      </c>
      <c r="J954" s="2" t="s">
        <v>19</v>
      </c>
    </row>
    <row r="955" spans="9:10" x14ac:dyDescent="0.25">
      <c r="I955" s="2">
        <v>2012</v>
      </c>
      <c r="J955" s="2" t="s">
        <v>29</v>
      </c>
    </row>
    <row r="956" spans="9:10" x14ac:dyDescent="0.25">
      <c r="I956" s="2">
        <v>2012</v>
      </c>
      <c r="J956" s="2" t="s">
        <v>19</v>
      </c>
    </row>
    <row r="957" spans="9:10" x14ac:dyDescent="0.25">
      <c r="I957" s="2">
        <v>2012</v>
      </c>
      <c r="J957" s="2" t="s">
        <v>29</v>
      </c>
    </row>
    <row r="958" spans="9:10" x14ac:dyDescent="0.25">
      <c r="I958" s="2">
        <v>2012</v>
      </c>
      <c r="J958" s="2" t="s">
        <v>19</v>
      </c>
    </row>
    <row r="959" spans="9:10" x14ac:dyDescent="0.25">
      <c r="I959" s="2">
        <v>2012</v>
      </c>
      <c r="J959" s="2" t="s">
        <v>19</v>
      </c>
    </row>
    <row r="960" spans="9:10" x14ac:dyDescent="0.25">
      <c r="I960" s="2">
        <v>2012</v>
      </c>
      <c r="J960" s="2" t="s">
        <v>19</v>
      </c>
    </row>
    <row r="961" spans="9:10" x14ac:dyDescent="0.25">
      <c r="I961" s="2">
        <v>2012</v>
      </c>
      <c r="J961" s="2" t="s">
        <v>19</v>
      </c>
    </row>
    <row r="962" spans="9:10" x14ac:dyDescent="0.25">
      <c r="I962" s="2">
        <v>2012</v>
      </c>
      <c r="J962" s="2" t="s">
        <v>19</v>
      </c>
    </row>
    <row r="963" spans="9:10" x14ac:dyDescent="0.25">
      <c r="I963" s="2">
        <v>2012</v>
      </c>
      <c r="J963" s="2" t="s">
        <v>29</v>
      </c>
    </row>
    <row r="964" spans="9:10" x14ac:dyDescent="0.25">
      <c r="I964" s="2">
        <v>2012</v>
      </c>
      <c r="J964" s="2" t="s">
        <v>19</v>
      </c>
    </row>
    <row r="965" spans="9:10" x14ac:dyDescent="0.25">
      <c r="I965" s="2">
        <v>2012</v>
      </c>
      <c r="J965" s="2" t="s">
        <v>29</v>
      </c>
    </row>
    <row r="966" spans="9:10" x14ac:dyDescent="0.25">
      <c r="I966" s="2">
        <v>2011</v>
      </c>
      <c r="J966" s="2" t="s">
        <v>29</v>
      </c>
    </row>
    <row r="967" spans="9:10" x14ac:dyDescent="0.25">
      <c r="I967" s="2">
        <v>2011</v>
      </c>
      <c r="J967" s="2" t="s">
        <v>19</v>
      </c>
    </row>
    <row r="968" spans="9:10" x14ac:dyDescent="0.25">
      <c r="I968" s="2">
        <v>2011</v>
      </c>
      <c r="J968" s="2" t="s">
        <v>19</v>
      </c>
    </row>
    <row r="969" spans="9:10" x14ac:dyDescent="0.25">
      <c r="I969" s="2">
        <v>2011</v>
      </c>
      <c r="J969" s="2" t="s">
        <v>19</v>
      </c>
    </row>
    <row r="970" spans="9:10" x14ac:dyDescent="0.25">
      <c r="I970" s="2">
        <v>2011</v>
      </c>
      <c r="J970" s="2" t="s">
        <v>29</v>
      </c>
    </row>
    <row r="971" spans="9:10" x14ac:dyDescent="0.25">
      <c r="I971" s="2">
        <v>2011</v>
      </c>
      <c r="J971" s="2" t="s">
        <v>29</v>
      </c>
    </row>
    <row r="972" spans="9:10" x14ac:dyDescent="0.25">
      <c r="I972" s="2">
        <v>2011</v>
      </c>
      <c r="J972" s="2" t="s">
        <v>19</v>
      </c>
    </row>
    <row r="973" spans="9:10" x14ac:dyDescent="0.25">
      <c r="I973" s="2">
        <v>2011</v>
      </c>
      <c r="J973" s="2" t="s">
        <v>19</v>
      </c>
    </row>
    <row r="974" spans="9:10" x14ac:dyDescent="0.25">
      <c r="I974" s="2">
        <v>2011</v>
      </c>
      <c r="J974" s="2" t="s">
        <v>29</v>
      </c>
    </row>
    <row r="975" spans="9:10" x14ac:dyDescent="0.25">
      <c r="I975" s="2">
        <v>2011</v>
      </c>
      <c r="J975" s="2" t="s">
        <v>19</v>
      </c>
    </row>
    <row r="976" spans="9:10" x14ac:dyDescent="0.25">
      <c r="I976" s="2">
        <v>2011</v>
      </c>
      <c r="J976" s="2" t="s">
        <v>19</v>
      </c>
    </row>
    <row r="977" spans="9:10" x14ac:dyDescent="0.25">
      <c r="I977" s="2">
        <v>2011</v>
      </c>
      <c r="J977" s="2" t="s">
        <v>19</v>
      </c>
    </row>
    <row r="978" spans="9:10" x14ac:dyDescent="0.25">
      <c r="I978" s="2">
        <v>2011</v>
      </c>
      <c r="J978" s="2" t="s">
        <v>19</v>
      </c>
    </row>
    <row r="979" spans="9:10" x14ac:dyDescent="0.25">
      <c r="I979" s="2">
        <v>2011</v>
      </c>
      <c r="J979" s="2" t="s">
        <v>19</v>
      </c>
    </row>
    <row r="980" spans="9:10" x14ac:dyDescent="0.25">
      <c r="I980" s="2">
        <v>2011</v>
      </c>
      <c r="J980" s="2" t="s">
        <v>19</v>
      </c>
    </row>
    <row r="981" spans="9:10" x14ac:dyDescent="0.25">
      <c r="I981" s="2">
        <v>2011</v>
      </c>
      <c r="J981" s="2" t="s">
        <v>19</v>
      </c>
    </row>
    <row r="982" spans="9:10" x14ac:dyDescent="0.25">
      <c r="I982" s="2">
        <v>2011</v>
      </c>
      <c r="J982" s="2" t="s">
        <v>19</v>
      </c>
    </row>
    <row r="983" spans="9:10" x14ac:dyDescent="0.25">
      <c r="I983" s="2">
        <v>2011</v>
      </c>
      <c r="J983" s="2" t="s">
        <v>19</v>
      </c>
    </row>
    <row r="984" spans="9:10" x14ac:dyDescent="0.25">
      <c r="I984" s="2">
        <v>2011</v>
      </c>
      <c r="J984" s="2" t="s">
        <v>29</v>
      </c>
    </row>
    <row r="985" spans="9:10" x14ac:dyDescent="0.25">
      <c r="I985" s="2">
        <v>2011</v>
      </c>
      <c r="J985" s="2" t="s">
        <v>19</v>
      </c>
    </row>
    <row r="986" spans="9:10" x14ac:dyDescent="0.25">
      <c r="I986" s="2">
        <v>2011</v>
      </c>
      <c r="J986" s="2" t="s">
        <v>19</v>
      </c>
    </row>
    <row r="987" spans="9:10" x14ac:dyDescent="0.25">
      <c r="I987" s="2">
        <v>2011</v>
      </c>
      <c r="J987" s="2" t="s">
        <v>29</v>
      </c>
    </row>
    <row r="988" spans="9:10" x14ac:dyDescent="0.25">
      <c r="I988" s="2">
        <v>2011</v>
      </c>
      <c r="J988" s="2" t="s">
        <v>19</v>
      </c>
    </row>
    <row r="989" spans="9:10" x14ac:dyDescent="0.25">
      <c r="I989" s="2">
        <v>2011</v>
      </c>
      <c r="J989" s="2" t="s">
        <v>19</v>
      </c>
    </row>
    <row r="990" spans="9:10" x14ac:dyDescent="0.25">
      <c r="I990" s="2">
        <v>2011</v>
      </c>
      <c r="J990" s="2" t="s">
        <v>19</v>
      </c>
    </row>
    <row r="991" spans="9:10" x14ac:dyDescent="0.25">
      <c r="I991" s="2">
        <v>2011</v>
      </c>
      <c r="J991" s="2" t="s">
        <v>19</v>
      </c>
    </row>
    <row r="992" spans="9:10" x14ac:dyDescent="0.25">
      <c r="I992" s="2">
        <v>2011</v>
      </c>
      <c r="J992" s="2" t="s">
        <v>19</v>
      </c>
    </row>
    <row r="993" spans="9:10" x14ac:dyDescent="0.25">
      <c r="I993" s="2">
        <v>2011</v>
      </c>
      <c r="J993" s="2" t="s">
        <v>19</v>
      </c>
    </row>
    <row r="994" spans="9:10" x14ac:dyDescent="0.25">
      <c r="I994" s="2">
        <v>2011</v>
      </c>
      <c r="J994" s="2" t="s">
        <v>19</v>
      </c>
    </row>
    <row r="995" spans="9:10" x14ac:dyDescent="0.25">
      <c r="I995" s="2">
        <v>2011</v>
      </c>
      <c r="J995" s="2" t="s">
        <v>19</v>
      </c>
    </row>
    <row r="996" spans="9:10" x14ac:dyDescent="0.25">
      <c r="I996" s="2">
        <v>2011</v>
      </c>
      <c r="J996" s="2" t="s">
        <v>19</v>
      </c>
    </row>
    <row r="997" spans="9:10" x14ac:dyDescent="0.25">
      <c r="I997" s="2">
        <v>2011</v>
      </c>
      <c r="J997" s="2" t="s">
        <v>19</v>
      </c>
    </row>
    <row r="998" spans="9:10" x14ac:dyDescent="0.25">
      <c r="I998" s="2">
        <v>2011</v>
      </c>
      <c r="J998" s="2" t="s">
        <v>29</v>
      </c>
    </row>
    <row r="999" spans="9:10" x14ac:dyDescent="0.25">
      <c r="I999" s="2">
        <v>2011</v>
      </c>
      <c r="J999" s="2" t="s">
        <v>19</v>
      </c>
    </row>
    <row r="1000" spans="9:10" x14ac:dyDescent="0.25">
      <c r="I1000" s="2">
        <v>2011</v>
      </c>
      <c r="J1000" s="2" t="s">
        <v>19</v>
      </c>
    </row>
    <row r="1001" spans="9:10" x14ac:dyDescent="0.25">
      <c r="I1001" s="2">
        <v>2011</v>
      </c>
      <c r="J1001" s="2" t="s">
        <v>19</v>
      </c>
    </row>
    <row r="1002" spans="9:10" x14ac:dyDescent="0.25">
      <c r="I1002" s="2">
        <v>2011</v>
      </c>
      <c r="J1002" s="2" t="s">
        <v>19</v>
      </c>
    </row>
    <row r="1003" spans="9:10" x14ac:dyDescent="0.25">
      <c r="I1003" s="2">
        <v>2011</v>
      </c>
      <c r="J1003" s="2" t="s">
        <v>19</v>
      </c>
    </row>
    <row r="1004" spans="9:10" x14ac:dyDescent="0.25">
      <c r="I1004" s="2">
        <v>2011</v>
      </c>
      <c r="J1004" s="2" t="s">
        <v>19</v>
      </c>
    </row>
    <row r="1005" spans="9:10" x14ac:dyDescent="0.25">
      <c r="I1005" s="2">
        <v>2011</v>
      </c>
      <c r="J1005" s="2" t="s">
        <v>19</v>
      </c>
    </row>
    <row r="1006" spans="9:10" x14ac:dyDescent="0.25">
      <c r="I1006" s="2">
        <v>2011</v>
      </c>
      <c r="J1006" s="2" t="s">
        <v>19</v>
      </c>
    </row>
    <row r="1007" spans="9:10" x14ac:dyDescent="0.25">
      <c r="I1007" s="2">
        <v>2011</v>
      </c>
      <c r="J1007" s="2" t="s">
        <v>19</v>
      </c>
    </row>
    <row r="1008" spans="9:10" x14ac:dyDescent="0.25">
      <c r="I1008" s="2">
        <v>2011</v>
      </c>
      <c r="J1008" s="2" t="s">
        <v>19</v>
      </c>
    </row>
    <row r="1009" spans="9:10" x14ac:dyDescent="0.25">
      <c r="I1009" s="2">
        <v>2011</v>
      </c>
      <c r="J1009" s="2" t="s">
        <v>19</v>
      </c>
    </row>
    <row r="1010" spans="9:10" x14ac:dyDescent="0.25">
      <c r="I1010" s="2">
        <v>2011</v>
      </c>
      <c r="J1010" s="2" t="s">
        <v>19</v>
      </c>
    </row>
    <row r="1011" spans="9:10" x14ac:dyDescent="0.25">
      <c r="I1011" s="2">
        <v>2011</v>
      </c>
      <c r="J1011" s="2" t="s">
        <v>19</v>
      </c>
    </row>
    <row r="1012" spans="9:10" x14ac:dyDescent="0.25">
      <c r="I1012" s="2">
        <v>2011</v>
      </c>
      <c r="J1012" s="2" t="s">
        <v>19</v>
      </c>
    </row>
    <row r="1013" spans="9:10" x14ac:dyDescent="0.25">
      <c r="I1013" s="2">
        <v>2011</v>
      </c>
      <c r="J1013" s="2" t="s">
        <v>29</v>
      </c>
    </row>
    <row r="1014" spans="9:10" x14ac:dyDescent="0.25">
      <c r="I1014" s="2">
        <v>2011</v>
      </c>
      <c r="J1014" s="2" t="s">
        <v>19</v>
      </c>
    </row>
    <row r="1015" spans="9:10" x14ac:dyDescent="0.25">
      <c r="I1015" s="2">
        <v>2011</v>
      </c>
      <c r="J1015" s="2" t="s">
        <v>19</v>
      </c>
    </row>
    <row r="1016" spans="9:10" x14ac:dyDescent="0.25">
      <c r="I1016" s="2">
        <v>2011</v>
      </c>
      <c r="J1016" s="2" t="s">
        <v>19</v>
      </c>
    </row>
    <row r="1017" spans="9:10" x14ac:dyDescent="0.25">
      <c r="I1017" s="2">
        <v>2011</v>
      </c>
      <c r="J1017" s="2" t="s">
        <v>19</v>
      </c>
    </row>
    <row r="1018" spans="9:10" x14ac:dyDescent="0.25">
      <c r="I1018" s="2">
        <v>2011</v>
      </c>
      <c r="J1018" s="2" t="s">
        <v>19</v>
      </c>
    </row>
    <row r="1019" spans="9:10" x14ac:dyDescent="0.25">
      <c r="I1019" s="2">
        <v>2011</v>
      </c>
      <c r="J1019" s="2" t="s">
        <v>29</v>
      </c>
    </row>
    <row r="1020" spans="9:10" x14ac:dyDescent="0.25">
      <c r="I1020" s="2">
        <v>2011</v>
      </c>
      <c r="J1020" s="2" t="s">
        <v>19</v>
      </c>
    </row>
    <row r="1021" spans="9:10" x14ac:dyDescent="0.25">
      <c r="I1021" s="2">
        <v>2011</v>
      </c>
      <c r="J1021" s="2" t="s">
        <v>19</v>
      </c>
    </row>
    <row r="1022" spans="9:10" x14ac:dyDescent="0.25">
      <c r="I1022" s="2">
        <v>2011</v>
      </c>
      <c r="J1022" s="2" t="s">
        <v>19</v>
      </c>
    </row>
    <row r="1023" spans="9:10" x14ac:dyDescent="0.25">
      <c r="I1023" s="2">
        <v>2011</v>
      </c>
      <c r="J1023" s="2" t="s">
        <v>19</v>
      </c>
    </row>
    <row r="1024" spans="9:10" x14ac:dyDescent="0.25">
      <c r="I1024" s="2">
        <v>2011</v>
      </c>
      <c r="J1024" s="2" t="s">
        <v>19</v>
      </c>
    </row>
    <row r="1025" spans="9:10" x14ac:dyDescent="0.25">
      <c r="I1025" s="2">
        <v>2011</v>
      </c>
      <c r="J1025" s="2" t="s">
        <v>29</v>
      </c>
    </row>
    <row r="1026" spans="9:10" x14ac:dyDescent="0.25">
      <c r="I1026" s="2">
        <v>2011</v>
      </c>
      <c r="J1026" s="2" t="s">
        <v>19</v>
      </c>
    </row>
    <row r="1027" spans="9:10" x14ac:dyDescent="0.25">
      <c r="I1027" s="2">
        <v>2011</v>
      </c>
      <c r="J1027" s="2" t="s">
        <v>19</v>
      </c>
    </row>
    <row r="1028" spans="9:10" x14ac:dyDescent="0.25">
      <c r="I1028" s="2">
        <v>2011</v>
      </c>
      <c r="J1028" s="2" t="s">
        <v>19</v>
      </c>
    </row>
    <row r="1029" spans="9:10" x14ac:dyDescent="0.25">
      <c r="I1029" s="2">
        <v>2011</v>
      </c>
      <c r="J1029" s="2" t="s">
        <v>19</v>
      </c>
    </row>
    <row r="1030" spans="9:10" x14ac:dyDescent="0.25">
      <c r="I1030" s="2">
        <v>2011</v>
      </c>
      <c r="J1030" s="2" t="s">
        <v>19</v>
      </c>
    </row>
    <row r="1031" spans="9:10" x14ac:dyDescent="0.25">
      <c r="I1031" s="2">
        <v>2011</v>
      </c>
      <c r="J1031" s="2" t="s">
        <v>29</v>
      </c>
    </row>
    <row r="1032" spans="9:10" x14ac:dyDescent="0.25">
      <c r="I1032" s="2">
        <v>2011</v>
      </c>
      <c r="J1032" s="2" t="s">
        <v>19</v>
      </c>
    </row>
    <row r="1033" spans="9:10" x14ac:dyDescent="0.25">
      <c r="I1033" s="2">
        <v>2011</v>
      </c>
      <c r="J1033" s="2" t="s">
        <v>19</v>
      </c>
    </row>
    <row r="1034" spans="9:10" x14ac:dyDescent="0.25">
      <c r="I1034" s="2">
        <v>2011</v>
      </c>
      <c r="J1034" s="2" t="s">
        <v>19</v>
      </c>
    </row>
    <row r="1035" spans="9:10" x14ac:dyDescent="0.25">
      <c r="I1035" s="2">
        <v>2011</v>
      </c>
      <c r="J1035" s="2" t="s">
        <v>19</v>
      </c>
    </row>
    <row r="1036" spans="9:10" x14ac:dyDescent="0.25">
      <c r="I1036" s="2">
        <v>2011</v>
      </c>
      <c r="J1036" s="2" t="s">
        <v>19</v>
      </c>
    </row>
    <row r="1037" spans="9:10" x14ac:dyDescent="0.25">
      <c r="I1037" s="2">
        <v>2011</v>
      </c>
      <c r="J1037" s="2" t="s">
        <v>19</v>
      </c>
    </row>
    <row r="1038" spans="9:10" x14ac:dyDescent="0.25">
      <c r="I1038" s="2">
        <v>2011</v>
      </c>
      <c r="J1038" s="2" t="s">
        <v>19</v>
      </c>
    </row>
    <row r="1039" spans="9:10" x14ac:dyDescent="0.25">
      <c r="I1039" s="2">
        <v>2011</v>
      </c>
      <c r="J1039" s="2" t="s">
        <v>19</v>
      </c>
    </row>
    <row r="1040" spans="9:10" x14ac:dyDescent="0.25">
      <c r="I1040" s="2">
        <v>2011</v>
      </c>
      <c r="J1040" s="2" t="s">
        <v>19</v>
      </c>
    </row>
    <row r="1041" spans="9:10" x14ac:dyDescent="0.25">
      <c r="I1041" s="2">
        <v>2011</v>
      </c>
      <c r="J1041" s="2" t="s">
        <v>19</v>
      </c>
    </row>
    <row r="1042" spans="9:10" x14ac:dyDescent="0.25">
      <c r="I1042" s="2">
        <v>2011</v>
      </c>
      <c r="J1042" s="2" t="s">
        <v>19</v>
      </c>
    </row>
    <row r="1043" spans="9:10" x14ac:dyDescent="0.25">
      <c r="I1043" s="2">
        <v>2011</v>
      </c>
      <c r="J1043" s="2" t="s">
        <v>19</v>
      </c>
    </row>
    <row r="1044" spans="9:10" x14ac:dyDescent="0.25">
      <c r="I1044" s="2">
        <v>2011</v>
      </c>
      <c r="J1044" s="2" t="s">
        <v>19</v>
      </c>
    </row>
    <row r="1045" spans="9:10" x14ac:dyDescent="0.25">
      <c r="I1045" s="2">
        <v>2011</v>
      </c>
      <c r="J1045" s="2" t="s">
        <v>19</v>
      </c>
    </row>
    <row r="1046" spans="9:10" x14ac:dyDescent="0.25">
      <c r="I1046" s="2">
        <v>2011</v>
      </c>
      <c r="J1046" s="2" t="s">
        <v>19</v>
      </c>
    </row>
    <row r="1047" spans="9:10" x14ac:dyDescent="0.25">
      <c r="I1047" s="2">
        <v>2011</v>
      </c>
      <c r="J1047" s="2" t="s">
        <v>19</v>
      </c>
    </row>
    <row r="1048" spans="9:10" x14ac:dyDescent="0.25">
      <c r="I1048" s="2">
        <v>2011</v>
      </c>
      <c r="J1048" s="2" t="s">
        <v>19</v>
      </c>
    </row>
    <row r="1049" spans="9:10" x14ac:dyDescent="0.25">
      <c r="I1049" s="2">
        <v>2011</v>
      </c>
      <c r="J1049" s="2" t="s">
        <v>29</v>
      </c>
    </row>
    <row r="1050" spans="9:10" x14ac:dyDescent="0.25">
      <c r="I1050" s="2">
        <v>2011</v>
      </c>
      <c r="J1050" s="2" t="s">
        <v>19</v>
      </c>
    </row>
    <row r="1051" spans="9:10" x14ac:dyDescent="0.25">
      <c r="I1051" s="2">
        <v>2011</v>
      </c>
      <c r="J1051" s="2" t="s">
        <v>29</v>
      </c>
    </row>
    <row r="1052" spans="9:10" x14ac:dyDescent="0.25">
      <c r="I1052" s="2">
        <v>2011</v>
      </c>
      <c r="J1052" s="2" t="s">
        <v>19</v>
      </c>
    </row>
    <row r="1053" spans="9:10" x14ac:dyDescent="0.25">
      <c r="I1053" s="2">
        <v>2011</v>
      </c>
      <c r="J1053" s="2" t="s">
        <v>19</v>
      </c>
    </row>
    <row r="1054" spans="9:10" x14ac:dyDescent="0.25">
      <c r="I1054" s="2">
        <v>2011</v>
      </c>
      <c r="J1054" s="2" t="s">
        <v>29</v>
      </c>
    </row>
    <row r="1055" spans="9:10" x14ac:dyDescent="0.25">
      <c r="I1055" s="2">
        <v>2011</v>
      </c>
      <c r="J1055" s="2" t="s">
        <v>19</v>
      </c>
    </row>
    <row r="1056" spans="9:10" x14ac:dyDescent="0.25">
      <c r="I1056" s="2">
        <v>2011</v>
      </c>
      <c r="J1056" s="2" t="s">
        <v>19</v>
      </c>
    </row>
    <row r="1057" spans="9:10" x14ac:dyDescent="0.25">
      <c r="I1057" s="2">
        <v>2011</v>
      </c>
      <c r="J1057" s="2" t="s">
        <v>29</v>
      </c>
    </row>
    <row r="1058" spans="9:10" x14ac:dyDescent="0.25">
      <c r="I1058" s="2">
        <v>2011</v>
      </c>
      <c r="J1058" s="2" t="s">
        <v>29</v>
      </c>
    </row>
    <row r="1059" spans="9:10" x14ac:dyDescent="0.25">
      <c r="I1059" s="2">
        <v>2011</v>
      </c>
      <c r="J1059" s="2" t="s">
        <v>19</v>
      </c>
    </row>
    <row r="1060" spans="9:10" x14ac:dyDescent="0.25">
      <c r="I1060" s="2">
        <v>2011</v>
      </c>
      <c r="J1060" s="2" t="s">
        <v>29</v>
      </c>
    </row>
    <row r="1061" spans="9:10" x14ac:dyDescent="0.25">
      <c r="I1061" s="2">
        <v>2011</v>
      </c>
      <c r="J1061" s="2" t="s">
        <v>29</v>
      </c>
    </row>
    <row r="1062" spans="9:10" x14ac:dyDescent="0.25">
      <c r="I1062" s="2">
        <v>2011</v>
      </c>
      <c r="J1062" s="2" t="s">
        <v>19</v>
      </c>
    </row>
    <row r="1063" spans="9:10" x14ac:dyDescent="0.25">
      <c r="I1063" s="2">
        <v>2011</v>
      </c>
      <c r="J1063" s="2" t="s">
        <v>29</v>
      </c>
    </row>
    <row r="1064" spans="9:10" x14ac:dyDescent="0.25">
      <c r="I1064" s="2">
        <v>2011</v>
      </c>
      <c r="J1064" s="2" t="s">
        <v>29</v>
      </c>
    </row>
    <row r="1065" spans="9:10" x14ac:dyDescent="0.25">
      <c r="I1065" s="2">
        <v>2011</v>
      </c>
      <c r="J1065" s="2" t="s">
        <v>29</v>
      </c>
    </row>
    <row r="1066" spans="9:10" x14ac:dyDescent="0.25">
      <c r="I1066" s="2">
        <v>2011</v>
      </c>
      <c r="J1066" s="2" t="s">
        <v>29</v>
      </c>
    </row>
    <row r="1067" spans="9:10" x14ac:dyDescent="0.25">
      <c r="I1067" s="2">
        <v>2011</v>
      </c>
      <c r="J1067" s="2" t="s">
        <v>29</v>
      </c>
    </row>
    <row r="1068" spans="9:10" x14ac:dyDescent="0.25">
      <c r="I1068" s="2">
        <v>2011</v>
      </c>
      <c r="J1068" s="2" t="s">
        <v>19</v>
      </c>
    </row>
    <row r="1069" spans="9:10" x14ac:dyDescent="0.25">
      <c r="I1069" s="2">
        <v>2011</v>
      </c>
      <c r="J1069" s="2" t="s">
        <v>29</v>
      </c>
    </row>
    <row r="1070" spans="9:10" x14ac:dyDescent="0.25">
      <c r="I1070" s="2">
        <v>2011</v>
      </c>
      <c r="J1070" s="2" t="s">
        <v>19</v>
      </c>
    </row>
    <row r="1071" spans="9:10" x14ac:dyDescent="0.25">
      <c r="I1071" s="2">
        <v>2011</v>
      </c>
      <c r="J1071" s="2" t="s">
        <v>19</v>
      </c>
    </row>
    <row r="1072" spans="9:10" x14ac:dyDescent="0.25">
      <c r="I1072" s="2">
        <v>2011</v>
      </c>
      <c r="J1072" s="2" t="s">
        <v>19</v>
      </c>
    </row>
    <row r="1073" spans="9:10" x14ac:dyDescent="0.25">
      <c r="I1073" s="2">
        <v>2011</v>
      </c>
      <c r="J1073" s="2" t="s">
        <v>19</v>
      </c>
    </row>
    <row r="1074" spans="9:10" x14ac:dyDescent="0.25">
      <c r="I1074" s="2">
        <v>2011</v>
      </c>
      <c r="J1074" s="2" t="s">
        <v>19</v>
      </c>
    </row>
    <row r="1075" spans="9:10" x14ac:dyDescent="0.25">
      <c r="I1075" s="2">
        <v>2011</v>
      </c>
      <c r="J1075" s="2" t="s">
        <v>19</v>
      </c>
    </row>
    <row r="1076" spans="9:10" x14ac:dyDescent="0.25">
      <c r="I1076" s="2">
        <v>2011</v>
      </c>
      <c r="J1076" s="2" t="s">
        <v>19</v>
      </c>
    </row>
    <row r="1077" spans="9:10" x14ac:dyDescent="0.25">
      <c r="I1077" s="2">
        <v>2011</v>
      </c>
      <c r="J1077" s="2" t="s">
        <v>19</v>
      </c>
    </row>
    <row r="1078" spans="9:10" x14ac:dyDescent="0.25">
      <c r="I1078" s="2">
        <v>2011</v>
      </c>
      <c r="J1078" s="2" t="s">
        <v>19</v>
      </c>
    </row>
    <row r="1079" spans="9:10" x14ac:dyDescent="0.25">
      <c r="I1079" s="2">
        <v>2011</v>
      </c>
      <c r="J1079" s="2" t="s">
        <v>19</v>
      </c>
    </row>
    <row r="1080" spans="9:10" x14ac:dyDescent="0.25">
      <c r="I1080" s="2">
        <v>2011</v>
      </c>
      <c r="J1080" s="2" t="s">
        <v>19</v>
      </c>
    </row>
    <row r="1081" spans="9:10" x14ac:dyDescent="0.25">
      <c r="I1081" s="2">
        <v>2011</v>
      </c>
      <c r="J1081" s="2" t="s">
        <v>19</v>
      </c>
    </row>
    <row r="1082" spans="9:10" x14ac:dyDescent="0.25">
      <c r="I1082" s="2">
        <v>2011</v>
      </c>
      <c r="J1082" s="2" t="s">
        <v>19</v>
      </c>
    </row>
    <row r="1083" spans="9:10" x14ac:dyDescent="0.25">
      <c r="I1083" s="2">
        <v>2011</v>
      </c>
      <c r="J1083" s="2" t="s">
        <v>19</v>
      </c>
    </row>
    <row r="1084" spans="9:10" x14ac:dyDescent="0.25">
      <c r="I1084" s="2">
        <v>2011</v>
      </c>
      <c r="J1084" s="2" t="s">
        <v>19</v>
      </c>
    </row>
    <row r="1085" spans="9:10" x14ac:dyDescent="0.25">
      <c r="I1085" s="2">
        <v>2011</v>
      </c>
      <c r="J1085" s="2" t="s">
        <v>19</v>
      </c>
    </row>
    <row r="1086" spans="9:10" x14ac:dyDescent="0.25">
      <c r="I1086" s="2">
        <v>2011</v>
      </c>
      <c r="J1086" s="2" t="s">
        <v>19</v>
      </c>
    </row>
    <row r="1087" spans="9:10" x14ac:dyDescent="0.25">
      <c r="I1087" s="2">
        <v>2011</v>
      </c>
      <c r="J1087" s="2" t="s">
        <v>19</v>
      </c>
    </row>
    <row r="1088" spans="9:10" x14ac:dyDescent="0.25">
      <c r="I1088" s="2">
        <v>2011</v>
      </c>
      <c r="J1088" s="2" t="s">
        <v>19</v>
      </c>
    </row>
    <row r="1089" spans="9:10" x14ac:dyDescent="0.25">
      <c r="I1089" s="2">
        <v>2011</v>
      </c>
      <c r="J1089" s="2" t="s">
        <v>19</v>
      </c>
    </row>
    <row r="1090" spans="9:10" x14ac:dyDescent="0.25">
      <c r="I1090" s="2">
        <v>2011</v>
      </c>
      <c r="J1090" s="2" t="s">
        <v>19</v>
      </c>
    </row>
    <row r="1091" spans="9:10" x14ac:dyDescent="0.25">
      <c r="I1091" s="2">
        <v>2011</v>
      </c>
      <c r="J1091" s="2" t="s">
        <v>19</v>
      </c>
    </row>
    <row r="1092" spans="9:10" x14ac:dyDescent="0.25">
      <c r="I1092" s="2">
        <v>2011</v>
      </c>
      <c r="J1092" s="2" t="s">
        <v>19</v>
      </c>
    </row>
    <row r="1093" spans="9:10" x14ac:dyDescent="0.25">
      <c r="I1093" s="2">
        <v>2011</v>
      </c>
      <c r="J1093" s="2" t="s">
        <v>19</v>
      </c>
    </row>
    <row r="1094" spans="9:10" x14ac:dyDescent="0.25">
      <c r="I1094" s="2">
        <v>2011</v>
      </c>
      <c r="J1094" s="2" t="s">
        <v>19</v>
      </c>
    </row>
    <row r="1095" spans="9:10" x14ac:dyDescent="0.25">
      <c r="I1095" s="2">
        <v>2011</v>
      </c>
      <c r="J1095" s="2" t="s">
        <v>19</v>
      </c>
    </row>
    <row r="1096" spans="9:10" x14ac:dyDescent="0.25">
      <c r="I1096" s="2">
        <v>2011</v>
      </c>
      <c r="J1096" s="2" t="s">
        <v>19</v>
      </c>
    </row>
    <row r="1097" spans="9:10" x14ac:dyDescent="0.25">
      <c r="I1097" s="2">
        <v>2011</v>
      </c>
      <c r="J1097" s="2" t="s">
        <v>19</v>
      </c>
    </row>
    <row r="1098" spans="9:10" x14ac:dyDescent="0.25">
      <c r="I1098" s="2">
        <v>2011</v>
      </c>
      <c r="J1098" s="2" t="s">
        <v>29</v>
      </c>
    </row>
    <row r="1099" spans="9:10" x14ac:dyDescent="0.25">
      <c r="I1099" s="2">
        <v>2011</v>
      </c>
      <c r="J1099" s="2" t="s">
        <v>19</v>
      </c>
    </row>
    <row r="1100" spans="9:10" x14ac:dyDescent="0.25">
      <c r="I1100" s="2">
        <v>2011</v>
      </c>
      <c r="J1100" s="2" t="s">
        <v>19</v>
      </c>
    </row>
    <row r="1101" spans="9:10" x14ac:dyDescent="0.25">
      <c r="I1101" s="2">
        <v>2011</v>
      </c>
      <c r="J1101" s="2" t="s">
        <v>19</v>
      </c>
    </row>
    <row r="1102" spans="9:10" x14ac:dyDescent="0.25">
      <c r="I1102" s="2">
        <v>2011</v>
      </c>
      <c r="J1102" s="2" t="s">
        <v>19</v>
      </c>
    </row>
    <row r="1103" spans="9:10" x14ac:dyDescent="0.25">
      <c r="I1103" s="2">
        <v>2011</v>
      </c>
      <c r="J1103" s="2" t="s">
        <v>19</v>
      </c>
    </row>
    <row r="1104" spans="9:10" x14ac:dyDescent="0.25">
      <c r="I1104" s="2">
        <v>2011</v>
      </c>
      <c r="J1104" s="2" t="s">
        <v>19</v>
      </c>
    </row>
    <row r="1105" spans="9:10" x14ac:dyDescent="0.25">
      <c r="I1105" s="2">
        <v>2011</v>
      </c>
      <c r="J1105" s="2" t="s">
        <v>19</v>
      </c>
    </row>
    <row r="1106" spans="9:10" x14ac:dyDescent="0.25">
      <c r="I1106" s="2">
        <v>2011</v>
      </c>
      <c r="J1106" s="2" t="s">
        <v>19</v>
      </c>
    </row>
    <row r="1107" spans="9:10" x14ac:dyDescent="0.25">
      <c r="I1107" s="2">
        <v>2011</v>
      </c>
      <c r="J1107" s="2" t="s">
        <v>29</v>
      </c>
    </row>
    <row r="1108" spans="9:10" x14ac:dyDescent="0.25">
      <c r="I1108" s="2">
        <v>2011</v>
      </c>
      <c r="J1108" s="2" t="s">
        <v>19</v>
      </c>
    </row>
    <row r="1109" spans="9:10" x14ac:dyDescent="0.25">
      <c r="I1109" s="2">
        <v>2011</v>
      </c>
      <c r="J1109" s="2" t="s">
        <v>19</v>
      </c>
    </row>
    <row r="1110" spans="9:10" x14ac:dyDescent="0.25">
      <c r="I1110" s="2">
        <v>2011</v>
      </c>
      <c r="J1110" s="2" t="s">
        <v>19</v>
      </c>
    </row>
    <row r="1111" spans="9:10" x14ac:dyDescent="0.25">
      <c r="I1111" s="2">
        <v>2011</v>
      </c>
      <c r="J1111" s="2" t="s">
        <v>19</v>
      </c>
    </row>
    <row r="1112" spans="9:10" x14ac:dyDescent="0.25">
      <c r="I1112" s="2">
        <v>2011</v>
      </c>
      <c r="J1112" s="2" t="s">
        <v>19</v>
      </c>
    </row>
    <row r="1113" spans="9:10" x14ac:dyDescent="0.25">
      <c r="I1113" s="2">
        <v>2011</v>
      </c>
      <c r="J1113" s="2" t="s">
        <v>19</v>
      </c>
    </row>
    <row r="1114" spans="9:10" x14ac:dyDescent="0.25">
      <c r="I1114" s="2">
        <v>2011</v>
      </c>
      <c r="J1114" s="2" t="s">
        <v>29</v>
      </c>
    </row>
    <row r="1115" spans="9:10" x14ac:dyDescent="0.25">
      <c r="I1115" s="2">
        <v>2011</v>
      </c>
      <c r="J1115" s="2" t="s">
        <v>19</v>
      </c>
    </row>
    <row r="1116" spans="9:10" x14ac:dyDescent="0.25">
      <c r="I1116" s="2">
        <v>2011</v>
      </c>
      <c r="J1116" s="2" t="s">
        <v>19</v>
      </c>
    </row>
    <row r="1117" spans="9:10" x14ac:dyDescent="0.25">
      <c r="I1117" s="2">
        <v>2011</v>
      </c>
      <c r="J1117" s="2" t="s">
        <v>19</v>
      </c>
    </row>
    <row r="1118" spans="9:10" x14ac:dyDescent="0.25">
      <c r="I1118" s="2">
        <v>2011</v>
      </c>
      <c r="J1118" s="2" t="s">
        <v>19</v>
      </c>
    </row>
    <row r="1119" spans="9:10" x14ac:dyDescent="0.25">
      <c r="I1119" s="2">
        <v>2011</v>
      </c>
      <c r="J1119" s="2" t="s">
        <v>19</v>
      </c>
    </row>
    <row r="1120" spans="9:10" x14ac:dyDescent="0.25">
      <c r="I1120" s="2">
        <v>2011</v>
      </c>
      <c r="J1120" s="2" t="s">
        <v>19</v>
      </c>
    </row>
    <row r="1121" spans="9:10" x14ac:dyDescent="0.25">
      <c r="I1121" s="2">
        <v>2011</v>
      </c>
      <c r="J1121" s="2" t="s">
        <v>19</v>
      </c>
    </row>
    <row r="1122" spans="9:10" x14ac:dyDescent="0.25">
      <c r="I1122" s="2">
        <v>2011</v>
      </c>
      <c r="J1122" s="2" t="s">
        <v>19</v>
      </c>
    </row>
    <row r="1123" spans="9:10" x14ac:dyDescent="0.25">
      <c r="I1123" s="2">
        <v>2011</v>
      </c>
      <c r="J1123" s="2" t="s">
        <v>19</v>
      </c>
    </row>
    <row r="1124" spans="9:10" x14ac:dyDescent="0.25">
      <c r="I1124" s="2">
        <v>2011</v>
      </c>
      <c r="J1124" s="2" t="s">
        <v>19</v>
      </c>
    </row>
    <row r="1125" spans="9:10" x14ac:dyDescent="0.25">
      <c r="I1125" s="2">
        <v>2011</v>
      </c>
      <c r="J1125" s="2" t="s">
        <v>19</v>
      </c>
    </row>
    <row r="1126" spans="9:10" x14ac:dyDescent="0.25">
      <c r="I1126" s="2">
        <v>2011</v>
      </c>
      <c r="J1126" s="2" t="s">
        <v>19</v>
      </c>
    </row>
    <row r="1127" spans="9:10" x14ac:dyDescent="0.25">
      <c r="I1127" s="2">
        <v>2011</v>
      </c>
      <c r="J1127" s="2" t="s">
        <v>19</v>
      </c>
    </row>
    <row r="1128" spans="9:10" x14ac:dyDescent="0.25">
      <c r="I1128" s="2">
        <v>2011</v>
      </c>
      <c r="J1128" s="2" t="s">
        <v>19</v>
      </c>
    </row>
    <row r="1129" spans="9:10" x14ac:dyDescent="0.25">
      <c r="I1129" s="2">
        <v>2011</v>
      </c>
      <c r="J1129" s="2" t="s">
        <v>19</v>
      </c>
    </row>
    <row r="1130" spans="9:10" x14ac:dyDescent="0.25">
      <c r="I1130" s="2">
        <v>2011</v>
      </c>
      <c r="J1130" s="2" t="s">
        <v>19</v>
      </c>
    </row>
    <row r="1131" spans="9:10" x14ac:dyDescent="0.25">
      <c r="I1131" s="2">
        <v>2011</v>
      </c>
      <c r="J1131" s="2" t="s">
        <v>19</v>
      </c>
    </row>
    <row r="1132" spans="9:10" x14ac:dyDescent="0.25">
      <c r="I1132" s="2">
        <v>2011</v>
      </c>
      <c r="J1132" s="2" t="s">
        <v>19</v>
      </c>
    </row>
    <row r="1133" spans="9:10" x14ac:dyDescent="0.25">
      <c r="I1133" s="2">
        <v>2011</v>
      </c>
      <c r="J1133" s="2" t="s">
        <v>19</v>
      </c>
    </row>
    <row r="1134" spans="9:10" x14ac:dyDescent="0.25">
      <c r="I1134" s="2">
        <v>2011</v>
      </c>
      <c r="J1134" s="2" t="s">
        <v>19</v>
      </c>
    </row>
    <row r="1135" spans="9:10" x14ac:dyDescent="0.25">
      <c r="I1135" s="2">
        <v>2011</v>
      </c>
      <c r="J1135" s="2" t="s">
        <v>19</v>
      </c>
    </row>
    <row r="1136" spans="9:10" x14ac:dyDescent="0.25">
      <c r="I1136" s="2">
        <v>2011</v>
      </c>
      <c r="J1136" s="2" t="s">
        <v>19</v>
      </c>
    </row>
    <row r="1137" spans="9:10" x14ac:dyDescent="0.25">
      <c r="I1137" s="2">
        <v>2011</v>
      </c>
      <c r="J1137" s="2" t="s">
        <v>29</v>
      </c>
    </row>
    <row r="1138" spans="9:10" x14ac:dyDescent="0.25">
      <c r="I1138" s="2">
        <v>2011</v>
      </c>
      <c r="J1138" s="2" t="s">
        <v>19</v>
      </c>
    </row>
    <row r="1139" spans="9:10" x14ac:dyDescent="0.25">
      <c r="I1139" s="2">
        <v>2011</v>
      </c>
      <c r="J1139" s="2" t="s">
        <v>19</v>
      </c>
    </row>
    <row r="1140" spans="9:10" x14ac:dyDescent="0.25">
      <c r="I1140" s="2">
        <v>2011</v>
      </c>
      <c r="J1140" s="2" t="s">
        <v>19</v>
      </c>
    </row>
    <row r="1141" spans="9:10" x14ac:dyDescent="0.25">
      <c r="I1141" s="2">
        <v>2011</v>
      </c>
      <c r="J1141" s="2" t="s">
        <v>19</v>
      </c>
    </row>
    <row r="1142" spans="9:10" x14ac:dyDescent="0.25">
      <c r="I1142" s="2">
        <v>2011</v>
      </c>
      <c r="J1142" s="2" t="s">
        <v>19</v>
      </c>
    </row>
    <row r="1143" spans="9:10" x14ac:dyDescent="0.25">
      <c r="I1143" s="2">
        <v>2011</v>
      </c>
      <c r="J1143" s="2" t="s">
        <v>19</v>
      </c>
    </row>
    <row r="1144" spans="9:10" x14ac:dyDescent="0.25">
      <c r="I1144" s="2">
        <v>2011</v>
      </c>
      <c r="J1144" s="2" t="s">
        <v>19</v>
      </c>
    </row>
    <row r="1145" spans="9:10" x14ac:dyDescent="0.25">
      <c r="I1145" s="2">
        <v>2011</v>
      </c>
      <c r="J1145" s="2" t="s">
        <v>19</v>
      </c>
    </row>
    <row r="1146" spans="9:10" x14ac:dyDescent="0.25">
      <c r="I1146" s="2">
        <v>2011</v>
      </c>
      <c r="J1146" s="2" t="s">
        <v>19</v>
      </c>
    </row>
    <row r="1147" spans="9:10" x14ac:dyDescent="0.25">
      <c r="I1147" s="2">
        <v>2011</v>
      </c>
      <c r="J1147" s="2" t="s">
        <v>19</v>
      </c>
    </row>
    <row r="1148" spans="9:10" x14ac:dyDescent="0.25">
      <c r="I1148" s="2">
        <v>2011</v>
      </c>
      <c r="J1148" s="2" t="s">
        <v>19</v>
      </c>
    </row>
    <row r="1149" spans="9:10" x14ac:dyDescent="0.25">
      <c r="I1149" s="2">
        <v>2011</v>
      </c>
      <c r="J1149" s="2" t="s">
        <v>19</v>
      </c>
    </row>
    <row r="1150" spans="9:10" x14ac:dyDescent="0.25">
      <c r="I1150" s="2">
        <v>2011</v>
      </c>
      <c r="J1150" s="2" t="s">
        <v>19</v>
      </c>
    </row>
    <row r="1151" spans="9:10" x14ac:dyDescent="0.25">
      <c r="I1151" s="2">
        <v>2011</v>
      </c>
      <c r="J1151" s="2" t="s">
        <v>19</v>
      </c>
    </row>
    <row r="1152" spans="9:10" x14ac:dyDescent="0.25">
      <c r="I1152" s="2">
        <v>2011</v>
      </c>
      <c r="J1152" s="2" t="s">
        <v>19</v>
      </c>
    </row>
    <row r="1153" spans="9:10" x14ac:dyDescent="0.25">
      <c r="I1153" s="2">
        <v>2011</v>
      </c>
      <c r="J1153" s="2" t="s">
        <v>29</v>
      </c>
    </row>
    <row r="1154" spans="9:10" x14ac:dyDescent="0.25">
      <c r="I1154" s="2">
        <v>2011</v>
      </c>
      <c r="J1154" s="2" t="s">
        <v>19</v>
      </c>
    </row>
    <row r="1155" spans="9:10" x14ac:dyDescent="0.25">
      <c r="I1155" s="2">
        <v>2011</v>
      </c>
      <c r="J1155" s="2" t="s">
        <v>19</v>
      </c>
    </row>
    <row r="1156" spans="9:10" x14ac:dyDescent="0.25">
      <c r="I1156" s="2">
        <v>2011</v>
      </c>
      <c r="J1156" s="2" t="s">
        <v>19</v>
      </c>
    </row>
    <row r="1157" spans="9:10" x14ac:dyDescent="0.25">
      <c r="I1157" s="2">
        <v>2011</v>
      </c>
      <c r="J1157" s="2" t="s">
        <v>19</v>
      </c>
    </row>
    <row r="1158" spans="9:10" x14ac:dyDescent="0.25">
      <c r="I1158" s="2">
        <v>2011</v>
      </c>
      <c r="J1158" s="2" t="s">
        <v>19</v>
      </c>
    </row>
    <row r="1159" spans="9:10" x14ac:dyDescent="0.25">
      <c r="I1159" s="2">
        <v>2011</v>
      </c>
      <c r="J1159" s="2" t="s">
        <v>19</v>
      </c>
    </row>
    <row r="1160" spans="9:10" x14ac:dyDescent="0.25">
      <c r="I1160" s="2">
        <v>2011</v>
      </c>
      <c r="J1160" s="2" t="s">
        <v>19</v>
      </c>
    </row>
    <row r="1161" spans="9:10" x14ac:dyDescent="0.25">
      <c r="I1161" s="2">
        <v>2011</v>
      </c>
      <c r="J1161" s="2" t="s">
        <v>19</v>
      </c>
    </row>
    <row r="1162" spans="9:10" x14ac:dyDescent="0.25">
      <c r="I1162" s="2">
        <v>2011</v>
      </c>
      <c r="J1162" s="2" t="s">
        <v>29</v>
      </c>
    </row>
    <row r="1163" spans="9:10" x14ac:dyDescent="0.25">
      <c r="I1163" s="2">
        <v>2011</v>
      </c>
      <c r="J1163" s="2" t="s">
        <v>19</v>
      </c>
    </row>
    <row r="1164" spans="9:10" x14ac:dyDescent="0.25">
      <c r="I1164" s="2">
        <v>2011</v>
      </c>
      <c r="J1164" s="2" t="s">
        <v>19</v>
      </c>
    </row>
    <row r="1165" spans="9:10" x14ac:dyDescent="0.25">
      <c r="I1165" s="2">
        <v>2011</v>
      </c>
      <c r="J1165" s="2" t="s">
        <v>19</v>
      </c>
    </row>
    <row r="1166" spans="9:10" x14ac:dyDescent="0.25">
      <c r="I1166" s="2">
        <v>2011</v>
      </c>
      <c r="J1166" s="2" t="s">
        <v>19</v>
      </c>
    </row>
    <row r="1167" spans="9:10" x14ac:dyDescent="0.25">
      <c r="I1167" s="2">
        <v>2011</v>
      </c>
      <c r="J1167" s="2" t="s">
        <v>19</v>
      </c>
    </row>
    <row r="1168" spans="9:10" x14ac:dyDescent="0.25">
      <c r="I1168" s="2">
        <v>2011</v>
      </c>
      <c r="J1168" s="2" t="s">
        <v>19</v>
      </c>
    </row>
    <row r="1169" spans="9:10" x14ac:dyDescent="0.25">
      <c r="I1169" s="2">
        <v>2011</v>
      </c>
      <c r="J1169" s="2" t="s">
        <v>19</v>
      </c>
    </row>
    <row r="1170" spans="9:10" x14ac:dyDescent="0.25">
      <c r="I1170" s="2">
        <v>2011</v>
      </c>
      <c r="J1170" s="2" t="s">
        <v>19</v>
      </c>
    </row>
    <row r="1171" spans="9:10" x14ac:dyDescent="0.25">
      <c r="I1171" s="2">
        <v>2011</v>
      </c>
      <c r="J1171" s="2" t="s">
        <v>19</v>
      </c>
    </row>
    <row r="1172" spans="9:10" x14ac:dyDescent="0.25">
      <c r="I1172" s="2">
        <v>2011</v>
      </c>
      <c r="J1172" s="2" t="s">
        <v>19</v>
      </c>
    </row>
    <row r="1173" spans="9:10" x14ac:dyDescent="0.25">
      <c r="I1173" s="2">
        <v>2011</v>
      </c>
      <c r="J1173" s="2" t="s">
        <v>19</v>
      </c>
    </row>
    <row r="1174" spans="9:10" x14ac:dyDescent="0.25">
      <c r="I1174" s="2">
        <v>2011</v>
      </c>
      <c r="J1174" s="2" t="s">
        <v>19</v>
      </c>
    </row>
    <row r="1175" spans="9:10" x14ac:dyDescent="0.25">
      <c r="I1175" s="2">
        <v>2011</v>
      </c>
      <c r="J1175" s="2" t="s">
        <v>19</v>
      </c>
    </row>
    <row r="1176" spans="9:10" x14ac:dyDescent="0.25">
      <c r="I1176" s="2">
        <v>2011</v>
      </c>
      <c r="J1176" s="2" t="s">
        <v>19</v>
      </c>
    </row>
    <row r="1177" spans="9:10" x14ac:dyDescent="0.25">
      <c r="I1177" s="2">
        <v>2011</v>
      </c>
      <c r="J1177" s="2" t="s">
        <v>19</v>
      </c>
    </row>
    <row r="1178" spans="9:10" x14ac:dyDescent="0.25">
      <c r="I1178" s="2">
        <v>2011</v>
      </c>
      <c r="J1178" s="2" t="s">
        <v>19</v>
      </c>
    </row>
    <row r="1179" spans="9:10" x14ac:dyDescent="0.25">
      <c r="I1179" s="2">
        <v>2011</v>
      </c>
      <c r="J1179" s="2" t="s">
        <v>19</v>
      </c>
    </row>
    <row r="1180" spans="9:10" x14ac:dyDescent="0.25">
      <c r="I1180" s="2">
        <v>2011</v>
      </c>
      <c r="J1180" s="2" t="s">
        <v>19</v>
      </c>
    </row>
    <row r="1181" spans="9:10" x14ac:dyDescent="0.25">
      <c r="I1181" s="2">
        <v>2011</v>
      </c>
      <c r="J1181" s="2" t="s">
        <v>19</v>
      </c>
    </row>
    <row r="1182" spans="9:10" x14ac:dyDescent="0.25">
      <c r="I1182" s="2">
        <v>2011</v>
      </c>
      <c r="J1182" s="2" t="s">
        <v>19</v>
      </c>
    </row>
    <row r="1183" spans="9:10" x14ac:dyDescent="0.25">
      <c r="I1183" s="2">
        <v>2011</v>
      </c>
      <c r="J1183" s="2" t="s">
        <v>19</v>
      </c>
    </row>
    <row r="1184" spans="9:10" x14ac:dyDescent="0.25">
      <c r="I1184" s="2">
        <v>2011</v>
      </c>
      <c r="J1184" s="2" t="s">
        <v>19</v>
      </c>
    </row>
    <row r="1185" spans="9:10" x14ac:dyDescent="0.25">
      <c r="I1185" s="2">
        <v>2011</v>
      </c>
      <c r="J1185" s="2" t="s">
        <v>19</v>
      </c>
    </row>
    <row r="1186" spans="9:10" x14ac:dyDescent="0.25">
      <c r="I1186" s="2">
        <v>2011</v>
      </c>
      <c r="J1186" s="2" t="s">
        <v>19</v>
      </c>
    </row>
    <row r="1187" spans="9:10" x14ac:dyDescent="0.25">
      <c r="I1187" s="2">
        <v>2011</v>
      </c>
      <c r="J1187" s="2" t="s">
        <v>19</v>
      </c>
    </row>
    <row r="1188" spans="9:10" x14ac:dyDescent="0.25">
      <c r="I1188" s="2">
        <v>2011</v>
      </c>
      <c r="J1188" s="2" t="s">
        <v>19</v>
      </c>
    </row>
    <row r="1189" spans="9:10" x14ac:dyDescent="0.25">
      <c r="I1189" s="2">
        <v>2011</v>
      </c>
      <c r="J1189" s="2" t="s">
        <v>19</v>
      </c>
    </row>
    <row r="1190" spans="9:10" x14ac:dyDescent="0.25">
      <c r="I1190" s="2">
        <v>2011</v>
      </c>
      <c r="J1190" s="2" t="s">
        <v>29</v>
      </c>
    </row>
    <row r="1191" spans="9:10" x14ac:dyDescent="0.25">
      <c r="I1191" s="2">
        <v>2011</v>
      </c>
      <c r="J1191" s="2" t="s">
        <v>19</v>
      </c>
    </row>
    <row r="1192" spans="9:10" x14ac:dyDescent="0.25">
      <c r="I1192" s="2">
        <v>2011</v>
      </c>
      <c r="J1192" s="2" t="s">
        <v>19</v>
      </c>
    </row>
    <row r="1193" spans="9:10" x14ac:dyDescent="0.25">
      <c r="I1193" s="2">
        <v>2011</v>
      </c>
      <c r="J1193" s="2" t="s">
        <v>19</v>
      </c>
    </row>
    <row r="1194" spans="9:10" x14ac:dyDescent="0.25">
      <c r="I1194" s="2">
        <v>2011</v>
      </c>
      <c r="J1194" s="2" t="s">
        <v>29</v>
      </c>
    </row>
    <row r="1195" spans="9:10" x14ac:dyDescent="0.25">
      <c r="I1195" s="2">
        <v>2011</v>
      </c>
      <c r="J1195" s="2" t="s">
        <v>19</v>
      </c>
    </row>
    <row r="1196" spans="9:10" x14ac:dyDescent="0.25">
      <c r="I1196" s="2">
        <v>2011</v>
      </c>
      <c r="J1196" s="2" t="s">
        <v>29</v>
      </c>
    </row>
    <row r="1197" spans="9:10" x14ac:dyDescent="0.25">
      <c r="I1197" s="2">
        <v>2011</v>
      </c>
      <c r="J1197" s="2" t="s">
        <v>19</v>
      </c>
    </row>
    <row r="1198" spans="9:10" x14ac:dyDescent="0.25">
      <c r="I1198" s="2">
        <v>2011</v>
      </c>
      <c r="J1198" s="2" t="s">
        <v>19</v>
      </c>
    </row>
    <row r="1199" spans="9:10" x14ac:dyDescent="0.25">
      <c r="I1199" s="2">
        <v>2011</v>
      </c>
      <c r="J1199" s="2" t="s">
        <v>19</v>
      </c>
    </row>
    <row r="1200" spans="9:10" x14ac:dyDescent="0.25">
      <c r="I1200" s="2">
        <v>2011</v>
      </c>
      <c r="J1200" s="2" t="s">
        <v>19</v>
      </c>
    </row>
    <row r="1201" spans="9:10" x14ac:dyDescent="0.25">
      <c r="I1201" s="2">
        <v>2011</v>
      </c>
      <c r="J1201" s="2" t="s">
        <v>19</v>
      </c>
    </row>
    <row r="1202" spans="9:10" x14ac:dyDescent="0.25">
      <c r="I1202" s="2">
        <v>2011</v>
      </c>
      <c r="J1202" s="2" t="s">
        <v>19</v>
      </c>
    </row>
    <row r="1203" spans="9:10" x14ac:dyDescent="0.25">
      <c r="I1203" s="2">
        <v>2011</v>
      </c>
      <c r="J1203" s="2" t="s">
        <v>19</v>
      </c>
    </row>
    <row r="1204" spans="9:10" x14ac:dyDescent="0.25">
      <c r="I1204" s="2">
        <v>2011</v>
      </c>
      <c r="J1204" s="2" t="s">
        <v>19</v>
      </c>
    </row>
    <row r="1205" spans="9:10" x14ac:dyDescent="0.25">
      <c r="I1205" s="2">
        <v>2011</v>
      </c>
      <c r="J1205" s="2" t="s">
        <v>19</v>
      </c>
    </row>
    <row r="1206" spans="9:10" x14ac:dyDescent="0.25">
      <c r="I1206" s="2">
        <v>2011</v>
      </c>
      <c r="J1206" s="2" t="s">
        <v>19</v>
      </c>
    </row>
    <row r="1207" spans="9:10" x14ac:dyDescent="0.25">
      <c r="I1207" s="2">
        <v>2011</v>
      </c>
      <c r="J1207" s="2" t="s">
        <v>19</v>
      </c>
    </row>
    <row r="1208" spans="9:10" x14ac:dyDescent="0.25">
      <c r="I1208" s="2">
        <v>2011</v>
      </c>
      <c r="J1208" s="2" t="s">
        <v>29</v>
      </c>
    </row>
    <row r="1209" spans="9:10" x14ac:dyDescent="0.25">
      <c r="I1209" s="2">
        <v>2011</v>
      </c>
      <c r="J1209" s="2" t="s">
        <v>19</v>
      </c>
    </row>
    <row r="1210" spans="9:10" x14ac:dyDescent="0.25">
      <c r="I1210" s="2">
        <v>2011</v>
      </c>
      <c r="J1210" s="2" t="s">
        <v>19</v>
      </c>
    </row>
    <row r="1211" spans="9:10" x14ac:dyDescent="0.25">
      <c r="I1211" s="2">
        <v>2011</v>
      </c>
      <c r="J1211" s="2" t="s">
        <v>19</v>
      </c>
    </row>
    <row r="1212" spans="9:10" x14ac:dyDescent="0.25">
      <c r="I1212" s="2">
        <v>2011</v>
      </c>
      <c r="J1212" s="2" t="s">
        <v>19</v>
      </c>
    </row>
    <row r="1213" spans="9:10" x14ac:dyDescent="0.25">
      <c r="I1213" s="2">
        <v>2011</v>
      </c>
      <c r="J1213" s="2" t="s">
        <v>19</v>
      </c>
    </row>
    <row r="1214" spans="9:10" x14ac:dyDescent="0.25">
      <c r="I1214" s="2">
        <v>2011</v>
      </c>
      <c r="J1214" s="2" t="s">
        <v>19</v>
      </c>
    </row>
    <row r="1215" spans="9:10" x14ac:dyDescent="0.25">
      <c r="I1215" s="2">
        <v>2011</v>
      </c>
      <c r="J1215" s="2" t="s">
        <v>19</v>
      </c>
    </row>
    <row r="1216" spans="9:10" x14ac:dyDescent="0.25">
      <c r="I1216" s="2">
        <v>2011</v>
      </c>
      <c r="J1216" s="2" t="s">
        <v>19</v>
      </c>
    </row>
    <row r="1217" spans="9:10" x14ac:dyDescent="0.25">
      <c r="I1217" s="2">
        <v>2011</v>
      </c>
      <c r="J1217" s="2" t="s">
        <v>19</v>
      </c>
    </row>
    <row r="1218" spans="9:10" x14ac:dyDescent="0.25">
      <c r="I1218" s="2">
        <v>2011</v>
      </c>
      <c r="J1218" s="2" t="s">
        <v>19</v>
      </c>
    </row>
    <row r="1219" spans="9:10" x14ac:dyDescent="0.25">
      <c r="I1219" s="2">
        <v>2011</v>
      </c>
      <c r="J1219" s="2" t="s">
        <v>19</v>
      </c>
    </row>
    <row r="1220" spans="9:10" x14ac:dyDescent="0.25">
      <c r="I1220" s="2">
        <v>2011</v>
      </c>
      <c r="J1220" s="2" t="s">
        <v>19</v>
      </c>
    </row>
    <row r="1221" spans="9:10" x14ac:dyDescent="0.25">
      <c r="I1221" s="2">
        <v>2011</v>
      </c>
      <c r="J1221" s="2" t="s">
        <v>19</v>
      </c>
    </row>
    <row r="1222" spans="9:10" x14ac:dyDescent="0.25">
      <c r="I1222" s="2">
        <v>2011</v>
      </c>
      <c r="J1222" s="2" t="s">
        <v>19</v>
      </c>
    </row>
    <row r="1223" spans="9:10" x14ac:dyDescent="0.25">
      <c r="I1223" s="2">
        <v>2011</v>
      </c>
      <c r="J1223" s="2" t="s">
        <v>19</v>
      </c>
    </row>
    <row r="1224" spans="9:10" x14ac:dyDescent="0.25">
      <c r="I1224" s="2">
        <v>2011</v>
      </c>
      <c r="J1224" s="2" t="s">
        <v>19</v>
      </c>
    </row>
    <row r="1225" spans="9:10" x14ac:dyDescent="0.25">
      <c r="I1225" s="2">
        <v>2011</v>
      </c>
      <c r="J1225" s="2" t="s">
        <v>19</v>
      </c>
    </row>
    <row r="1226" spans="9:10" x14ac:dyDescent="0.25">
      <c r="I1226" s="2">
        <v>2011</v>
      </c>
      <c r="J1226" s="2" t="s">
        <v>19</v>
      </c>
    </row>
    <row r="1227" spans="9:10" x14ac:dyDescent="0.25">
      <c r="I1227" s="2">
        <v>2011</v>
      </c>
      <c r="J1227" s="2" t="s">
        <v>19</v>
      </c>
    </row>
    <row r="1228" spans="9:10" x14ac:dyDescent="0.25">
      <c r="I1228" s="2">
        <v>2011</v>
      </c>
      <c r="J1228" s="2" t="s">
        <v>19</v>
      </c>
    </row>
    <row r="1229" spans="9:10" x14ac:dyDescent="0.25">
      <c r="I1229" s="2">
        <v>2011</v>
      </c>
      <c r="J1229" s="2" t="s">
        <v>19</v>
      </c>
    </row>
    <row r="1230" spans="9:10" x14ac:dyDescent="0.25">
      <c r="I1230" s="2">
        <v>2011</v>
      </c>
      <c r="J1230" s="2" t="s">
        <v>19</v>
      </c>
    </row>
    <row r="1231" spans="9:10" x14ac:dyDescent="0.25">
      <c r="I1231" s="2">
        <v>2011</v>
      </c>
      <c r="J1231" s="2" t="s">
        <v>19</v>
      </c>
    </row>
    <row r="1232" spans="9:10" x14ac:dyDescent="0.25">
      <c r="I1232" s="2">
        <v>2011</v>
      </c>
      <c r="J1232" s="2" t="s">
        <v>19</v>
      </c>
    </row>
    <row r="1233" spans="9:10" x14ac:dyDescent="0.25">
      <c r="I1233" s="2">
        <v>2011</v>
      </c>
      <c r="J1233" s="2" t="s">
        <v>19</v>
      </c>
    </row>
    <row r="1234" spans="9:10" x14ac:dyDescent="0.25">
      <c r="I1234" s="2">
        <v>2011</v>
      </c>
      <c r="J1234" s="2" t="s">
        <v>29</v>
      </c>
    </row>
    <row r="1235" spans="9:10" x14ac:dyDescent="0.25">
      <c r="I1235" s="2">
        <v>2011</v>
      </c>
      <c r="J1235" s="2" t="s">
        <v>19</v>
      </c>
    </row>
    <row r="1236" spans="9:10" x14ac:dyDescent="0.25">
      <c r="I1236" s="2">
        <v>2011</v>
      </c>
      <c r="J1236" s="2" t="s">
        <v>19</v>
      </c>
    </row>
    <row r="1237" spans="9:10" x14ac:dyDescent="0.25">
      <c r="I1237" s="2">
        <v>2011</v>
      </c>
      <c r="J1237" s="2" t="s">
        <v>19</v>
      </c>
    </row>
    <row r="1238" spans="9:10" x14ac:dyDescent="0.25">
      <c r="I1238" s="2">
        <v>2011</v>
      </c>
      <c r="J1238" s="2" t="s">
        <v>19</v>
      </c>
    </row>
    <row r="1239" spans="9:10" x14ac:dyDescent="0.25">
      <c r="I1239" s="2">
        <v>2011</v>
      </c>
      <c r="J1239" s="2" t="s">
        <v>19</v>
      </c>
    </row>
    <row r="1240" spans="9:10" x14ac:dyDescent="0.25">
      <c r="I1240" s="2">
        <v>2011</v>
      </c>
      <c r="J1240" s="2" t="s">
        <v>19</v>
      </c>
    </row>
    <row r="1241" spans="9:10" x14ac:dyDescent="0.25">
      <c r="I1241" s="2">
        <v>2011</v>
      </c>
      <c r="J1241" s="2" t="s">
        <v>19</v>
      </c>
    </row>
    <row r="1242" spans="9:10" x14ac:dyDescent="0.25">
      <c r="I1242" s="2">
        <v>2011</v>
      </c>
      <c r="J1242" s="2" t="s">
        <v>19</v>
      </c>
    </row>
    <row r="1243" spans="9:10" x14ac:dyDescent="0.25">
      <c r="I1243" s="2">
        <v>2011</v>
      </c>
      <c r="J1243" s="2" t="s">
        <v>19</v>
      </c>
    </row>
    <row r="1244" spans="9:10" x14ac:dyDescent="0.25">
      <c r="I1244" s="2">
        <v>2011</v>
      </c>
      <c r="J1244" s="2" t="s">
        <v>19</v>
      </c>
    </row>
    <row r="1245" spans="9:10" x14ac:dyDescent="0.25">
      <c r="I1245" s="2">
        <v>2011</v>
      </c>
      <c r="J1245" s="2" t="s">
        <v>19</v>
      </c>
    </row>
    <row r="1246" spans="9:10" x14ac:dyDescent="0.25">
      <c r="I1246" s="2">
        <v>2011</v>
      </c>
      <c r="J1246" s="2" t="s">
        <v>29</v>
      </c>
    </row>
    <row r="1247" spans="9:10" x14ac:dyDescent="0.25">
      <c r="I1247" s="2">
        <v>2011</v>
      </c>
      <c r="J1247" s="2" t="s">
        <v>19</v>
      </c>
    </row>
    <row r="1248" spans="9:10" x14ac:dyDescent="0.25">
      <c r="I1248" s="2">
        <v>2011</v>
      </c>
      <c r="J1248" s="2" t="s">
        <v>19</v>
      </c>
    </row>
    <row r="1249" spans="9:10" x14ac:dyDescent="0.25">
      <c r="I1249" s="2">
        <v>2011</v>
      </c>
      <c r="J1249" s="2" t="s">
        <v>19</v>
      </c>
    </row>
    <row r="1250" spans="9:10" x14ac:dyDescent="0.25">
      <c r="I1250" s="2">
        <v>2011</v>
      </c>
      <c r="J1250" s="2" t="s">
        <v>19</v>
      </c>
    </row>
    <row r="1251" spans="9:10" x14ac:dyDescent="0.25">
      <c r="I1251" s="2">
        <v>2011</v>
      </c>
      <c r="J1251" s="2" t="s">
        <v>19</v>
      </c>
    </row>
    <row r="1252" spans="9:10" x14ac:dyDescent="0.25">
      <c r="I1252" s="2">
        <v>2011</v>
      </c>
      <c r="J1252" s="2" t="s">
        <v>29</v>
      </c>
    </row>
    <row r="1253" spans="9:10" x14ac:dyDescent="0.25">
      <c r="I1253" s="2">
        <v>2011</v>
      </c>
      <c r="J1253" s="2" t="s">
        <v>19</v>
      </c>
    </row>
    <row r="1254" spans="9:10" x14ac:dyDescent="0.25">
      <c r="I1254" s="2">
        <v>2011</v>
      </c>
      <c r="J1254" s="2" t="s">
        <v>19</v>
      </c>
    </row>
    <row r="1255" spans="9:10" x14ac:dyDescent="0.25">
      <c r="I1255" s="2">
        <v>2011</v>
      </c>
      <c r="J1255" s="2" t="s">
        <v>19</v>
      </c>
    </row>
    <row r="1256" spans="9:10" x14ac:dyDescent="0.25">
      <c r="I1256" s="2">
        <v>2011</v>
      </c>
      <c r="J1256" s="2" t="s">
        <v>19</v>
      </c>
    </row>
    <row r="1257" spans="9:10" x14ac:dyDescent="0.25">
      <c r="I1257" s="2">
        <v>2011</v>
      </c>
      <c r="J1257" s="2" t="s">
        <v>19</v>
      </c>
    </row>
    <row r="1258" spans="9:10" x14ac:dyDescent="0.25">
      <c r="I1258" s="2">
        <v>2011</v>
      </c>
      <c r="J1258" s="2" t="s">
        <v>19</v>
      </c>
    </row>
    <row r="1259" spans="9:10" x14ac:dyDescent="0.25">
      <c r="I1259" s="2">
        <v>2011</v>
      </c>
      <c r="J1259" s="2" t="s">
        <v>19</v>
      </c>
    </row>
    <row r="1260" spans="9:10" x14ac:dyDescent="0.25">
      <c r="I1260" s="2">
        <v>2011</v>
      </c>
      <c r="J1260" s="2" t="s">
        <v>19</v>
      </c>
    </row>
    <row r="1261" spans="9:10" x14ac:dyDescent="0.25">
      <c r="I1261" s="2">
        <v>2011</v>
      </c>
      <c r="J1261" s="2" t="s">
        <v>19</v>
      </c>
    </row>
    <row r="1262" spans="9:10" x14ac:dyDescent="0.25">
      <c r="I1262" s="2">
        <v>2011</v>
      </c>
      <c r="J1262" s="2" t="s">
        <v>19</v>
      </c>
    </row>
    <row r="1263" spans="9:10" x14ac:dyDescent="0.25">
      <c r="I1263" s="2">
        <v>2011</v>
      </c>
      <c r="J1263" s="2" t="s">
        <v>19</v>
      </c>
    </row>
    <row r="1264" spans="9:10" x14ac:dyDescent="0.25">
      <c r="I1264" s="2">
        <v>2011</v>
      </c>
      <c r="J1264" s="2" t="s">
        <v>19</v>
      </c>
    </row>
    <row r="1265" spans="9:10" x14ac:dyDescent="0.25">
      <c r="I1265" s="2">
        <v>2011</v>
      </c>
      <c r="J1265" s="2" t="s">
        <v>19</v>
      </c>
    </row>
    <row r="1266" spans="9:10" x14ac:dyDescent="0.25">
      <c r="I1266" s="2">
        <v>2011</v>
      </c>
      <c r="J1266" s="2" t="s">
        <v>19</v>
      </c>
    </row>
    <row r="1267" spans="9:10" x14ac:dyDescent="0.25">
      <c r="I1267" s="2">
        <v>2011</v>
      </c>
      <c r="J1267" s="2" t="s">
        <v>19</v>
      </c>
    </row>
    <row r="1268" spans="9:10" x14ac:dyDescent="0.25">
      <c r="I1268" s="2">
        <v>2011</v>
      </c>
      <c r="J1268" s="2" t="s">
        <v>19</v>
      </c>
    </row>
    <row r="1269" spans="9:10" x14ac:dyDescent="0.25">
      <c r="I1269" s="2">
        <v>2011</v>
      </c>
      <c r="J1269" s="2" t="s">
        <v>19</v>
      </c>
    </row>
    <row r="1270" spans="9:10" x14ac:dyDescent="0.25">
      <c r="I1270" s="2">
        <v>2011</v>
      </c>
      <c r="J1270" s="2" t="s">
        <v>19</v>
      </c>
    </row>
    <row r="1271" spans="9:10" x14ac:dyDescent="0.25">
      <c r="I1271" s="2">
        <v>2011</v>
      </c>
      <c r="J1271" s="2" t="s">
        <v>19</v>
      </c>
    </row>
    <row r="1272" spans="9:10" x14ac:dyDescent="0.25">
      <c r="I1272" s="2">
        <v>2011</v>
      </c>
      <c r="J1272" s="2" t="s">
        <v>19</v>
      </c>
    </row>
    <row r="1273" spans="9:10" x14ac:dyDescent="0.25">
      <c r="I1273" s="2">
        <v>2011</v>
      </c>
      <c r="J1273" s="2" t="s">
        <v>19</v>
      </c>
    </row>
    <row r="1274" spans="9:10" x14ac:dyDescent="0.25">
      <c r="I1274" s="2">
        <v>2011</v>
      </c>
      <c r="J1274" s="2" t="s">
        <v>19</v>
      </c>
    </row>
    <row r="1275" spans="9:10" x14ac:dyDescent="0.25">
      <c r="I1275" s="2">
        <v>2011</v>
      </c>
      <c r="J1275" s="2" t="s">
        <v>19</v>
      </c>
    </row>
    <row r="1276" spans="9:10" x14ac:dyDescent="0.25">
      <c r="I1276" s="2">
        <v>2011</v>
      </c>
      <c r="J1276" s="2" t="s">
        <v>19</v>
      </c>
    </row>
    <row r="1277" spans="9:10" x14ac:dyDescent="0.25">
      <c r="I1277" s="2">
        <v>2011</v>
      </c>
      <c r="J1277" s="2" t="s">
        <v>19</v>
      </c>
    </row>
    <row r="1278" spans="9:10" x14ac:dyDescent="0.25">
      <c r="I1278" s="2">
        <v>2011</v>
      </c>
      <c r="J1278" s="2" t="s">
        <v>19</v>
      </c>
    </row>
    <row r="1279" spans="9:10" x14ac:dyDescent="0.25">
      <c r="I1279" s="2">
        <v>2011</v>
      </c>
      <c r="J1279" s="2" t="s">
        <v>19</v>
      </c>
    </row>
    <row r="1280" spans="9:10" x14ac:dyDescent="0.25">
      <c r="I1280" s="2">
        <v>2011</v>
      </c>
      <c r="J1280" s="2" t="s">
        <v>19</v>
      </c>
    </row>
    <row r="1281" spans="9:10" x14ac:dyDescent="0.25">
      <c r="I1281" s="2">
        <v>2011</v>
      </c>
      <c r="J1281" s="2" t="s">
        <v>19</v>
      </c>
    </row>
    <row r="1282" spans="9:10" x14ac:dyDescent="0.25">
      <c r="I1282" s="2">
        <v>2011</v>
      </c>
      <c r="J1282" s="2" t="s">
        <v>19</v>
      </c>
    </row>
    <row r="1283" spans="9:10" x14ac:dyDescent="0.25">
      <c r="I1283" s="2">
        <v>2011</v>
      </c>
      <c r="J1283" s="2" t="s">
        <v>19</v>
      </c>
    </row>
    <row r="1284" spans="9:10" x14ac:dyDescent="0.25">
      <c r="I1284" s="2">
        <v>2011</v>
      </c>
      <c r="J1284" s="2" t="s">
        <v>29</v>
      </c>
    </row>
    <row r="1285" spans="9:10" x14ac:dyDescent="0.25">
      <c r="I1285" s="2">
        <v>2011</v>
      </c>
      <c r="J1285" s="2" t="s">
        <v>19</v>
      </c>
    </row>
    <row r="1286" spans="9:10" x14ac:dyDescent="0.25">
      <c r="I1286" s="2">
        <v>2011</v>
      </c>
      <c r="J1286" s="2" t="s">
        <v>19</v>
      </c>
    </row>
    <row r="1287" spans="9:10" x14ac:dyDescent="0.25">
      <c r="I1287" s="2">
        <v>2011</v>
      </c>
      <c r="J1287" s="2" t="s">
        <v>19</v>
      </c>
    </row>
    <row r="1288" spans="9:10" x14ac:dyDescent="0.25">
      <c r="I1288" s="2">
        <v>2011</v>
      </c>
      <c r="J1288" s="2" t="s">
        <v>19</v>
      </c>
    </row>
    <row r="1289" spans="9:10" x14ac:dyDescent="0.25">
      <c r="I1289" s="2">
        <v>2011</v>
      </c>
      <c r="J1289" s="2" t="s">
        <v>29</v>
      </c>
    </row>
    <row r="1290" spans="9:10" x14ac:dyDescent="0.25">
      <c r="I1290" s="2">
        <v>2011</v>
      </c>
      <c r="J1290" s="2" t="s">
        <v>19</v>
      </c>
    </row>
    <row r="1291" spans="9:10" x14ac:dyDescent="0.25">
      <c r="I1291" s="2">
        <v>2011</v>
      </c>
      <c r="J1291" s="2" t="s">
        <v>19</v>
      </c>
    </row>
    <row r="1292" spans="9:10" x14ac:dyDescent="0.25">
      <c r="I1292" s="2">
        <v>2011</v>
      </c>
      <c r="J1292" s="2" t="s">
        <v>19</v>
      </c>
    </row>
    <row r="1293" spans="9:10" x14ac:dyDescent="0.25">
      <c r="I1293" s="2">
        <v>2011</v>
      </c>
      <c r="J1293" s="2" t="s">
        <v>19</v>
      </c>
    </row>
    <row r="1294" spans="9:10" x14ac:dyDescent="0.25">
      <c r="I1294" s="2">
        <v>2011</v>
      </c>
      <c r="J1294" s="2" t="s">
        <v>19</v>
      </c>
    </row>
    <row r="1295" spans="9:10" x14ac:dyDescent="0.25">
      <c r="I1295" s="2">
        <v>2011</v>
      </c>
      <c r="J1295" s="2" t="s">
        <v>19</v>
      </c>
    </row>
    <row r="1296" spans="9:10" x14ac:dyDescent="0.25">
      <c r="I1296" s="2">
        <v>2011</v>
      </c>
      <c r="J1296" s="2" t="s">
        <v>19</v>
      </c>
    </row>
    <row r="1297" spans="9:10" x14ac:dyDescent="0.25">
      <c r="I1297" s="2">
        <v>2011</v>
      </c>
      <c r="J1297" s="2" t="s">
        <v>19</v>
      </c>
    </row>
    <row r="1298" spans="9:10" x14ac:dyDescent="0.25">
      <c r="I1298" s="2">
        <v>2011</v>
      </c>
      <c r="J1298" s="2" t="s">
        <v>19</v>
      </c>
    </row>
    <row r="1299" spans="9:10" x14ac:dyDescent="0.25">
      <c r="I1299" s="2">
        <v>2011</v>
      </c>
      <c r="J1299" s="2" t="s">
        <v>19</v>
      </c>
    </row>
    <row r="1300" spans="9:10" x14ac:dyDescent="0.25">
      <c r="I1300" s="2">
        <v>2011</v>
      </c>
      <c r="J1300" s="2" t="s">
        <v>19</v>
      </c>
    </row>
    <row r="1301" spans="9:10" x14ac:dyDescent="0.25">
      <c r="I1301" s="2">
        <v>2011</v>
      </c>
      <c r="J1301" s="2" t="s">
        <v>19</v>
      </c>
    </row>
    <row r="1302" spans="9:10" x14ac:dyDescent="0.25">
      <c r="I1302" s="2">
        <v>2011</v>
      </c>
      <c r="J1302" s="2" t="s">
        <v>19</v>
      </c>
    </row>
    <row r="1303" spans="9:10" x14ac:dyDescent="0.25">
      <c r="I1303" s="2">
        <v>2011</v>
      </c>
      <c r="J1303" s="2" t="s">
        <v>19</v>
      </c>
    </row>
    <row r="1304" spans="9:10" x14ac:dyDescent="0.25">
      <c r="I1304" s="2">
        <v>2011</v>
      </c>
      <c r="J1304" s="2" t="s">
        <v>19</v>
      </c>
    </row>
    <row r="1305" spans="9:10" x14ac:dyDescent="0.25">
      <c r="I1305" s="2">
        <v>2011</v>
      </c>
      <c r="J1305" s="2" t="s">
        <v>19</v>
      </c>
    </row>
    <row r="1306" spans="9:10" x14ac:dyDescent="0.25">
      <c r="I1306" s="2">
        <v>2011</v>
      </c>
      <c r="J1306" s="2" t="s">
        <v>19</v>
      </c>
    </row>
    <row r="1307" spans="9:10" x14ac:dyDescent="0.25">
      <c r="I1307" s="2">
        <v>2011</v>
      </c>
      <c r="J1307" s="2" t="s">
        <v>19</v>
      </c>
    </row>
    <row r="1308" spans="9:10" x14ac:dyDescent="0.25">
      <c r="I1308" s="2">
        <v>2011</v>
      </c>
      <c r="J1308" s="2" t="s">
        <v>19</v>
      </c>
    </row>
  </sheetData>
  <hyperlinks>
    <hyperlink ref="L22" r:id="rId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83"/>
  <sheetViews>
    <sheetView zoomScale="85" zoomScaleNormal="85" workbookViewId="0"/>
  </sheetViews>
  <sheetFormatPr defaultRowHeight="15" x14ac:dyDescent="0.25"/>
  <cols>
    <col min="1" max="1" width="6.85546875" customWidth="1"/>
    <col min="2" max="2" width="6.42578125" customWidth="1"/>
    <col min="3" max="3" width="6.85546875" customWidth="1"/>
    <col min="4" max="4" width="6.42578125" customWidth="1"/>
    <col min="5" max="5" width="6.85546875" customWidth="1"/>
    <col min="6" max="6" width="6.42578125" customWidth="1"/>
    <col min="7" max="7" width="6.85546875" customWidth="1"/>
    <col min="10" max="10" width="31.5703125" customWidth="1"/>
    <col min="17" max="17" width="9.140625" customWidth="1"/>
  </cols>
  <sheetData>
    <row r="1" spans="1:7" x14ac:dyDescent="0.25">
      <c r="A1" s="16" t="s">
        <v>30</v>
      </c>
      <c r="C1" s="16" t="s">
        <v>31</v>
      </c>
      <c r="E1" s="18" t="s">
        <v>32</v>
      </c>
      <c r="G1" s="16" t="s">
        <v>33</v>
      </c>
    </row>
    <row r="2" spans="1:7" x14ac:dyDescent="0.25">
      <c r="A2" s="15" t="s">
        <v>29</v>
      </c>
      <c r="C2" s="15" t="s">
        <v>29</v>
      </c>
      <c r="E2" s="14" t="s">
        <v>19</v>
      </c>
      <c r="G2" s="15" t="s">
        <v>19</v>
      </c>
    </row>
    <row r="3" spans="1:7" x14ac:dyDescent="0.25">
      <c r="A3" s="15" t="s">
        <v>19</v>
      </c>
      <c r="C3" s="15" t="s">
        <v>19</v>
      </c>
      <c r="E3" s="14" t="s">
        <v>19</v>
      </c>
      <c r="G3" s="15" t="s">
        <v>19</v>
      </c>
    </row>
    <row r="4" spans="1:7" x14ac:dyDescent="0.25">
      <c r="A4" s="15" t="s">
        <v>19</v>
      </c>
      <c r="C4" s="15" t="s">
        <v>19</v>
      </c>
      <c r="E4" s="14" t="s">
        <v>19</v>
      </c>
      <c r="G4" s="15" t="s">
        <v>19</v>
      </c>
    </row>
    <row r="5" spans="1:7" x14ac:dyDescent="0.25">
      <c r="A5" s="15" t="s">
        <v>19</v>
      </c>
      <c r="C5" s="15" t="s">
        <v>19</v>
      </c>
      <c r="E5" s="14" t="s">
        <v>19</v>
      </c>
      <c r="G5" s="15" t="s">
        <v>19</v>
      </c>
    </row>
    <row r="6" spans="1:7" x14ac:dyDescent="0.25">
      <c r="A6" s="15" t="s">
        <v>29</v>
      </c>
      <c r="C6" s="15" t="s">
        <v>19</v>
      </c>
      <c r="E6" s="14" t="s">
        <v>19</v>
      </c>
      <c r="G6" s="15" t="s">
        <v>19</v>
      </c>
    </row>
    <row r="7" spans="1:7" x14ac:dyDescent="0.25">
      <c r="A7" s="15" t="s">
        <v>29</v>
      </c>
      <c r="C7" s="15" t="s">
        <v>19</v>
      </c>
      <c r="E7" s="14" t="s">
        <v>29</v>
      </c>
      <c r="G7" s="15" t="s">
        <v>19</v>
      </c>
    </row>
    <row r="8" spans="1:7" x14ac:dyDescent="0.25">
      <c r="A8" s="15" t="s">
        <v>19</v>
      </c>
      <c r="C8" s="15" t="s">
        <v>19</v>
      </c>
      <c r="E8" s="14" t="s">
        <v>19</v>
      </c>
      <c r="G8" s="15" t="s">
        <v>19</v>
      </c>
    </row>
    <row r="9" spans="1:7" x14ac:dyDescent="0.25">
      <c r="A9" s="15" t="s">
        <v>19</v>
      </c>
      <c r="C9" s="15" t="s">
        <v>19</v>
      </c>
      <c r="E9" s="14" t="s">
        <v>19</v>
      </c>
      <c r="G9" s="15" t="s">
        <v>19</v>
      </c>
    </row>
    <row r="10" spans="1:7" x14ac:dyDescent="0.25">
      <c r="A10" s="15" t="s">
        <v>29</v>
      </c>
      <c r="C10" s="15" t="s">
        <v>19</v>
      </c>
      <c r="E10" s="14" t="s">
        <v>19</v>
      </c>
      <c r="G10" s="15" t="s">
        <v>19</v>
      </c>
    </row>
    <row r="11" spans="1:7" x14ac:dyDescent="0.25">
      <c r="A11" s="15" t="s">
        <v>19</v>
      </c>
      <c r="C11" s="15" t="s">
        <v>19</v>
      </c>
      <c r="E11" s="14" t="s">
        <v>19</v>
      </c>
      <c r="G11" s="15" t="s">
        <v>19</v>
      </c>
    </row>
    <row r="12" spans="1:7" x14ac:dyDescent="0.25">
      <c r="A12" s="15" t="s">
        <v>19</v>
      </c>
      <c r="C12" s="15" t="s">
        <v>19</v>
      </c>
      <c r="E12" s="14" t="s">
        <v>19</v>
      </c>
      <c r="G12" s="15" t="s">
        <v>19</v>
      </c>
    </row>
    <row r="13" spans="1:7" x14ac:dyDescent="0.25">
      <c r="A13" s="15" t="s">
        <v>19</v>
      </c>
      <c r="C13" s="15" t="s">
        <v>19</v>
      </c>
      <c r="E13" s="14" t="s">
        <v>19</v>
      </c>
      <c r="G13" s="15" t="s">
        <v>19</v>
      </c>
    </row>
    <row r="14" spans="1:7" x14ac:dyDescent="0.25">
      <c r="A14" s="15" t="s">
        <v>19</v>
      </c>
      <c r="C14" s="15" t="s">
        <v>19</v>
      </c>
      <c r="E14" s="14" t="s">
        <v>19</v>
      </c>
      <c r="G14" s="15" t="s">
        <v>19</v>
      </c>
    </row>
    <row r="15" spans="1:7" x14ac:dyDescent="0.25">
      <c r="A15" s="15" t="s">
        <v>19</v>
      </c>
      <c r="C15" s="15" t="s">
        <v>19</v>
      </c>
      <c r="E15" s="14" t="s">
        <v>19</v>
      </c>
      <c r="G15" s="15" t="s">
        <v>19</v>
      </c>
    </row>
    <row r="16" spans="1:7" x14ac:dyDescent="0.25">
      <c r="A16" s="15" t="s">
        <v>19</v>
      </c>
      <c r="C16" s="15" t="s">
        <v>19</v>
      </c>
      <c r="E16" s="14" t="s">
        <v>19</v>
      </c>
      <c r="G16" s="15" t="s">
        <v>19</v>
      </c>
    </row>
    <row r="17" spans="1:7" x14ac:dyDescent="0.25">
      <c r="A17" s="15" t="s">
        <v>19</v>
      </c>
      <c r="C17" s="15" t="s">
        <v>19</v>
      </c>
      <c r="E17" s="14" t="s">
        <v>19</v>
      </c>
      <c r="G17" s="15" t="s">
        <v>29</v>
      </c>
    </row>
    <row r="18" spans="1:7" x14ac:dyDescent="0.25">
      <c r="A18" s="15" t="s">
        <v>19</v>
      </c>
      <c r="C18" s="15" t="s">
        <v>19</v>
      </c>
      <c r="E18" s="14" t="s">
        <v>19</v>
      </c>
      <c r="G18" s="15" t="s">
        <v>19</v>
      </c>
    </row>
    <row r="19" spans="1:7" x14ac:dyDescent="0.25">
      <c r="A19" s="15" t="s">
        <v>19</v>
      </c>
      <c r="C19" s="15" t="s">
        <v>19</v>
      </c>
      <c r="E19" s="14" t="s">
        <v>19</v>
      </c>
      <c r="G19" s="15" t="s">
        <v>19</v>
      </c>
    </row>
    <row r="20" spans="1:7" x14ac:dyDescent="0.25">
      <c r="A20" s="15" t="s">
        <v>29</v>
      </c>
      <c r="C20" s="15" t="s">
        <v>19</v>
      </c>
      <c r="E20" s="14" t="s">
        <v>29</v>
      </c>
      <c r="G20" s="15" t="s">
        <v>19</v>
      </c>
    </row>
    <row r="21" spans="1:7" x14ac:dyDescent="0.25">
      <c r="A21" s="15" t="s">
        <v>19</v>
      </c>
      <c r="C21" s="15" t="s">
        <v>19</v>
      </c>
      <c r="E21" s="14" t="s">
        <v>19</v>
      </c>
      <c r="G21" s="15" t="s">
        <v>29</v>
      </c>
    </row>
    <row r="22" spans="1:7" x14ac:dyDescent="0.25">
      <c r="A22" s="15" t="s">
        <v>19</v>
      </c>
      <c r="C22" s="15" t="s">
        <v>19</v>
      </c>
      <c r="E22" s="14" t="s">
        <v>19</v>
      </c>
      <c r="G22" s="15" t="s">
        <v>29</v>
      </c>
    </row>
    <row r="23" spans="1:7" x14ac:dyDescent="0.25">
      <c r="A23" s="15" t="s">
        <v>29</v>
      </c>
      <c r="C23" s="15" t="s">
        <v>19</v>
      </c>
      <c r="E23" s="14" t="s">
        <v>19</v>
      </c>
      <c r="G23" s="15" t="s">
        <v>19</v>
      </c>
    </row>
    <row r="24" spans="1:7" x14ac:dyDescent="0.25">
      <c r="A24" s="15" t="s">
        <v>19</v>
      </c>
      <c r="C24" s="15" t="s">
        <v>19</v>
      </c>
      <c r="E24" s="14" t="s">
        <v>19</v>
      </c>
      <c r="G24" s="15" t="s">
        <v>19</v>
      </c>
    </row>
    <row r="25" spans="1:7" x14ac:dyDescent="0.25">
      <c r="A25" s="15" t="s">
        <v>19</v>
      </c>
      <c r="C25" s="15" t="s">
        <v>19</v>
      </c>
      <c r="E25" s="14" t="s">
        <v>19</v>
      </c>
      <c r="G25" s="15" t="s">
        <v>29</v>
      </c>
    </row>
    <row r="26" spans="1:7" x14ac:dyDescent="0.25">
      <c r="A26" s="15" t="s">
        <v>19</v>
      </c>
      <c r="C26" s="15" t="s">
        <v>19</v>
      </c>
      <c r="E26" s="14" t="s">
        <v>19</v>
      </c>
      <c r="G26" s="15" t="s">
        <v>19</v>
      </c>
    </row>
    <row r="27" spans="1:7" x14ac:dyDescent="0.25">
      <c r="A27" s="15" t="s">
        <v>19</v>
      </c>
      <c r="C27" s="15" t="s">
        <v>19</v>
      </c>
      <c r="E27" s="14" t="s">
        <v>19</v>
      </c>
      <c r="G27" s="15" t="s">
        <v>19</v>
      </c>
    </row>
    <row r="28" spans="1:7" x14ac:dyDescent="0.25">
      <c r="A28" s="15" t="s">
        <v>19</v>
      </c>
      <c r="C28" s="15" t="s">
        <v>19</v>
      </c>
      <c r="E28" s="14" t="s">
        <v>19</v>
      </c>
      <c r="G28" s="15" t="s">
        <v>19</v>
      </c>
    </row>
    <row r="29" spans="1:7" x14ac:dyDescent="0.25">
      <c r="A29" s="15" t="s">
        <v>19</v>
      </c>
      <c r="C29" s="15" t="s">
        <v>19</v>
      </c>
      <c r="E29" s="14" t="s">
        <v>19</v>
      </c>
      <c r="G29" s="15" t="s">
        <v>19</v>
      </c>
    </row>
    <row r="30" spans="1:7" x14ac:dyDescent="0.25">
      <c r="A30" s="15" t="s">
        <v>19</v>
      </c>
      <c r="C30" s="15" t="s">
        <v>19</v>
      </c>
      <c r="E30" s="14" t="s">
        <v>19</v>
      </c>
      <c r="G30" s="15" t="s">
        <v>19</v>
      </c>
    </row>
    <row r="31" spans="1:7" x14ac:dyDescent="0.25">
      <c r="A31" s="15" t="s">
        <v>19</v>
      </c>
      <c r="C31" s="15" t="s">
        <v>19</v>
      </c>
      <c r="E31" s="14" t="s">
        <v>19</v>
      </c>
      <c r="G31" s="15" t="s">
        <v>19</v>
      </c>
    </row>
    <row r="32" spans="1:7" x14ac:dyDescent="0.25">
      <c r="A32" s="15" t="s">
        <v>19</v>
      </c>
      <c r="C32" s="15" t="s">
        <v>19</v>
      </c>
      <c r="E32" s="14" t="s">
        <v>19</v>
      </c>
      <c r="G32" s="15" t="s">
        <v>19</v>
      </c>
    </row>
    <row r="33" spans="1:7" x14ac:dyDescent="0.25">
      <c r="A33" s="15" t="s">
        <v>19</v>
      </c>
      <c r="C33" s="15" t="s">
        <v>19</v>
      </c>
      <c r="E33" s="14" t="s">
        <v>19</v>
      </c>
      <c r="G33" s="15" t="s">
        <v>19</v>
      </c>
    </row>
    <row r="34" spans="1:7" x14ac:dyDescent="0.25">
      <c r="A34" s="15" t="s">
        <v>29</v>
      </c>
      <c r="C34" s="15" t="s">
        <v>19</v>
      </c>
      <c r="E34" s="14" t="s">
        <v>19</v>
      </c>
      <c r="G34" s="15" t="s">
        <v>19</v>
      </c>
    </row>
    <row r="35" spans="1:7" x14ac:dyDescent="0.25">
      <c r="A35" s="15" t="s">
        <v>19</v>
      </c>
      <c r="C35" s="15" t="s">
        <v>19</v>
      </c>
      <c r="E35" s="14" t="s">
        <v>19</v>
      </c>
      <c r="G35" s="15" t="s">
        <v>29</v>
      </c>
    </row>
    <row r="36" spans="1:7" x14ac:dyDescent="0.25">
      <c r="A36" s="15" t="s">
        <v>19</v>
      </c>
      <c r="C36" s="15" t="s">
        <v>19</v>
      </c>
      <c r="E36" s="14" t="s">
        <v>19</v>
      </c>
      <c r="G36" s="15" t="s">
        <v>19</v>
      </c>
    </row>
    <row r="37" spans="1:7" x14ac:dyDescent="0.25">
      <c r="A37" s="15" t="s">
        <v>19</v>
      </c>
      <c r="C37" s="15" t="s">
        <v>19</v>
      </c>
      <c r="E37" s="14" t="s">
        <v>19</v>
      </c>
      <c r="G37" s="15" t="s">
        <v>19</v>
      </c>
    </row>
    <row r="38" spans="1:7" x14ac:dyDescent="0.25">
      <c r="A38" s="15" t="s">
        <v>19</v>
      </c>
      <c r="C38" s="15" t="s">
        <v>19</v>
      </c>
      <c r="E38" s="14" t="s">
        <v>19</v>
      </c>
      <c r="G38" s="15" t="s">
        <v>29</v>
      </c>
    </row>
    <row r="39" spans="1:7" x14ac:dyDescent="0.25">
      <c r="A39" s="15" t="s">
        <v>19</v>
      </c>
      <c r="C39" s="15" t="s">
        <v>19</v>
      </c>
      <c r="E39" s="14" t="s">
        <v>19</v>
      </c>
      <c r="G39" s="15" t="s">
        <v>19</v>
      </c>
    </row>
    <row r="40" spans="1:7" x14ac:dyDescent="0.25">
      <c r="A40" s="15" t="s">
        <v>19</v>
      </c>
      <c r="C40" s="15" t="s">
        <v>19</v>
      </c>
      <c r="E40" s="14" t="s">
        <v>19</v>
      </c>
      <c r="G40" s="15" t="s">
        <v>19</v>
      </c>
    </row>
    <row r="41" spans="1:7" x14ac:dyDescent="0.25">
      <c r="A41" s="15" t="s">
        <v>19</v>
      </c>
      <c r="C41" s="15" t="s">
        <v>19</v>
      </c>
      <c r="E41" s="14" t="s">
        <v>19</v>
      </c>
      <c r="G41" s="15" t="s">
        <v>19</v>
      </c>
    </row>
    <row r="42" spans="1:7" x14ac:dyDescent="0.25">
      <c r="A42" s="15" t="s">
        <v>19</v>
      </c>
      <c r="C42" s="15" t="s">
        <v>19</v>
      </c>
      <c r="E42" s="14" t="s">
        <v>19</v>
      </c>
      <c r="G42" s="15" t="s">
        <v>19</v>
      </c>
    </row>
    <row r="43" spans="1:7" x14ac:dyDescent="0.25">
      <c r="A43" s="15" t="s">
        <v>19</v>
      </c>
      <c r="C43" s="15" t="s">
        <v>19</v>
      </c>
      <c r="E43" s="14" t="s">
        <v>19</v>
      </c>
      <c r="G43" s="15" t="s">
        <v>19</v>
      </c>
    </row>
    <row r="44" spans="1:7" x14ac:dyDescent="0.25">
      <c r="A44" s="15" t="s">
        <v>19</v>
      </c>
      <c r="C44" s="15" t="s">
        <v>19</v>
      </c>
      <c r="E44" s="14" t="s">
        <v>19</v>
      </c>
      <c r="G44" s="15" t="s">
        <v>19</v>
      </c>
    </row>
    <row r="45" spans="1:7" x14ac:dyDescent="0.25">
      <c r="A45" s="15" t="s">
        <v>19</v>
      </c>
      <c r="C45" s="15" t="s">
        <v>19</v>
      </c>
      <c r="E45" s="14" t="s">
        <v>19</v>
      </c>
      <c r="G45" s="15" t="s">
        <v>19</v>
      </c>
    </row>
    <row r="46" spans="1:7" x14ac:dyDescent="0.25">
      <c r="A46" s="15" t="s">
        <v>19</v>
      </c>
      <c r="C46" s="15" t="s">
        <v>19</v>
      </c>
      <c r="E46" s="14" t="s">
        <v>19</v>
      </c>
      <c r="G46" s="15" t="s">
        <v>19</v>
      </c>
    </row>
    <row r="47" spans="1:7" x14ac:dyDescent="0.25">
      <c r="A47" s="15" t="s">
        <v>19</v>
      </c>
      <c r="C47" s="15" t="s">
        <v>19</v>
      </c>
      <c r="E47" s="14" t="s">
        <v>19</v>
      </c>
      <c r="G47" s="15" t="s">
        <v>19</v>
      </c>
    </row>
    <row r="48" spans="1:7" x14ac:dyDescent="0.25">
      <c r="A48" s="15" t="s">
        <v>19</v>
      </c>
      <c r="C48" s="15" t="s">
        <v>19</v>
      </c>
      <c r="E48" s="14" t="s">
        <v>19</v>
      </c>
      <c r="G48" s="15" t="s">
        <v>19</v>
      </c>
    </row>
    <row r="49" spans="1:7" x14ac:dyDescent="0.25">
      <c r="A49" s="15" t="s">
        <v>29</v>
      </c>
      <c r="C49" s="15" t="s">
        <v>19</v>
      </c>
      <c r="E49" s="14" t="s">
        <v>19</v>
      </c>
      <c r="G49" s="15" t="s">
        <v>29</v>
      </c>
    </row>
    <row r="50" spans="1:7" x14ac:dyDescent="0.25">
      <c r="A50" s="15" t="s">
        <v>19</v>
      </c>
      <c r="C50" s="15" t="s">
        <v>19</v>
      </c>
      <c r="E50" s="14" t="s">
        <v>19</v>
      </c>
      <c r="G50" s="15" t="s">
        <v>19</v>
      </c>
    </row>
    <row r="51" spans="1:7" x14ac:dyDescent="0.25">
      <c r="A51" s="15" t="s">
        <v>19</v>
      </c>
      <c r="C51" s="15" t="s">
        <v>19</v>
      </c>
      <c r="E51" s="14" t="s">
        <v>19</v>
      </c>
      <c r="G51" s="15" t="s">
        <v>19</v>
      </c>
    </row>
    <row r="52" spans="1:7" x14ac:dyDescent="0.25">
      <c r="A52" s="15" t="s">
        <v>19</v>
      </c>
      <c r="C52" s="15" t="s">
        <v>19</v>
      </c>
      <c r="E52" s="14" t="s">
        <v>19</v>
      </c>
      <c r="G52" s="15" t="s">
        <v>19</v>
      </c>
    </row>
    <row r="53" spans="1:7" x14ac:dyDescent="0.25">
      <c r="A53" s="15" t="s">
        <v>19</v>
      </c>
      <c r="C53" s="15" t="s">
        <v>19</v>
      </c>
      <c r="E53" s="14" t="s">
        <v>19</v>
      </c>
      <c r="G53" s="15" t="s">
        <v>19</v>
      </c>
    </row>
    <row r="54" spans="1:7" x14ac:dyDescent="0.25">
      <c r="A54" s="15" t="s">
        <v>19</v>
      </c>
      <c r="C54" s="15" t="s">
        <v>19</v>
      </c>
      <c r="E54" s="14" t="s">
        <v>19</v>
      </c>
      <c r="G54" s="15" t="s">
        <v>19</v>
      </c>
    </row>
    <row r="55" spans="1:7" x14ac:dyDescent="0.25">
      <c r="A55" s="15" t="s">
        <v>29</v>
      </c>
      <c r="C55" s="15" t="s">
        <v>19</v>
      </c>
      <c r="E55" s="14" t="s">
        <v>19</v>
      </c>
      <c r="G55" s="15" t="s">
        <v>19</v>
      </c>
    </row>
    <row r="56" spans="1:7" x14ac:dyDescent="0.25">
      <c r="A56" s="15" t="s">
        <v>19</v>
      </c>
      <c r="C56" s="15" t="s">
        <v>29</v>
      </c>
      <c r="E56" s="14" t="s">
        <v>19</v>
      </c>
      <c r="G56" s="15" t="s">
        <v>19</v>
      </c>
    </row>
    <row r="57" spans="1:7" x14ac:dyDescent="0.25">
      <c r="A57" s="15" t="s">
        <v>19</v>
      </c>
      <c r="C57" s="15" t="s">
        <v>19</v>
      </c>
      <c r="E57" s="14" t="s">
        <v>19</v>
      </c>
      <c r="G57" s="15" t="s">
        <v>19</v>
      </c>
    </row>
    <row r="58" spans="1:7" x14ac:dyDescent="0.25">
      <c r="A58" s="15" t="s">
        <v>19</v>
      </c>
      <c r="C58" s="15" t="s">
        <v>19</v>
      </c>
      <c r="E58" s="14" t="s">
        <v>19</v>
      </c>
      <c r="G58" s="15" t="s">
        <v>19</v>
      </c>
    </row>
    <row r="59" spans="1:7" x14ac:dyDescent="0.25">
      <c r="A59" s="15" t="s">
        <v>19</v>
      </c>
      <c r="C59" s="15" t="s">
        <v>29</v>
      </c>
      <c r="E59" s="14" t="s">
        <v>19</v>
      </c>
      <c r="G59" s="15" t="s">
        <v>19</v>
      </c>
    </row>
    <row r="60" spans="1:7" x14ac:dyDescent="0.25">
      <c r="A60" s="15" t="s">
        <v>19</v>
      </c>
      <c r="C60" s="15" t="s">
        <v>19</v>
      </c>
      <c r="E60" s="14" t="s">
        <v>19</v>
      </c>
      <c r="G60" s="15" t="s">
        <v>19</v>
      </c>
    </row>
    <row r="61" spans="1:7" x14ac:dyDescent="0.25">
      <c r="A61" s="15" t="s">
        <v>29</v>
      </c>
      <c r="C61" s="15" t="s">
        <v>29</v>
      </c>
      <c r="E61" s="14" t="s">
        <v>19</v>
      </c>
      <c r="G61" s="15" t="s">
        <v>19</v>
      </c>
    </row>
    <row r="62" spans="1:7" x14ac:dyDescent="0.25">
      <c r="A62" s="15" t="s">
        <v>19</v>
      </c>
      <c r="C62" s="15" t="s">
        <v>29</v>
      </c>
      <c r="E62" s="14" t="s">
        <v>19</v>
      </c>
      <c r="G62" s="15" t="s">
        <v>19</v>
      </c>
    </row>
    <row r="63" spans="1:7" x14ac:dyDescent="0.25">
      <c r="A63" s="15" t="s">
        <v>19</v>
      </c>
      <c r="C63" s="15" t="s">
        <v>19</v>
      </c>
      <c r="E63" s="14" t="s">
        <v>19</v>
      </c>
      <c r="G63" s="15" t="s">
        <v>19</v>
      </c>
    </row>
    <row r="64" spans="1:7" x14ac:dyDescent="0.25">
      <c r="A64" s="15" t="s">
        <v>19</v>
      </c>
      <c r="C64" s="15" t="s">
        <v>29</v>
      </c>
      <c r="E64" s="14" t="s">
        <v>19</v>
      </c>
      <c r="G64" s="15" t="s">
        <v>29</v>
      </c>
    </row>
    <row r="65" spans="1:7" x14ac:dyDescent="0.25">
      <c r="A65" s="15" t="s">
        <v>19</v>
      </c>
      <c r="C65" s="15" t="s">
        <v>29</v>
      </c>
      <c r="E65" s="14" t="s">
        <v>19</v>
      </c>
      <c r="G65" s="15" t="s">
        <v>19</v>
      </c>
    </row>
    <row r="66" spans="1:7" x14ac:dyDescent="0.25">
      <c r="A66" s="15" t="s">
        <v>19</v>
      </c>
      <c r="C66" s="15" t="s">
        <v>19</v>
      </c>
      <c r="E66" s="14" t="s">
        <v>19</v>
      </c>
      <c r="G66" s="15" t="s">
        <v>19</v>
      </c>
    </row>
    <row r="67" spans="1:7" x14ac:dyDescent="0.25">
      <c r="A67" s="15" t="s">
        <v>29</v>
      </c>
      <c r="C67" s="15" t="s">
        <v>29</v>
      </c>
      <c r="E67" s="14" t="s">
        <v>19</v>
      </c>
      <c r="G67" s="15" t="s">
        <v>19</v>
      </c>
    </row>
    <row r="68" spans="1:7" x14ac:dyDescent="0.25">
      <c r="A68" s="15" t="s">
        <v>19</v>
      </c>
      <c r="C68" s="15" t="s">
        <v>29</v>
      </c>
      <c r="E68" s="14" t="s">
        <v>19</v>
      </c>
      <c r="G68" s="15" t="s">
        <v>19</v>
      </c>
    </row>
    <row r="69" spans="1:7" x14ac:dyDescent="0.25">
      <c r="A69" s="15" t="s">
        <v>19</v>
      </c>
      <c r="C69" s="15" t="s">
        <v>19</v>
      </c>
      <c r="E69" s="14" t="s">
        <v>19</v>
      </c>
      <c r="G69" s="15" t="s">
        <v>19</v>
      </c>
    </row>
    <row r="70" spans="1:7" x14ac:dyDescent="0.25">
      <c r="A70" s="15" t="s">
        <v>19</v>
      </c>
      <c r="C70" s="15" t="s">
        <v>29</v>
      </c>
      <c r="E70" s="14" t="s">
        <v>19</v>
      </c>
      <c r="G70" s="15" t="s">
        <v>29</v>
      </c>
    </row>
    <row r="71" spans="1:7" x14ac:dyDescent="0.25">
      <c r="A71" s="15" t="s">
        <v>19</v>
      </c>
      <c r="C71" s="15" t="s">
        <v>19</v>
      </c>
      <c r="E71" s="14" t="s">
        <v>19</v>
      </c>
      <c r="G71" s="15" t="s">
        <v>19</v>
      </c>
    </row>
    <row r="72" spans="1:7" x14ac:dyDescent="0.25">
      <c r="A72" s="15" t="s">
        <v>19</v>
      </c>
      <c r="C72" s="15" t="s">
        <v>19</v>
      </c>
      <c r="E72" s="14" t="s">
        <v>19</v>
      </c>
      <c r="G72" s="15" t="s">
        <v>19</v>
      </c>
    </row>
    <row r="73" spans="1:7" x14ac:dyDescent="0.25">
      <c r="A73" s="15" t="s">
        <v>19</v>
      </c>
      <c r="C73" s="15" t="s">
        <v>19</v>
      </c>
      <c r="E73" s="14" t="s">
        <v>19</v>
      </c>
      <c r="G73" s="15" t="s">
        <v>19</v>
      </c>
    </row>
    <row r="74" spans="1:7" x14ac:dyDescent="0.25">
      <c r="A74" s="15" t="s">
        <v>19</v>
      </c>
      <c r="C74" s="15" t="s">
        <v>29</v>
      </c>
      <c r="E74" s="14" t="s">
        <v>29</v>
      </c>
      <c r="G74" s="15" t="s">
        <v>19</v>
      </c>
    </row>
    <row r="75" spans="1:7" x14ac:dyDescent="0.25">
      <c r="A75" s="15" t="s">
        <v>19</v>
      </c>
      <c r="C75" s="15" t="s">
        <v>19</v>
      </c>
      <c r="E75" s="14" t="s">
        <v>19</v>
      </c>
      <c r="G75" s="15" t="s">
        <v>19</v>
      </c>
    </row>
    <row r="76" spans="1:7" x14ac:dyDescent="0.25">
      <c r="A76" s="15" t="s">
        <v>19</v>
      </c>
      <c r="C76" s="15" t="s">
        <v>19</v>
      </c>
      <c r="E76" s="14" t="s">
        <v>19</v>
      </c>
      <c r="G76" s="15" t="s">
        <v>29</v>
      </c>
    </row>
    <row r="77" spans="1:7" x14ac:dyDescent="0.25">
      <c r="A77" s="15" t="s">
        <v>19</v>
      </c>
      <c r="C77" s="15" t="s">
        <v>19</v>
      </c>
      <c r="E77" s="14" t="s">
        <v>29</v>
      </c>
      <c r="G77" s="15" t="s">
        <v>19</v>
      </c>
    </row>
    <row r="78" spans="1:7" x14ac:dyDescent="0.25">
      <c r="A78" s="15" t="s">
        <v>19</v>
      </c>
      <c r="C78" s="15" t="s">
        <v>29</v>
      </c>
      <c r="E78" s="14" t="s">
        <v>19</v>
      </c>
      <c r="G78" s="15" t="s">
        <v>19</v>
      </c>
    </row>
    <row r="79" spans="1:7" x14ac:dyDescent="0.25">
      <c r="A79" s="15" t="s">
        <v>19</v>
      </c>
      <c r="C79" s="15" t="s">
        <v>19</v>
      </c>
      <c r="E79" s="14" t="s">
        <v>29</v>
      </c>
      <c r="G79" s="15" t="s">
        <v>19</v>
      </c>
    </row>
    <row r="80" spans="1:7" x14ac:dyDescent="0.25">
      <c r="A80" s="15" t="s">
        <v>19</v>
      </c>
      <c r="C80" s="15" t="s">
        <v>19</v>
      </c>
      <c r="E80" s="14" t="s">
        <v>29</v>
      </c>
      <c r="G80" s="15" t="s">
        <v>19</v>
      </c>
    </row>
    <row r="81" spans="1:7" x14ac:dyDescent="0.25">
      <c r="A81" s="15" t="s">
        <v>19</v>
      </c>
      <c r="C81" s="15" t="s">
        <v>19</v>
      </c>
      <c r="E81" s="14" t="s">
        <v>19</v>
      </c>
      <c r="G81" s="15" t="s">
        <v>19</v>
      </c>
    </row>
    <row r="82" spans="1:7" x14ac:dyDescent="0.25">
      <c r="A82" s="15" t="s">
        <v>19</v>
      </c>
      <c r="C82" s="15" t="s">
        <v>19</v>
      </c>
      <c r="E82" s="14" t="s">
        <v>29</v>
      </c>
      <c r="G82" s="15" t="s">
        <v>29</v>
      </c>
    </row>
    <row r="83" spans="1:7" x14ac:dyDescent="0.25">
      <c r="A83" s="15" t="s">
        <v>19</v>
      </c>
      <c r="C83" s="15" t="s">
        <v>29</v>
      </c>
      <c r="E83" s="14" t="s">
        <v>29</v>
      </c>
      <c r="G83" s="15" t="s">
        <v>19</v>
      </c>
    </row>
    <row r="84" spans="1:7" x14ac:dyDescent="0.25">
      <c r="A84" s="15" t="s">
        <v>19</v>
      </c>
      <c r="C84" s="15" t="s">
        <v>29</v>
      </c>
      <c r="E84" s="14" t="s">
        <v>19</v>
      </c>
      <c r="G84" s="15" t="s">
        <v>19</v>
      </c>
    </row>
    <row r="85" spans="1:7" x14ac:dyDescent="0.25">
      <c r="A85" s="15" t="s">
        <v>29</v>
      </c>
      <c r="C85" s="15" t="s">
        <v>19</v>
      </c>
      <c r="E85" s="14" t="s">
        <v>29</v>
      </c>
      <c r="G85" s="15" t="s">
        <v>19</v>
      </c>
    </row>
    <row r="86" spans="1:7" x14ac:dyDescent="0.25">
      <c r="A86" s="15" t="s">
        <v>19</v>
      </c>
      <c r="C86" s="15" t="s">
        <v>19</v>
      </c>
      <c r="E86" s="14" t="s">
        <v>29</v>
      </c>
      <c r="G86" s="15" t="s">
        <v>19</v>
      </c>
    </row>
    <row r="87" spans="1:7" x14ac:dyDescent="0.25">
      <c r="A87" s="15" t="s">
        <v>29</v>
      </c>
      <c r="C87" s="15" t="s">
        <v>29</v>
      </c>
      <c r="E87" s="14" t="s">
        <v>19</v>
      </c>
      <c r="G87" s="15" t="s">
        <v>19</v>
      </c>
    </row>
    <row r="88" spans="1:7" x14ac:dyDescent="0.25">
      <c r="A88" s="15" t="s">
        <v>19</v>
      </c>
      <c r="C88" s="15" t="s">
        <v>19</v>
      </c>
      <c r="E88" s="14" t="s">
        <v>29</v>
      </c>
      <c r="G88" s="15" t="s">
        <v>19</v>
      </c>
    </row>
    <row r="89" spans="1:7" x14ac:dyDescent="0.25">
      <c r="A89" s="15" t="s">
        <v>19</v>
      </c>
      <c r="C89" s="15" t="s">
        <v>19</v>
      </c>
      <c r="E89" s="14" t="s">
        <v>19</v>
      </c>
      <c r="G89" s="15" t="s">
        <v>19</v>
      </c>
    </row>
    <row r="90" spans="1:7" x14ac:dyDescent="0.25">
      <c r="A90" s="15" t="s">
        <v>29</v>
      </c>
      <c r="C90" s="15" t="s">
        <v>19</v>
      </c>
      <c r="E90" s="14" t="s">
        <v>19</v>
      </c>
      <c r="G90" s="15" t="s">
        <v>19</v>
      </c>
    </row>
    <row r="91" spans="1:7" x14ac:dyDescent="0.25">
      <c r="A91" s="15" t="s">
        <v>19</v>
      </c>
      <c r="C91" s="15" t="s">
        <v>29</v>
      </c>
      <c r="E91" s="14" t="s">
        <v>19</v>
      </c>
      <c r="G91" s="15" t="s">
        <v>19</v>
      </c>
    </row>
    <row r="92" spans="1:7" x14ac:dyDescent="0.25">
      <c r="A92" s="15" t="s">
        <v>19</v>
      </c>
      <c r="C92" s="15" t="s">
        <v>29</v>
      </c>
      <c r="E92" s="14" t="s">
        <v>29</v>
      </c>
      <c r="G92" s="15" t="s">
        <v>19</v>
      </c>
    </row>
    <row r="93" spans="1:7" x14ac:dyDescent="0.25">
      <c r="A93" s="15" t="s">
        <v>29</v>
      </c>
      <c r="C93" s="15" t="s">
        <v>29</v>
      </c>
      <c r="E93" s="14" t="s">
        <v>19</v>
      </c>
      <c r="G93" s="15" t="s">
        <v>19</v>
      </c>
    </row>
    <row r="94" spans="1:7" x14ac:dyDescent="0.25">
      <c r="A94" s="15" t="s">
        <v>29</v>
      </c>
      <c r="C94" s="15" t="s">
        <v>19</v>
      </c>
      <c r="E94" s="14" t="s">
        <v>19</v>
      </c>
      <c r="G94" s="15" t="s">
        <v>19</v>
      </c>
    </row>
    <row r="95" spans="1:7" x14ac:dyDescent="0.25">
      <c r="A95" s="15" t="s">
        <v>19</v>
      </c>
      <c r="C95" s="15" t="s">
        <v>19</v>
      </c>
      <c r="E95" s="14" t="s">
        <v>19</v>
      </c>
      <c r="G95" s="15" t="s">
        <v>19</v>
      </c>
    </row>
    <row r="96" spans="1:7" x14ac:dyDescent="0.25">
      <c r="A96" s="15" t="s">
        <v>29</v>
      </c>
      <c r="C96" s="15" t="s">
        <v>19</v>
      </c>
      <c r="E96" s="14" t="s">
        <v>29</v>
      </c>
      <c r="G96" s="15" t="s">
        <v>19</v>
      </c>
    </row>
    <row r="97" spans="1:7" x14ac:dyDescent="0.25">
      <c r="A97" s="15" t="s">
        <v>29</v>
      </c>
      <c r="C97" s="15" t="s">
        <v>29</v>
      </c>
      <c r="E97" s="14" t="s">
        <v>19</v>
      </c>
      <c r="G97" s="15" t="s">
        <v>19</v>
      </c>
    </row>
    <row r="98" spans="1:7" x14ac:dyDescent="0.25">
      <c r="A98" s="15" t="s">
        <v>19</v>
      </c>
      <c r="C98" s="15" t="s">
        <v>29</v>
      </c>
      <c r="E98" s="14" t="s">
        <v>19</v>
      </c>
      <c r="G98" s="15" t="s">
        <v>19</v>
      </c>
    </row>
    <row r="99" spans="1:7" x14ac:dyDescent="0.25">
      <c r="A99" s="15" t="s">
        <v>29</v>
      </c>
      <c r="C99" s="15" t="s">
        <v>29</v>
      </c>
      <c r="E99" s="14" t="s">
        <v>19</v>
      </c>
      <c r="G99" s="15" t="s">
        <v>19</v>
      </c>
    </row>
    <row r="100" spans="1:7" x14ac:dyDescent="0.25">
      <c r="A100" s="15" t="s">
        <v>29</v>
      </c>
      <c r="C100" s="15" t="s">
        <v>19</v>
      </c>
      <c r="E100" s="14" t="s">
        <v>19</v>
      </c>
      <c r="G100" s="15" t="s">
        <v>29</v>
      </c>
    </row>
    <row r="101" spans="1:7" x14ac:dyDescent="0.25">
      <c r="A101" s="15" t="s">
        <v>29</v>
      </c>
      <c r="C101" s="15" t="s">
        <v>29</v>
      </c>
      <c r="E101" s="14" t="s">
        <v>29</v>
      </c>
      <c r="G101" s="15" t="s">
        <v>19</v>
      </c>
    </row>
    <row r="102" spans="1:7" x14ac:dyDescent="0.25">
      <c r="A102" s="15" t="s">
        <v>29</v>
      </c>
      <c r="C102" s="15" t="s">
        <v>19</v>
      </c>
      <c r="E102" s="14" t="s">
        <v>29</v>
      </c>
      <c r="G102" s="15" t="s">
        <v>29</v>
      </c>
    </row>
    <row r="103" spans="1:7" x14ac:dyDescent="0.25">
      <c r="A103" s="15" t="s">
        <v>29</v>
      </c>
      <c r="C103" s="15" t="s">
        <v>29</v>
      </c>
      <c r="E103" s="14" t="s">
        <v>19</v>
      </c>
      <c r="G103" s="15" t="s">
        <v>19</v>
      </c>
    </row>
    <row r="104" spans="1:7" x14ac:dyDescent="0.25">
      <c r="A104" s="15" t="s">
        <v>19</v>
      </c>
      <c r="C104" s="15" t="s">
        <v>19</v>
      </c>
      <c r="E104" s="14" t="s">
        <v>19</v>
      </c>
      <c r="G104" s="15" t="s">
        <v>19</v>
      </c>
    </row>
    <row r="105" spans="1:7" x14ac:dyDescent="0.25">
      <c r="A105" s="15" t="s">
        <v>29</v>
      </c>
      <c r="C105" s="15" t="s">
        <v>19</v>
      </c>
      <c r="E105" s="14" t="s">
        <v>29</v>
      </c>
      <c r="G105" s="15" t="s">
        <v>29</v>
      </c>
    </row>
    <row r="106" spans="1:7" x14ac:dyDescent="0.25">
      <c r="A106" s="15" t="s">
        <v>19</v>
      </c>
      <c r="C106" s="15" t="s">
        <v>19</v>
      </c>
      <c r="E106" s="14" t="s">
        <v>19</v>
      </c>
      <c r="G106" s="15" t="s">
        <v>19</v>
      </c>
    </row>
    <row r="107" spans="1:7" x14ac:dyDescent="0.25">
      <c r="A107" s="15" t="s">
        <v>19</v>
      </c>
      <c r="C107" s="15" t="s">
        <v>29</v>
      </c>
      <c r="E107" s="14" t="s">
        <v>19</v>
      </c>
      <c r="G107" s="15" t="s">
        <v>19</v>
      </c>
    </row>
    <row r="108" spans="1:7" x14ac:dyDescent="0.25">
      <c r="A108" s="15" t="s">
        <v>19</v>
      </c>
      <c r="C108" s="15" t="s">
        <v>29</v>
      </c>
      <c r="E108" s="14" t="s">
        <v>19</v>
      </c>
      <c r="G108" s="15" t="s">
        <v>29</v>
      </c>
    </row>
    <row r="109" spans="1:7" x14ac:dyDescent="0.25">
      <c r="A109" s="15" t="s">
        <v>19</v>
      </c>
      <c r="C109" s="15" t="s">
        <v>19</v>
      </c>
      <c r="E109" s="14" t="s">
        <v>29</v>
      </c>
      <c r="G109" s="15" t="s">
        <v>29</v>
      </c>
    </row>
    <row r="110" spans="1:7" x14ac:dyDescent="0.25">
      <c r="A110" s="15" t="s">
        <v>19</v>
      </c>
      <c r="C110" s="15" t="s">
        <v>29</v>
      </c>
      <c r="E110" s="14" t="s">
        <v>29</v>
      </c>
      <c r="G110" s="15" t="s">
        <v>19</v>
      </c>
    </row>
    <row r="111" spans="1:7" x14ac:dyDescent="0.25">
      <c r="A111" s="15" t="s">
        <v>19</v>
      </c>
      <c r="C111" s="15" t="s">
        <v>19</v>
      </c>
      <c r="E111" s="14" t="s">
        <v>29</v>
      </c>
      <c r="G111" s="15" t="s">
        <v>29</v>
      </c>
    </row>
    <row r="112" spans="1:7" x14ac:dyDescent="0.25">
      <c r="A112" s="15" t="s">
        <v>19</v>
      </c>
      <c r="C112" s="15" t="s">
        <v>29</v>
      </c>
      <c r="E112" s="14" t="s">
        <v>19</v>
      </c>
      <c r="G112" s="15" t="s">
        <v>29</v>
      </c>
    </row>
    <row r="113" spans="1:7" x14ac:dyDescent="0.25">
      <c r="A113" s="15" t="s">
        <v>19</v>
      </c>
      <c r="C113" s="15" t="s">
        <v>19</v>
      </c>
      <c r="E113" s="14" t="s">
        <v>19</v>
      </c>
      <c r="G113" s="15" t="s">
        <v>19</v>
      </c>
    </row>
    <row r="114" spans="1:7" x14ac:dyDescent="0.25">
      <c r="A114" s="15" t="s">
        <v>19</v>
      </c>
      <c r="C114" s="15" t="s">
        <v>19</v>
      </c>
      <c r="E114" s="14" t="s">
        <v>19</v>
      </c>
      <c r="G114" s="15" t="s">
        <v>29</v>
      </c>
    </row>
    <row r="115" spans="1:7" x14ac:dyDescent="0.25">
      <c r="A115" s="15" t="s">
        <v>19</v>
      </c>
      <c r="C115" s="15" t="s">
        <v>19</v>
      </c>
      <c r="E115" s="14" t="s">
        <v>29</v>
      </c>
      <c r="G115" s="15" t="s">
        <v>29</v>
      </c>
    </row>
    <row r="116" spans="1:7" x14ac:dyDescent="0.25">
      <c r="A116" s="15" t="s">
        <v>19</v>
      </c>
      <c r="C116" s="15" t="s">
        <v>29</v>
      </c>
      <c r="E116" s="14" t="s">
        <v>29</v>
      </c>
      <c r="G116" s="15" t="s">
        <v>29</v>
      </c>
    </row>
    <row r="117" spans="1:7" x14ac:dyDescent="0.25">
      <c r="A117" s="15" t="s">
        <v>19</v>
      </c>
      <c r="C117" s="15" t="s">
        <v>19</v>
      </c>
      <c r="E117" s="14" t="s">
        <v>29</v>
      </c>
      <c r="G117" s="15" t="s">
        <v>29</v>
      </c>
    </row>
    <row r="118" spans="1:7" x14ac:dyDescent="0.25">
      <c r="A118" s="15" t="s">
        <v>19</v>
      </c>
      <c r="C118" s="15" t="s">
        <v>19</v>
      </c>
      <c r="E118" s="14" t="s">
        <v>19</v>
      </c>
      <c r="G118" s="15" t="s">
        <v>29</v>
      </c>
    </row>
    <row r="119" spans="1:7" x14ac:dyDescent="0.25">
      <c r="A119" s="15" t="s">
        <v>19</v>
      </c>
      <c r="C119" s="15" t="s">
        <v>19</v>
      </c>
      <c r="E119" s="14" t="s">
        <v>29</v>
      </c>
      <c r="G119" s="15" t="s">
        <v>19</v>
      </c>
    </row>
    <row r="120" spans="1:7" x14ac:dyDescent="0.25">
      <c r="A120" s="15" t="s">
        <v>19</v>
      </c>
      <c r="C120" s="15" t="s">
        <v>19</v>
      </c>
      <c r="E120" s="14" t="s">
        <v>19</v>
      </c>
      <c r="G120" s="15" t="s">
        <v>29</v>
      </c>
    </row>
    <row r="121" spans="1:7" x14ac:dyDescent="0.25">
      <c r="A121" s="15" t="s">
        <v>19</v>
      </c>
      <c r="C121" s="15" t="s">
        <v>19</v>
      </c>
      <c r="E121" s="14" t="s">
        <v>29</v>
      </c>
      <c r="G121" s="15" t="s">
        <v>19</v>
      </c>
    </row>
    <row r="122" spans="1:7" x14ac:dyDescent="0.25">
      <c r="A122" s="15" t="s">
        <v>19</v>
      </c>
      <c r="C122" s="15" t="s">
        <v>19</v>
      </c>
      <c r="E122" s="14" t="s">
        <v>19</v>
      </c>
      <c r="G122" s="15" t="s">
        <v>19</v>
      </c>
    </row>
    <row r="123" spans="1:7" x14ac:dyDescent="0.25">
      <c r="A123" s="15" t="s">
        <v>19</v>
      </c>
      <c r="C123" s="15" t="s">
        <v>19</v>
      </c>
      <c r="E123" s="14" t="s">
        <v>19</v>
      </c>
      <c r="G123" s="15" t="s">
        <v>19</v>
      </c>
    </row>
    <row r="124" spans="1:7" x14ac:dyDescent="0.25">
      <c r="A124" s="15" t="s">
        <v>19</v>
      </c>
      <c r="C124" s="15" t="s">
        <v>19</v>
      </c>
      <c r="E124" s="14" t="s">
        <v>19</v>
      </c>
      <c r="G124" s="15" t="s">
        <v>19</v>
      </c>
    </row>
    <row r="125" spans="1:7" x14ac:dyDescent="0.25">
      <c r="A125" s="15" t="s">
        <v>19</v>
      </c>
      <c r="C125" s="15" t="s">
        <v>19</v>
      </c>
      <c r="E125" s="14" t="s">
        <v>29</v>
      </c>
      <c r="G125" s="15" t="s">
        <v>19</v>
      </c>
    </row>
    <row r="126" spans="1:7" x14ac:dyDescent="0.25">
      <c r="A126" s="15" t="s">
        <v>19</v>
      </c>
      <c r="C126" s="15" t="s">
        <v>19</v>
      </c>
      <c r="E126" s="14" t="s">
        <v>29</v>
      </c>
      <c r="G126" s="15" t="s">
        <v>19</v>
      </c>
    </row>
    <row r="127" spans="1:7" x14ac:dyDescent="0.25">
      <c r="A127" s="15" t="s">
        <v>19</v>
      </c>
      <c r="C127" s="15" t="s">
        <v>29</v>
      </c>
      <c r="E127" s="14" t="s">
        <v>19</v>
      </c>
      <c r="G127" s="15" t="s">
        <v>19</v>
      </c>
    </row>
    <row r="128" spans="1:7" x14ac:dyDescent="0.25">
      <c r="A128" s="15" t="s">
        <v>19</v>
      </c>
      <c r="C128" s="15" t="s">
        <v>19</v>
      </c>
      <c r="E128" s="14" t="s">
        <v>29</v>
      </c>
      <c r="G128" s="15" t="s">
        <v>19</v>
      </c>
    </row>
    <row r="129" spans="1:7" x14ac:dyDescent="0.25">
      <c r="A129" s="15" t="s">
        <v>19</v>
      </c>
      <c r="C129" s="15" t="s">
        <v>19</v>
      </c>
      <c r="E129" s="14" t="s">
        <v>19</v>
      </c>
      <c r="G129" s="15" t="s">
        <v>19</v>
      </c>
    </row>
    <row r="130" spans="1:7" x14ac:dyDescent="0.25">
      <c r="A130" s="15" t="s">
        <v>19</v>
      </c>
      <c r="C130" s="15" t="s">
        <v>19</v>
      </c>
      <c r="E130" s="14" t="s">
        <v>29</v>
      </c>
      <c r="G130" s="15" t="s">
        <v>19</v>
      </c>
    </row>
    <row r="131" spans="1:7" x14ac:dyDescent="0.25">
      <c r="A131" s="15" t="s">
        <v>19</v>
      </c>
      <c r="C131" s="15" t="s">
        <v>19</v>
      </c>
      <c r="E131" s="14" t="s">
        <v>19</v>
      </c>
      <c r="G131" s="15" t="s">
        <v>19</v>
      </c>
    </row>
    <row r="132" spans="1:7" x14ac:dyDescent="0.25">
      <c r="A132" s="15" t="s">
        <v>19</v>
      </c>
      <c r="C132" s="15" t="s">
        <v>19</v>
      </c>
      <c r="E132" s="14" t="s">
        <v>19</v>
      </c>
      <c r="G132" s="15" t="s">
        <v>19</v>
      </c>
    </row>
    <row r="133" spans="1:7" x14ac:dyDescent="0.25">
      <c r="A133" s="15" t="s">
        <v>19</v>
      </c>
      <c r="C133" s="15" t="s">
        <v>19</v>
      </c>
      <c r="E133" s="14" t="s">
        <v>19</v>
      </c>
      <c r="G133" s="15" t="s">
        <v>19</v>
      </c>
    </row>
    <row r="134" spans="1:7" x14ac:dyDescent="0.25">
      <c r="A134" s="15" t="s">
        <v>29</v>
      </c>
      <c r="C134" s="15" t="s">
        <v>19</v>
      </c>
      <c r="E134" s="14" t="s">
        <v>29</v>
      </c>
      <c r="G134" s="15" t="s">
        <v>19</v>
      </c>
    </row>
    <row r="135" spans="1:7" x14ac:dyDescent="0.25">
      <c r="A135" s="15" t="s">
        <v>19</v>
      </c>
      <c r="C135" s="15" t="s">
        <v>29</v>
      </c>
      <c r="E135" s="14" t="s">
        <v>19</v>
      </c>
      <c r="G135" s="15" t="s">
        <v>19</v>
      </c>
    </row>
    <row r="136" spans="1:7" x14ac:dyDescent="0.25">
      <c r="A136" s="15" t="s">
        <v>19</v>
      </c>
      <c r="C136" s="15" t="s">
        <v>19</v>
      </c>
      <c r="E136" s="14" t="s">
        <v>19</v>
      </c>
      <c r="G136" s="15" t="s">
        <v>19</v>
      </c>
    </row>
    <row r="137" spans="1:7" x14ac:dyDescent="0.25">
      <c r="A137" s="15" t="s">
        <v>19</v>
      </c>
      <c r="C137" s="15" t="s">
        <v>29</v>
      </c>
      <c r="E137" s="14" t="s">
        <v>19</v>
      </c>
      <c r="G137" s="15" t="s">
        <v>19</v>
      </c>
    </row>
    <row r="138" spans="1:7" x14ac:dyDescent="0.25">
      <c r="A138" s="15" t="s">
        <v>19</v>
      </c>
      <c r="C138" s="15" t="s">
        <v>19</v>
      </c>
      <c r="E138" s="14" t="s">
        <v>19</v>
      </c>
      <c r="G138" s="15" t="s">
        <v>19</v>
      </c>
    </row>
    <row r="139" spans="1:7" x14ac:dyDescent="0.25">
      <c r="A139" s="15" t="s">
        <v>19</v>
      </c>
      <c r="C139" s="15" t="s">
        <v>19</v>
      </c>
      <c r="E139" s="14" t="s">
        <v>19</v>
      </c>
      <c r="G139" s="15" t="s">
        <v>19</v>
      </c>
    </row>
    <row r="140" spans="1:7" x14ac:dyDescent="0.25">
      <c r="A140" s="15" t="s">
        <v>19</v>
      </c>
      <c r="C140" s="15" t="s">
        <v>29</v>
      </c>
      <c r="E140" s="14" t="s">
        <v>19</v>
      </c>
      <c r="G140" s="15" t="s">
        <v>19</v>
      </c>
    </row>
    <row r="141" spans="1:7" x14ac:dyDescent="0.25">
      <c r="A141" s="15" t="s">
        <v>19</v>
      </c>
      <c r="C141" s="15" t="s">
        <v>19</v>
      </c>
      <c r="E141" s="14" t="s">
        <v>19</v>
      </c>
      <c r="G141" s="15" t="s">
        <v>19</v>
      </c>
    </row>
    <row r="142" spans="1:7" x14ac:dyDescent="0.25">
      <c r="A142" s="15" t="s">
        <v>19</v>
      </c>
      <c r="C142" s="15" t="s">
        <v>19</v>
      </c>
      <c r="E142" s="14" t="s">
        <v>19</v>
      </c>
      <c r="G142" s="15" t="s">
        <v>19</v>
      </c>
    </row>
    <row r="143" spans="1:7" x14ac:dyDescent="0.25">
      <c r="A143" s="15" t="s">
        <v>29</v>
      </c>
      <c r="C143" s="15" t="s">
        <v>19</v>
      </c>
      <c r="E143" s="14" t="s">
        <v>19</v>
      </c>
      <c r="G143" s="15" t="s">
        <v>19</v>
      </c>
    </row>
    <row r="144" spans="1:7" x14ac:dyDescent="0.25">
      <c r="A144" s="15" t="s">
        <v>19</v>
      </c>
      <c r="C144" s="15" t="s">
        <v>19</v>
      </c>
      <c r="E144" s="14" t="s">
        <v>19</v>
      </c>
      <c r="G144" s="15" t="s">
        <v>19</v>
      </c>
    </row>
    <row r="145" spans="1:7" x14ac:dyDescent="0.25">
      <c r="A145" s="15" t="s">
        <v>19</v>
      </c>
      <c r="C145" s="15" t="s">
        <v>19</v>
      </c>
      <c r="E145" s="14" t="s">
        <v>29</v>
      </c>
      <c r="G145" s="15" t="s">
        <v>19</v>
      </c>
    </row>
    <row r="146" spans="1:7" x14ac:dyDescent="0.25">
      <c r="A146" s="15" t="s">
        <v>19</v>
      </c>
      <c r="C146" s="15" t="s">
        <v>19</v>
      </c>
      <c r="E146" s="14" t="s">
        <v>19</v>
      </c>
      <c r="G146" s="15" t="s">
        <v>19</v>
      </c>
    </row>
    <row r="147" spans="1:7" x14ac:dyDescent="0.25">
      <c r="A147" s="15" t="s">
        <v>19</v>
      </c>
      <c r="C147" s="15" t="s">
        <v>19</v>
      </c>
      <c r="E147" s="14" t="s">
        <v>19</v>
      </c>
      <c r="G147" s="15" t="s">
        <v>19</v>
      </c>
    </row>
    <row r="148" spans="1:7" x14ac:dyDescent="0.25">
      <c r="A148" s="15" t="s">
        <v>19</v>
      </c>
      <c r="C148" s="15" t="s">
        <v>19</v>
      </c>
      <c r="E148" s="14" t="s">
        <v>19</v>
      </c>
      <c r="G148" s="15" t="s">
        <v>19</v>
      </c>
    </row>
    <row r="149" spans="1:7" x14ac:dyDescent="0.25">
      <c r="A149" s="15" t="s">
        <v>19</v>
      </c>
      <c r="C149" s="15" t="s">
        <v>19</v>
      </c>
      <c r="E149" s="14" t="s">
        <v>19</v>
      </c>
      <c r="G149" s="15" t="s">
        <v>29</v>
      </c>
    </row>
    <row r="150" spans="1:7" x14ac:dyDescent="0.25">
      <c r="A150" s="15" t="s">
        <v>29</v>
      </c>
      <c r="C150" s="15" t="s">
        <v>19</v>
      </c>
      <c r="E150" s="14" t="s">
        <v>19</v>
      </c>
      <c r="G150" s="15" t="s">
        <v>19</v>
      </c>
    </row>
    <row r="151" spans="1:7" x14ac:dyDescent="0.25">
      <c r="A151" s="15" t="s">
        <v>19</v>
      </c>
      <c r="C151" s="15" t="s">
        <v>19</v>
      </c>
      <c r="E151" s="14" t="s">
        <v>19</v>
      </c>
      <c r="G151" s="15" t="s">
        <v>19</v>
      </c>
    </row>
    <row r="152" spans="1:7" x14ac:dyDescent="0.25">
      <c r="A152" s="15" t="s">
        <v>19</v>
      </c>
      <c r="C152" s="15" t="s">
        <v>19</v>
      </c>
      <c r="E152" s="14" t="s">
        <v>19</v>
      </c>
      <c r="G152" s="15" t="s">
        <v>19</v>
      </c>
    </row>
    <row r="153" spans="1:7" x14ac:dyDescent="0.25">
      <c r="A153" s="15" t="s">
        <v>19</v>
      </c>
      <c r="C153" s="15" t="s">
        <v>29</v>
      </c>
      <c r="E153" s="14" t="s">
        <v>29</v>
      </c>
      <c r="G153" s="15" t="s">
        <v>19</v>
      </c>
    </row>
    <row r="154" spans="1:7" x14ac:dyDescent="0.25">
      <c r="A154" s="15" t="s">
        <v>19</v>
      </c>
      <c r="C154" s="15" t="s">
        <v>19</v>
      </c>
      <c r="E154" s="14" t="s">
        <v>19</v>
      </c>
      <c r="G154" s="15" t="s">
        <v>19</v>
      </c>
    </row>
    <row r="155" spans="1:7" x14ac:dyDescent="0.25">
      <c r="A155" s="15" t="s">
        <v>19</v>
      </c>
      <c r="C155" s="15" t="s">
        <v>19</v>
      </c>
      <c r="E155" s="14" t="s">
        <v>29</v>
      </c>
      <c r="G155" s="15" t="s">
        <v>19</v>
      </c>
    </row>
    <row r="156" spans="1:7" x14ac:dyDescent="0.25">
      <c r="A156" s="15" t="s">
        <v>19</v>
      </c>
      <c r="C156" s="15" t="s">
        <v>19</v>
      </c>
      <c r="E156" s="14" t="s">
        <v>19</v>
      </c>
      <c r="G156" s="15" t="s">
        <v>19</v>
      </c>
    </row>
    <row r="157" spans="1:7" x14ac:dyDescent="0.25">
      <c r="A157" s="15" t="s">
        <v>19</v>
      </c>
      <c r="C157" s="15" t="s">
        <v>19</v>
      </c>
      <c r="E157" s="14" t="s">
        <v>19</v>
      </c>
      <c r="G157" s="15" t="s">
        <v>19</v>
      </c>
    </row>
    <row r="158" spans="1:7" x14ac:dyDescent="0.25">
      <c r="A158" s="15" t="s">
        <v>19</v>
      </c>
      <c r="C158" s="15" t="s">
        <v>19</v>
      </c>
      <c r="E158" s="14" t="s">
        <v>29</v>
      </c>
      <c r="G158" s="15" t="s">
        <v>29</v>
      </c>
    </row>
    <row r="159" spans="1:7" x14ac:dyDescent="0.25">
      <c r="A159" s="15" t="s">
        <v>19</v>
      </c>
      <c r="C159" s="15" t="s">
        <v>19</v>
      </c>
      <c r="E159" s="14" t="s">
        <v>19</v>
      </c>
      <c r="G159" s="15" t="s">
        <v>19</v>
      </c>
    </row>
    <row r="160" spans="1:7" x14ac:dyDescent="0.25">
      <c r="A160" s="15" t="s">
        <v>19</v>
      </c>
      <c r="C160" s="15" t="s">
        <v>19</v>
      </c>
      <c r="E160" s="14" t="s">
        <v>19</v>
      </c>
      <c r="G160" s="15" t="s">
        <v>19</v>
      </c>
    </row>
    <row r="161" spans="1:7" x14ac:dyDescent="0.25">
      <c r="A161" s="15" t="s">
        <v>19</v>
      </c>
      <c r="C161" s="15" t="s">
        <v>19</v>
      </c>
      <c r="E161" s="14" t="s">
        <v>19</v>
      </c>
      <c r="G161" s="15" t="s">
        <v>19</v>
      </c>
    </row>
    <row r="162" spans="1:7" x14ac:dyDescent="0.25">
      <c r="A162" s="15" t="s">
        <v>19</v>
      </c>
      <c r="C162" s="15" t="s">
        <v>19</v>
      </c>
      <c r="E162" s="14" t="s">
        <v>19</v>
      </c>
      <c r="G162" s="15" t="s">
        <v>19</v>
      </c>
    </row>
    <row r="163" spans="1:7" x14ac:dyDescent="0.25">
      <c r="A163" s="15" t="s">
        <v>19</v>
      </c>
      <c r="C163" s="15" t="s">
        <v>19</v>
      </c>
      <c r="E163" s="14" t="s">
        <v>19</v>
      </c>
      <c r="G163" s="15" t="s">
        <v>19</v>
      </c>
    </row>
    <row r="164" spans="1:7" x14ac:dyDescent="0.25">
      <c r="A164" s="15" t="s">
        <v>19</v>
      </c>
      <c r="C164" s="15" t="s">
        <v>19</v>
      </c>
      <c r="E164" s="14" t="s">
        <v>19</v>
      </c>
      <c r="G164" s="15" t="s">
        <v>19</v>
      </c>
    </row>
    <row r="165" spans="1:7" x14ac:dyDescent="0.25">
      <c r="A165" s="15" t="s">
        <v>19</v>
      </c>
      <c r="C165" s="15" t="s">
        <v>19</v>
      </c>
      <c r="E165" s="14" t="s">
        <v>19</v>
      </c>
      <c r="G165" s="15" t="s">
        <v>29</v>
      </c>
    </row>
    <row r="166" spans="1:7" x14ac:dyDescent="0.25">
      <c r="A166" s="15" t="s">
        <v>19</v>
      </c>
      <c r="C166" s="15" t="s">
        <v>19</v>
      </c>
      <c r="E166" s="14" t="s">
        <v>19</v>
      </c>
      <c r="G166" s="15" t="s">
        <v>19</v>
      </c>
    </row>
    <row r="167" spans="1:7" x14ac:dyDescent="0.25">
      <c r="A167" s="15" t="s">
        <v>19</v>
      </c>
      <c r="C167" s="15" t="s">
        <v>19</v>
      </c>
      <c r="E167" s="14" t="s">
        <v>19</v>
      </c>
      <c r="G167" s="15" t="s">
        <v>19</v>
      </c>
    </row>
    <row r="168" spans="1:7" x14ac:dyDescent="0.25">
      <c r="A168" s="15" t="s">
        <v>19</v>
      </c>
      <c r="C168" s="15" t="s">
        <v>19</v>
      </c>
      <c r="E168" s="14" t="s">
        <v>19</v>
      </c>
      <c r="G168" s="15" t="s">
        <v>19</v>
      </c>
    </row>
    <row r="169" spans="1:7" x14ac:dyDescent="0.25">
      <c r="A169" s="15" t="s">
        <v>19</v>
      </c>
      <c r="C169" s="15" t="s">
        <v>19</v>
      </c>
      <c r="E169" s="14" t="s">
        <v>19</v>
      </c>
      <c r="G169" s="15" t="s">
        <v>19</v>
      </c>
    </row>
    <row r="170" spans="1:7" x14ac:dyDescent="0.25">
      <c r="A170" s="15" t="s">
        <v>19</v>
      </c>
      <c r="C170" s="15" t="s">
        <v>19</v>
      </c>
      <c r="E170" s="14" t="s">
        <v>19</v>
      </c>
      <c r="G170" s="15" t="s">
        <v>19</v>
      </c>
    </row>
    <row r="171" spans="1:7" x14ac:dyDescent="0.25">
      <c r="A171" s="15" t="s">
        <v>19</v>
      </c>
      <c r="C171" s="15" t="s">
        <v>29</v>
      </c>
      <c r="E171" s="14" t="s">
        <v>29</v>
      </c>
      <c r="G171" s="15" t="s">
        <v>19</v>
      </c>
    </row>
    <row r="172" spans="1:7" x14ac:dyDescent="0.25">
      <c r="A172" s="15" t="s">
        <v>19</v>
      </c>
      <c r="C172" s="15" t="s">
        <v>19</v>
      </c>
      <c r="E172" s="14" t="s">
        <v>19</v>
      </c>
      <c r="G172" s="15" t="s">
        <v>19</v>
      </c>
    </row>
    <row r="173" spans="1:7" x14ac:dyDescent="0.25">
      <c r="A173" s="15" t="s">
        <v>29</v>
      </c>
      <c r="C173" s="15" t="s">
        <v>19</v>
      </c>
      <c r="E173" s="14" t="s">
        <v>19</v>
      </c>
      <c r="G173" s="15" t="s">
        <v>19</v>
      </c>
    </row>
    <row r="174" spans="1:7" x14ac:dyDescent="0.25">
      <c r="A174" s="15" t="s">
        <v>19</v>
      </c>
      <c r="C174" s="15" t="s">
        <v>19</v>
      </c>
      <c r="E174" s="14" t="s">
        <v>19</v>
      </c>
      <c r="G174" s="15" t="s">
        <v>19</v>
      </c>
    </row>
    <row r="175" spans="1:7" x14ac:dyDescent="0.25">
      <c r="A175" s="15" t="s">
        <v>19</v>
      </c>
      <c r="C175" s="15" t="s">
        <v>19</v>
      </c>
      <c r="E175" s="14" t="s">
        <v>19</v>
      </c>
      <c r="G175" s="15" t="s">
        <v>19</v>
      </c>
    </row>
    <row r="176" spans="1:7" x14ac:dyDescent="0.25">
      <c r="A176" s="15" t="s">
        <v>19</v>
      </c>
      <c r="C176" s="15" t="s">
        <v>19</v>
      </c>
      <c r="E176" s="14" t="s">
        <v>19</v>
      </c>
      <c r="G176" s="15" t="s">
        <v>19</v>
      </c>
    </row>
    <row r="177" spans="1:7" x14ac:dyDescent="0.25">
      <c r="A177" s="15" t="s">
        <v>19</v>
      </c>
      <c r="C177" s="15" t="s">
        <v>19</v>
      </c>
      <c r="E177" s="14" t="s">
        <v>19</v>
      </c>
      <c r="G177" s="15" t="s">
        <v>19</v>
      </c>
    </row>
    <row r="178" spans="1:7" x14ac:dyDescent="0.25">
      <c r="A178" s="15" t="s">
        <v>19</v>
      </c>
      <c r="C178" s="15" t="s">
        <v>19</v>
      </c>
      <c r="E178" s="14" t="s">
        <v>19</v>
      </c>
      <c r="G178" s="15" t="s">
        <v>19</v>
      </c>
    </row>
    <row r="179" spans="1:7" x14ac:dyDescent="0.25">
      <c r="A179" s="15" t="s">
        <v>19</v>
      </c>
      <c r="C179" s="15" t="s">
        <v>19</v>
      </c>
      <c r="E179" s="14" t="s">
        <v>19</v>
      </c>
      <c r="G179" s="15" t="s">
        <v>19</v>
      </c>
    </row>
    <row r="180" spans="1:7" x14ac:dyDescent="0.25">
      <c r="A180" s="15" t="s">
        <v>19</v>
      </c>
      <c r="C180" s="15" t="s">
        <v>19</v>
      </c>
      <c r="E180" s="14" t="s">
        <v>19</v>
      </c>
      <c r="G180" s="15" t="s">
        <v>19</v>
      </c>
    </row>
    <row r="181" spans="1:7" x14ac:dyDescent="0.25">
      <c r="A181" s="15" t="s">
        <v>19</v>
      </c>
      <c r="C181" s="15" t="s">
        <v>19</v>
      </c>
      <c r="E181" s="14" t="s">
        <v>19</v>
      </c>
      <c r="G181" s="15" t="s">
        <v>19</v>
      </c>
    </row>
    <row r="182" spans="1:7" x14ac:dyDescent="0.25">
      <c r="A182" s="15" t="s">
        <v>19</v>
      </c>
      <c r="C182" s="15" t="s">
        <v>19</v>
      </c>
      <c r="E182" s="14" t="s">
        <v>19</v>
      </c>
      <c r="G182" s="15" t="s">
        <v>19</v>
      </c>
    </row>
    <row r="183" spans="1:7" x14ac:dyDescent="0.25">
      <c r="A183" s="15" t="s">
        <v>19</v>
      </c>
      <c r="C183" s="15" t="s">
        <v>19</v>
      </c>
      <c r="E183" s="14" t="s">
        <v>19</v>
      </c>
      <c r="G183" s="15" t="s">
        <v>19</v>
      </c>
    </row>
    <row r="184" spans="1:7" x14ac:dyDescent="0.25">
      <c r="A184" s="15" t="s">
        <v>19</v>
      </c>
      <c r="C184" s="15" t="s">
        <v>19</v>
      </c>
      <c r="E184" s="14" t="s">
        <v>19</v>
      </c>
      <c r="G184" s="15" t="s">
        <v>19</v>
      </c>
    </row>
    <row r="185" spans="1:7" x14ac:dyDescent="0.25">
      <c r="A185" s="15" t="s">
        <v>19</v>
      </c>
      <c r="C185" s="15" t="s">
        <v>19</v>
      </c>
      <c r="E185" s="14" t="s">
        <v>19</v>
      </c>
      <c r="G185" s="15" t="s">
        <v>19</v>
      </c>
    </row>
    <row r="186" spans="1:7" x14ac:dyDescent="0.25">
      <c r="A186" s="15" t="s">
        <v>19</v>
      </c>
      <c r="C186" s="15" t="s">
        <v>19</v>
      </c>
      <c r="E186" s="14" t="s">
        <v>19</v>
      </c>
      <c r="G186" s="15" t="s">
        <v>19</v>
      </c>
    </row>
    <row r="187" spans="1:7" x14ac:dyDescent="0.25">
      <c r="A187" s="15" t="s">
        <v>19</v>
      </c>
      <c r="C187" s="15" t="s">
        <v>19</v>
      </c>
      <c r="E187" s="14" t="s">
        <v>19</v>
      </c>
      <c r="G187" s="15" t="s">
        <v>19</v>
      </c>
    </row>
    <row r="188" spans="1:7" x14ac:dyDescent="0.25">
      <c r="A188" s="15" t="s">
        <v>19</v>
      </c>
      <c r="C188" s="15" t="s">
        <v>19</v>
      </c>
      <c r="E188" s="14" t="s">
        <v>19</v>
      </c>
      <c r="G188" s="15" t="s">
        <v>29</v>
      </c>
    </row>
    <row r="189" spans="1:7" x14ac:dyDescent="0.25">
      <c r="A189" s="15" t="s">
        <v>29</v>
      </c>
      <c r="C189" s="15" t="s">
        <v>19</v>
      </c>
      <c r="E189" s="14" t="s">
        <v>29</v>
      </c>
      <c r="G189" s="15" t="s">
        <v>19</v>
      </c>
    </row>
    <row r="190" spans="1:7" x14ac:dyDescent="0.25">
      <c r="A190" s="15" t="s">
        <v>19</v>
      </c>
      <c r="C190" s="15" t="s">
        <v>19</v>
      </c>
      <c r="E190" s="14" t="s">
        <v>19</v>
      </c>
      <c r="G190" s="15" t="s">
        <v>19</v>
      </c>
    </row>
    <row r="191" spans="1:7" x14ac:dyDescent="0.25">
      <c r="A191" s="15" t="s">
        <v>19</v>
      </c>
      <c r="C191" s="15" t="s">
        <v>19</v>
      </c>
      <c r="E191" s="14" t="s">
        <v>19</v>
      </c>
      <c r="G191" s="15" t="s">
        <v>19</v>
      </c>
    </row>
    <row r="192" spans="1:7" x14ac:dyDescent="0.25">
      <c r="A192" s="15" t="s">
        <v>19</v>
      </c>
      <c r="C192" s="15" t="s">
        <v>19</v>
      </c>
      <c r="E192" s="14" t="s">
        <v>19</v>
      </c>
      <c r="G192" s="15" t="s">
        <v>19</v>
      </c>
    </row>
    <row r="193" spans="1:7" x14ac:dyDescent="0.25">
      <c r="A193" s="15" t="s">
        <v>19</v>
      </c>
      <c r="C193" s="15" t="s">
        <v>19</v>
      </c>
      <c r="E193" s="14" t="s">
        <v>19</v>
      </c>
      <c r="G193" s="15" t="s">
        <v>19</v>
      </c>
    </row>
    <row r="194" spans="1:7" x14ac:dyDescent="0.25">
      <c r="A194" s="15" t="s">
        <v>19</v>
      </c>
      <c r="C194" s="15" t="s">
        <v>19</v>
      </c>
      <c r="E194" s="14" t="s">
        <v>19</v>
      </c>
      <c r="G194" s="15" t="s">
        <v>19</v>
      </c>
    </row>
    <row r="195" spans="1:7" x14ac:dyDescent="0.25">
      <c r="A195" s="15" t="s">
        <v>19</v>
      </c>
      <c r="C195" s="15" t="s">
        <v>19</v>
      </c>
      <c r="E195" s="14" t="s">
        <v>19</v>
      </c>
      <c r="G195" s="15" t="s">
        <v>19</v>
      </c>
    </row>
    <row r="196" spans="1:7" x14ac:dyDescent="0.25">
      <c r="A196" s="15" t="s">
        <v>19</v>
      </c>
      <c r="C196" s="15" t="s">
        <v>19</v>
      </c>
      <c r="E196" s="14" t="s">
        <v>19</v>
      </c>
      <c r="G196" s="15" t="s">
        <v>19</v>
      </c>
    </row>
    <row r="197" spans="1:7" x14ac:dyDescent="0.25">
      <c r="A197" s="15" t="s">
        <v>19</v>
      </c>
      <c r="C197" s="15" t="s">
        <v>19</v>
      </c>
      <c r="E197" s="14" t="s">
        <v>19</v>
      </c>
      <c r="G197" s="15" t="s">
        <v>19</v>
      </c>
    </row>
    <row r="198" spans="1:7" x14ac:dyDescent="0.25">
      <c r="A198" s="15" t="s">
        <v>29</v>
      </c>
      <c r="C198" s="15" t="s">
        <v>19</v>
      </c>
      <c r="E198" s="14" t="s">
        <v>19</v>
      </c>
      <c r="G198" s="15" t="s">
        <v>19</v>
      </c>
    </row>
    <row r="199" spans="1:7" x14ac:dyDescent="0.25">
      <c r="A199" s="15" t="s">
        <v>19</v>
      </c>
      <c r="C199" s="15" t="s">
        <v>19</v>
      </c>
      <c r="E199" s="14" t="s">
        <v>19</v>
      </c>
      <c r="G199" s="15" t="s">
        <v>19</v>
      </c>
    </row>
    <row r="200" spans="1:7" x14ac:dyDescent="0.25">
      <c r="A200" s="15" t="s">
        <v>19</v>
      </c>
      <c r="C200" s="15" t="s">
        <v>19</v>
      </c>
      <c r="E200" s="14" t="s">
        <v>19</v>
      </c>
      <c r="G200" s="15" t="s">
        <v>19</v>
      </c>
    </row>
    <row r="201" spans="1:7" x14ac:dyDescent="0.25">
      <c r="A201" s="15" t="s">
        <v>19</v>
      </c>
      <c r="C201" s="15" t="s">
        <v>19</v>
      </c>
      <c r="E201" s="14" t="s">
        <v>19</v>
      </c>
      <c r="G201" s="15" t="s">
        <v>19</v>
      </c>
    </row>
    <row r="202" spans="1:7" x14ac:dyDescent="0.25">
      <c r="A202" s="15" t="s">
        <v>19</v>
      </c>
      <c r="C202" s="15" t="s">
        <v>19</v>
      </c>
      <c r="E202" s="14" t="s">
        <v>19</v>
      </c>
      <c r="G202" s="15" t="s">
        <v>19</v>
      </c>
    </row>
    <row r="203" spans="1:7" x14ac:dyDescent="0.25">
      <c r="A203" s="15" t="s">
        <v>19</v>
      </c>
      <c r="C203" s="15" t="s">
        <v>19</v>
      </c>
      <c r="E203" s="14" t="s">
        <v>19</v>
      </c>
      <c r="G203" s="15" t="s">
        <v>19</v>
      </c>
    </row>
    <row r="204" spans="1:7" x14ac:dyDescent="0.25">
      <c r="A204" s="15" t="s">
        <v>19</v>
      </c>
      <c r="C204" s="15" t="s">
        <v>19</v>
      </c>
      <c r="E204" s="14" t="s">
        <v>19</v>
      </c>
      <c r="G204" s="15" t="s">
        <v>29</v>
      </c>
    </row>
    <row r="205" spans="1:7" x14ac:dyDescent="0.25">
      <c r="A205" s="15" t="s">
        <v>19</v>
      </c>
      <c r="C205" s="15" t="s">
        <v>19</v>
      </c>
      <c r="E205" s="14" t="s">
        <v>19</v>
      </c>
      <c r="G205" s="15" t="s">
        <v>19</v>
      </c>
    </row>
    <row r="206" spans="1:7" x14ac:dyDescent="0.25">
      <c r="A206" s="15" t="s">
        <v>19</v>
      </c>
      <c r="C206" s="15" t="s">
        <v>19</v>
      </c>
      <c r="E206" s="14" t="s">
        <v>19</v>
      </c>
      <c r="G206" s="15" t="s">
        <v>19</v>
      </c>
    </row>
    <row r="207" spans="1:7" x14ac:dyDescent="0.25">
      <c r="A207" s="15" t="s">
        <v>19</v>
      </c>
      <c r="C207" s="15" t="s">
        <v>19</v>
      </c>
      <c r="E207" s="14" t="s">
        <v>19</v>
      </c>
      <c r="G207" s="15" t="s">
        <v>19</v>
      </c>
    </row>
    <row r="208" spans="1:7" x14ac:dyDescent="0.25">
      <c r="A208" s="15" t="s">
        <v>19</v>
      </c>
      <c r="C208" s="15" t="s">
        <v>19</v>
      </c>
      <c r="E208" s="14" t="s">
        <v>19</v>
      </c>
      <c r="G208" s="15" t="s">
        <v>19</v>
      </c>
    </row>
    <row r="209" spans="1:7" x14ac:dyDescent="0.25">
      <c r="A209" s="15" t="s">
        <v>19</v>
      </c>
      <c r="C209" s="15" t="s">
        <v>19</v>
      </c>
      <c r="E209" s="14" t="s">
        <v>19</v>
      </c>
      <c r="G209" s="15" t="s">
        <v>19</v>
      </c>
    </row>
    <row r="210" spans="1:7" x14ac:dyDescent="0.25">
      <c r="A210" s="15" t="s">
        <v>19</v>
      </c>
      <c r="C210" s="15" t="s">
        <v>29</v>
      </c>
      <c r="E210" s="14" t="s">
        <v>19</v>
      </c>
      <c r="G210" s="15" t="s">
        <v>19</v>
      </c>
    </row>
    <row r="211" spans="1:7" x14ac:dyDescent="0.25">
      <c r="A211" s="15" t="s">
        <v>19</v>
      </c>
      <c r="C211" s="15" t="s">
        <v>19</v>
      </c>
      <c r="E211" s="14" t="s">
        <v>19</v>
      </c>
      <c r="G211" s="15" t="s">
        <v>19</v>
      </c>
    </row>
    <row r="212" spans="1:7" x14ac:dyDescent="0.25">
      <c r="A212" s="15" t="s">
        <v>19</v>
      </c>
      <c r="C212" s="15" t="s">
        <v>19</v>
      </c>
      <c r="E212" s="14" t="s">
        <v>19</v>
      </c>
      <c r="G212" s="15" t="s">
        <v>19</v>
      </c>
    </row>
    <row r="213" spans="1:7" x14ac:dyDescent="0.25">
      <c r="A213" s="15" t="s">
        <v>19</v>
      </c>
      <c r="C213" s="15" t="s">
        <v>19</v>
      </c>
      <c r="E213" s="14" t="s">
        <v>19</v>
      </c>
      <c r="G213" s="15" t="s">
        <v>29</v>
      </c>
    </row>
    <row r="214" spans="1:7" x14ac:dyDescent="0.25">
      <c r="A214" s="15" t="s">
        <v>19</v>
      </c>
      <c r="C214" s="15" t="s">
        <v>19</v>
      </c>
      <c r="E214" s="14" t="s">
        <v>19</v>
      </c>
      <c r="G214" s="15" t="s">
        <v>19</v>
      </c>
    </row>
    <row r="215" spans="1:7" x14ac:dyDescent="0.25">
      <c r="A215" s="15" t="s">
        <v>19</v>
      </c>
      <c r="C215" s="15" t="s">
        <v>19</v>
      </c>
      <c r="E215" s="14" t="s">
        <v>19</v>
      </c>
      <c r="G215" s="15" t="s">
        <v>19</v>
      </c>
    </row>
    <row r="216" spans="1:7" x14ac:dyDescent="0.25">
      <c r="A216" s="15" t="s">
        <v>19</v>
      </c>
      <c r="C216" s="15" t="s">
        <v>19</v>
      </c>
      <c r="E216" s="14" t="s">
        <v>19</v>
      </c>
      <c r="G216" s="15" t="s">
        <v>19</v>
      </c>
    </row>
    <row r="217" spans="1:7" x14ac:dyDescent="0.25">
      <c r="A217" s="15" t="s">
        <v>19</v>
      </c>
      <c r="C217" s="15" t="s">
        <v>19</v>
      </c>
      <c r="E217" s="14" t="s">
        <v>19</v>
      </c>
      <c r="G217" s="15" t="s">
        <v>19</v>
      </c>
    </row>
    <row r="218" spans="1:7" x14ac:dyDescent="0.25">
      <c r="A218" s="15" t="s">
        <v>19</v>
      </c>
      <c r="C218" s="15" t="s">
        <v>19</v>
      </c>
      <c r="E218" s="14" t="s">
        <v>19</v>
      </c>
      <c r="G218" s="15" t="s">
        <v>19</v>
      </c>
    </row>
    <row r="219" spans="1:7" x14ac:dyDescent="0.25">
      <c r="A219" s="15" t="s">
        <v>19</v>
      </c>
      <c r="C219" s="15" t="s">
        <v>19</v>
      </c>
      <c r="E219" s="14" t="s">
        <v>19</v>
      </c>
      <c r="G219" s="15" t="s">
        <v>19</v>
      </c>
    </row>
    <row r="220" spans="1:7" x14ac:dyDescent="0.25">
      <c r="A220" s="15" t="s">
        <v>19</v>
      </c>
      <c r="C220" s="15" t="s">
        <v>29</v>
      </c>
      <c r="E220" s="14" t="s">
        <v>19</v>
      </c>
      <c r="G220" s="15" t="s">
        <v>19</v>
      </c>
    </row>
    <row r="221" spans="1:7" x14ac:dyDescent="0.25">
      <c r="A221" s="15" t="s">
        <v>19</v>
      </c>
      <c r="C221" s="15" t="s">
        <v>19</v>
      </c>
      <c r="E221" s="14" t="s">
        <v>19</v>
      </c>
      <c r="G221" s="15" t="s">
        <v>19</v>
      </c>
    </row>
    <row r="222" spans="1:7" x14ac:dyDescent="0.25">
      <c r="A222" s="15" t="s">
        <v>19</v>
      </c>
      <c r="C222" s="15" t="s">
        <v>19</v>
      </c>
      <c r="E222" s="14" t="s">
        <v>19</v>
      </c>
      <c r="G222" s="15" t="s">
        <v>19</v>
      </c>
    </row>
    <row r="223" spans="1:7" x14ac:dyDescent="0.25">
      <c r="A223" s="15" t="s">
        <v>19</v>
      </c>
      <c r="C223" s="15" t="s">
        <v>19</v>
      </c>
      <c r="E223" s="14" t="s">
        <v>19</v>
      </c>
      <c r="G223" s="15" t="s">
        <v>19</v>
      </c>
    </row>
    <row r="224" spans="1:7" x14ac:dyDescent="0.25">
      <c r="A224" s="15" t="s">
        <v>19</v>
      </c>
      <c r="C224" s="15" t="s">
        <v>19</v>
      </c>
      <c r="E224" s="14" t="s">
        <v>19</v>
      </c>
      <c r="G224" s="15" t="s">
        <v>19</v>
      </c>
    </row>
    <row r="225" spans="1:7" x14ac:dyDescent="0.25">
      <c r="A225" s="15" t="s">
        <v>19</v>
      </c>
      <c r="C225" s="15" t="s">
        <v>19</v>
      </c>
      <c r="E225" s="14" t="s">
        <v>19</v>
      </c>
      <c r="G225" s="15" t="s">
        <v>19</v>
      </c>
    </row>
    <row r="226" spans="1:7" x14ac:dyDescent="0.25">
      <c r="A226" s="15" t="s">
        <v>29</v>
      </c>
      <c r="C226" s="15" t="s">
        <v>29</v>
      </c>
      <c r="E226" s="14" t="s">
        <v>19</v>
      </c>
      <c r="G226" s="15" t="s">
        <v>19</v>
      </c>
    </row>
    <row r="227" spans="1:7" x14ac:dyDescent="0.25">
      <c r="A227" s="15" t="s">
        <v>19</v>
      </c>
      <c r="C227" s="15" t="s">
        <v>19</v>
      </c>
      <c r="E227" s="14" t="s">
        <v>19</v>
      </c>
      <c r="G227" s="15" t="s">
        <v>19</v>
      </c>
    </row>
    <row r="228" spans="1:7" x14ac:dyDescent="0.25">
      <c r="A228" s="15" t="s">
        <v>19</v>
      </c>
      <c r="C228" s="15" t="s">
        <v>19</v>
      </c>
      <c r="E228" s="14" t="s">
        <v>29</v>
      </c>
      <c r="G228" s="15" t="s">
        <v>19</v>
      </c>
    </row>
    <row r="229" spans="1:7" x14ac:dyDescent="0.25">
      <c r="A229" s="15" t="s">
        <v>19</v>
      </c>
      <c r="C229" s="15" t="s">
        <v>29</v>
      </c>
      <c r="E229" s="14" t="s">
        <v>19</v>
      </c>
      <c r="G229" s="15" t="s">
        <v>19</v>
      </c>
    </row>
    <row r="230" spans="1:7" x14ac:dyDescent="0.25">
      <c r="A230" s="15" t="s">
        <v>29</v>
      </c>
      <c r="C230" s="15" t="s">
        <v>19</v>
      </c>
      <c r="E230" s="14" t="s">
        <v>19</v>
      </c>
      <c r="G230" s="15" t="s">
        <v>19</v>
      </c>
    </row>
    <row r="231" spans="1:7" x14ac:dyDescent="0.25">
      <c r="A231" s="15" t="s">
        <v>19</v>
      </c>
      <c r="C231" s="15" t="s">
        <v>19</v>
      </c>
      <c r="E231" s="14" t="s">
        <v>19</v>
      </c>
      <c r="G231" s="15" t="s">
        <v>19</v>
      </c>
    </row>
    <row r="232" spans="1:7" x14ac:dyDescent="0.25">
      <c r="A232" s="15" t="s">
        <v>29</v>
      </c>
      <c r="C232" s="15" t="s">
        <v>19</v>
      </c>
      <c r="E232" s="14" t="s">
        <v>19</v>
      </c>
      <c r="G232" s="15" t="s">
        <v>19</v>
      </c>
    </row>
    <row r="233" spans="1:7" x14ac:dyDescent="0.25">
      <c r="A233" s="15" t="s">
        <v>19</v>
      </c>
      <c r="C233" s="15" t="s">
        <v>19</v>
      </c>
      <c r="E233" s="14" t="s">
        <v>19</v>
      </c>
      <c r="G233" s="15" t="s">
        <v>19</v>
      </c>
    </row>
    <row r="234" spans="1:7" x14ac:dyDescent="0.25">
      <c r="A234" s="15" t="s">
        <v>19</v>
      </c>
      <c r="C234" s="15" t="s">
        <v>19</v>
      </c>
      <c r="E234" s="14" t="s">
        <v>19</v>
      </c>
      <c r="G234" s="15" t="s">
        <v>19</v>
      </c>
    </row>
    <row r="235" spans="1:7" x14ac:dyDescent="0.25">
      <c r="A235" s="15" t="s">
        <v>19</v>
      </c>
      <c r="C235" s="15" t="s">
        <v>19</v>
      </c>
      <c r="E235" s="14" t="s">
        <v>19</v>
      </c>
      <c r="G235" s="15" t="s">
        <v>19</v>
      </c>
    </row>
    <row r="236" spans="1:7" x14ac:dyDescent="0.25">
      <c r="A236" s="15" t="s">
        <v>19</v>
      </c>
      <c r="C236" s="15" t="s">
        <v>19</v>
      </c>
      <c r="E236" s="14" t="s">
        <v>19</v>
      </c>
      <c r="G236" s="15" t="s">
        <v>19</v>
      </c>
    </row>
    <row r="237" spans="1:7" x14ac:dyDescent="0.25">
      <c r="A237" s="15" t="s">
        <v>19</v>
      </c>
      <c r="C237" s="15" t="s">
        <v>19</v>
      </c>
      <c r="E237" s="14" t="s">
        <v>19</v>
      </c>
      <c r="G237" s="15" t="s">
        <v>19</v>
      </c>
    </row>
    <row r="238" spans="1:7" x14ac:dyDescent="0.25">
      <c r="A238" s="15" t="s">
        <v>19</v>
      </c>
      <c r="C238" s="15" t="s">
        <v>29</v>
      </c>
      <c r="E238" s="14" t="s">
        <v>29</v>
      </c>
      <c r="G238" s="15" t="s">
        <v>19</v>
      </c>
    </row>
    <row r="239" spans="1:7" x14ac:dyDescent="0.25">
      <c r="A239" s="15" t="s">
        <v>19</v>
      </c>
      <c r="C239" s="15" t="s">
        <v>19</v>
      </c>
      <c r="E239" s="14" t="s">
        <v>19</v>
      </c>
      <c r="G239" s="15" t="s">
        <v>19</v>
      </c>
    </row>
    <row r="240" spans="1:7" x14ac:dyDescent="0.25">
      <c r="A240" s="15" t="s">
        <v>19</v>
      </c>
      <c r="C240" s="15" t="s">
        <v>19</v>
      </c>
      <c r="E240" s="14" t="s">
        <v>19</v>
      </c>
      <c r="G240" s="15" t="s">
        <v>19</v>
      </c>
    </row>
    <row r="241" spans="1:7" x14ac:dyDescent="0.25">
      <c r="A241" s="15" t="s">
        <v>19</v>
      </c>
      <c r="C241" s="15" t="s">
        <v>19</v>
      </c>
      <c r="E241" s="14" t="s">
        <v>19</v>
      </c>
      <c r="G241" s="15" t="s">
        <v>29</v>
      </c>
    </row>
    <row r="242" spans="1:7" x14ac:dyDescent="0.25">
      <c r="A242" s="15" t="s">
        <v>19</v>
      </c>
      <c r="C242" s="15" t="s">
        <v>19</v>
      </c>
      <c r="E242" s="14" t="s">
        <v>19</v>
      </c>
      <c r="G242" s="15" t="s">
        <v>19</v>
      </c>
    </row>
    <row r="243" spans="1:7" x14ac:dyDescent="0.25">
      <c r="A243" s="15" t="s">
        <v>19</v>
      </c>
      <c r="C243" s="15" t="s">
        <v>19</v>
      </c>
      <c r="E243" s="14" t="s">
        <v>19</v>
      </c>
      <c r="G243" s="15" t="s">
        <v>19</v>
      </c>
    </row>
    <row r="244" spans="1:7" x14ac:dyDescent="0.25">
      <c r="A244" s="15" t="s">
        <v>29</v>
      </c>
      <c r="C244" s="15" t="s">
        <v>19</v>
      </c>
      <c r="E244" s="14" t="s">
        <v>29</v>
      </c>
      <c r="G244" s="15" t="s">
        <v>19</v>
      </c>
    </row>
    <row r="245" spans="1:7" x14ac:dyDescent="0.25">
      <c r="A245" s="15" t="s">
        <v>19</v>
      </c>
      <c r="C245" s="15" t="s">
        <v>19</v>
      </c>
      <c r="E245" s="14" t="s">
        <v>19</v>
      </c>
      <c r="G245" s="15" t="s">
        <v>29</v>
      </c>
    </row>
    <row r="246" spans="1:7" x14ac:dyDescent="0.25">
      <c r="A246" s="15" t="s">
        <v>19</v>
      </c>
      <c r="C246" s="15" t="s">
        <v>19</v>
      </c>
      <c r="E246" s="14" t="s">
        <v>19</v>
      </c>
      <c r="G246" s="15" t="s">
        <v>19</v>
      </c>
    </row>
    <row r="247" spans="1:7" x14ac:dyDescent="0.25">
      <c r="A247" s="15" t="s">
        <v>19</v>
      </c>
      <c r="C247" s="15" t="s">
        <v>19</v>
      </c>
      <c r="E247" s="14" t="s">
        <v>29</v>
      </c>
      <c r="G247" s="15" t="s">
        <v>29</v>
      </c>
    </row>
    <row r="248" spans="1:7" x14ac:dyDescent="0.25">
      <c r="A248" s="15" t="s">
        <v>19</v>
      </c>
      <c r="C248" s="15" t="s">
        <v>19</v>
      </c>
      <c r="E248" s="14" t="s">
        <v>19</v>
      </c>
      <c r="G248" s="15" t="s">
        <v>19</v>
      </c>
    </row>
    <row r="249" spans="1:7" x14ac:dyDescent="0.25">
      <c r="A249" s="15" t="s">
        <v>19</v>
      </c>
      <c r="C249" s="15" t="s">
        <v>19</v>
      </c>
      <c r="E249" s="14" t="s">
        <v>19</v>
      </c>
      <c r="G249" s="15" t="s">
        <v>19</v>
      </c>
    </row>
    <row r="250" spans="1:7" x14ac:dyDescent="0.25">
      <c r="A250" s="15" t="s">
        <v>19</v>
      </c>
      <c r="C250" s="15" t="s">
        <v>19</v>
      </c>
      <c r="E250" s="14" t="s">
        <v>19</v>
      </c>
      <c r="G250" s="15" t="s">
        <v>19</v>
      </c>
    </row>
    <row r="251" spans="1:7" x14ac:dyDescent="0.25">
      <c r="A251" s="15" t="s">
        <v>19</v>
      </c>
      <c r="C251" s="15" t="s">
        <v>19</v>
      </c>
      <c r="E251" s="14" t="s">
        <v>19</v>
      </c>
      <c r="G251" s="15" t="s">
        <v>19</v>
      </c>
    </row>
    <row r="252" spans="1:7" x14ac:dyDescent="0.25">
      <c r="A252" s="15" t="s">
        <v>19</v>
      </c>
      <c r="C252" s="15" t="s">
        <v>19</v>
      </c>
      <c r="E252" s="14" t="s">
        <v>19</v>
      </c>
      <c r="G252" s="15" t="s">
        <v>19</v>
      </c>
    </row>
    <row r="253" spans="1:7" x14ac:dyDescent="0.25">
      <c r="A253" s="15" t="s">
        <v>19</v>
      </c>
      <c r="C253" s="15" t="s">
        <v>19</v>
      </c>
      <c r="E253" s="14" t="s">
        <v>19</v>
      </c>
      <c r="G253" s="15" t="s">
        <v>19</v>
      </c>
    </row>
    <row r="254" spans="1:7" x14ac:dyDescent="0.25">
      <c r="A254" s="15" t="s">
        <v>19</v>
      </c>
      <c r="C254" s="15" t="s">
        <v>19</v>
      </c>
      <c r="E254" s="14" t="s">
        <v>19</v>
      </c>
      <c r="G254" s="15" t="s">
        <v>19</v>
      </c>
    </row>
    <row r="255" spans="1:7" x14ac:dyDescent="0.25">
      <c r="A255" s="15" t="s">
        <v>19</v>
      </c>
      <c r="C255" s="15" t="s">
        <v>19</v>
      </c>
      <c r="E255" s="14" t="s">
        <v>19</v>
      </c>
      <c r="G255" s="15" t="s">
        <v>19</v>
      </c>
    </row>
    <row r="256" spans="1:7" x14ac:dyDescent="0.25">
      <c r="A256" s="15" t="s">
        <v>19</v>
      </c>
      <c r="C256" s="15" t="s">
        <v>19</v>
      </c>
      <c r="E256" s="14" t="s">
        <v>29</v>
      </c>
      <c r="G256" s="15" t="s">
        <v>19</v>
      </c>
    </row>
    <row r="257" spans="1:7" x14ac:dyDescent="0.25">
      <c r="A257" s="15" t="s">
        <v>19</v>
      </c>
      <c r="C257" s="15" t="s">
        <v>29</v>
      </c>
      <c r="E257" s="14" t="s">
        <v>19</v>
      </c>
      <c r="G257" s="15" t="s">
        <v>19</v>
      </c>
    </row>
    <row r="258" spans="1:7" x14ac:dyDescent="0.25">
      <c r="A258" s="15" t="s">
        <v>19</v>
      </c>
      <c r="C258" s="15" t="s">
        <v>19</v>
      </c>
      <c r="E258" s="14" t="s">
        <v>19</v>
      </c>
      <c r="G258" s="15" t="s">
        <v>19</v>
      </c>
    </row>
    <row r="259" spans="1:7" x14ac:dyDescent="0.25">
      <c r="A259" s="15" t="s">
        <v>19</v>
      </c>
      <c r="C259" s="15" t="s">
        <v>29</v>
      </c>
      <c r="E259" s="14" t="s">
        <v>19</v>
      </c>
      <c r="G259" s="15" t="s">
        <v>29</v>
      </c>
    </row>
    <row r="260" spans="1:7" x14ac:dyDescent="0.25">
      <c r="A260" s="15" t="s">
        <v>19</v>
      </c>
      <c r="C260" s="15" t="s">
        <v>19</v>
      </c>
      <c r="E260" s="14" t="s">
        <v>19</v>
      </c>
      <c r="G260" s="15" t="s">
        <v>19</v>
      </c>
    </row>
    <row r="261" spans="1:7" x14ac:dyDescent="0.25">
      <c r="A261" s="15" t="s">
        <v>19</v>
      </c>
      <c r="C261" s="15" t="s">
        <v>19</v>
      </c>
      <c r="E261" s="14" t="s">
        <v>19</v>
      </c>
      <c r="G261" s="15" t="s">
        <v>19</v>
      </c>
    </row>
    <row r="262" spans="1:7" x14ac:dyDescent="0.25">
      <c r="A262" s="15" t="s">
        <v>19</v>
      </c>
      <c r="C262" s="15" t="s">
        <v>19</v>
      </c>
      <c r="E262" s="14" t="s">
        <v>19</v>
      </c>
      <c r="G262" s="15" t="s">
        <v>19</v>
      </c>
    </row>
    <row r="263" spans="1:7" x14ac:dyDescent="0.25">
      <c r="A263" s="15" t="s">
        <v>19</v>
      </c>
      <c r="C263" s="15" t="s">
        <v>19</v>
      </c>
      <c r="E263" s="14" t="s">
        <v>19</v>
      </c>
      <c r="G263" s="15" t="s">
        <v>19</v>
      </c>
    </row>
    <row r="264" spans="1:7" x14ac:dyDescent="0.25">
      <c r="A264" s="15" t="s">
        <v>19</v>
      </c>
      <c r="C264" s="15" t="s">
        <v>19</v>
      </c>
      <c r="E264" s="14" t="s">
        <v>19</v>
      </c>
      <c r="G264" s="15" t="s">
        <v>19</v>
      </c>
    </row>
    <row r="265" spans="1:7" x14ac:dyDescent="0.25">
      <c r="A265" s="15" t="s">
        <v>19</v>
      </c>
      <c r="C265" s="15" t="s">
        <v>29</v>
      </c>
      <c r="E265" s="14" t="s">
        <v>19</v>
      </c>
      <c r="G265" s="15" t="s">
        <v>19</v>
      </c>
    </row>
    <row r="266" spans="1:7" x14ac:dyDescent="0.25">
      <c r="A266" s="15" t="s">
        <v>19</v>
      </c>
      <c r="C266" s="15" t="s">
        <v>19</v>
      </c>
      <c r="E266" s="14" t="s">
        <v>19</v>
      </c>
      <c r="G266" s="15" t="s">
        <v>19</v>
      </c>
    </row>
    <row r="267" spans="1:7" x14ac:dyDescent="0.25">
      <c r="A267" s="15" t="s">
        <v>19</v>
      </c>
      <c r="C267" s="17" t="s">
        <v>29</v>
      </c>
      <c r="E267" s="14" t="s">
        <v>19</v>
      </c>
      <c r="G267" s="15" t="s">
        <v>19</v>
      </c>
    </row>
    <row r="268" spans="1:7" x14ac:dyDescent="0.25">
      <c r="A268" s="15" t="s">
        <v>19</v>
      </c>
      <c r="E268" s="14" t="s">
        <v>19</v>
      </c>
      <c r="G268" s="15" t="s">
        <v>19</v>
      </c>
    </row>
    <row r="269" spans="1:7" x14ac:dyDescent="0.25">
      <c r="A269" s="15" t="s">
        <v>19</v>
      </c>
      <c r="E269" s="14" t="s">
        <v>19</v>
      </c>
      <c r="G269" s="15" t="s">
        <v>19</v>
      </c>
    </row>
    <row r="270" spans="1:7" x14ac:dyDescent="0.25">
      <c r="A270" s="15" t="s">
        <v>29</v>
      </c>
      <c r="E270" s="14" t="s">
        <v>19</v>
      </c>
      <c r="G270" s="15" t="s">
        <v>19</v>
      </c>
    </row>
    <row r="271" spans="1:7" x14ac:dyDescent="0.25">
      <c r="A271" s="15" t="s">
        <v>19</v>
      </c>
      <c r="E271" s="14" t="s">
        <v>19</v>
      </c>
      <c r="G271" s="15" t="s">
        <v>19</v>
      </c>
    </row>
    <row r="272" spans="1:7" x14ac:dyDescent="0.25">
      <c r="A272" s="15" t="s">
        <v>19</v>
      </c>
      <c r="E272" s="14" t="s">
        <v>19</v>
      </c>
      <c r="G272" s="15" t="s">
        <v>19</v>
      </c>
    </row>
    <row r="273" spans="1:7" x14ac:dyDescent="0.25">
      <c r="A273" s="15" t="s">
        <v>19</v>
      </c>
      <c r="E273" s="14" t="s">
        <v>19</v>
      </c>
      <c r="G273" s="15" t="s">
        <v>19</v>
      </c>
    </row>
    <row r="274" spans="1:7" x14ac:dyDescent="0.25">
      <c r="A274" s="15" t="s">
        <v>19</v>
      </c>
      <c r="E274" s="14" t="s">
        <v>19</v>
      </c>
      <c r="G274" s="15" t="s">
        <v>19</v>
      </c>
    </row>
    <row r="275" spans="1:7" x14ac:dyDescent="0.25">
      <c r="A275" s="15" t="s">
        <v>19</v>
      </c>
      <c r="E275" s="14" t="s">
        <v>29</v>
      </c>
      <c r="G275" s="15" t="s">
        <v>19</v>
      </c>
    </row>
    <row r="276" spans="1:7" x14ac:dyDescent="0.25">
      <c r="A276" s="15" t="s">
        <v>19</v>
      </c>
      <c r="E276" s="14" t="s">
        <v>19</v>
      </c>
      <c r="G276" s="15" t="s">
        <v>19</v>
      </c>
    </row>
    <row r="277" spans="1:7" x14ac:dyDescent="0.25">
      <c r="A277" s="15" t="s">
        <v>19</v>
      </c>
      <c r="E277" s="14" t="s">
        <v>29</v>
      </c>
      <c r="G277" s="15" t="s">
        <v>19</v>
      </c>
    </row>
    <row r="278" spans="1:7" x14ac:dyDescent="0.25">
      <c r="A278" s="15" t="s">
        <v>19</v>
      </c>
      <c r="E278" s="14" t="s">
        <v>19</v>
      </c>
      <c r="G278" s="15" t="s">
        <v>19</v>
      </c>
    </row>
    <row r="279" spans="1:7" x14ac:dyDescent="0.25">
      <c r="A279" s="15" t="s">
        <v>19</v>
      </c>
      <c r="E279" s="14" t="s">
        <v>19</v>
      </c>
      <c r="G279" s="15" t="s">
        <v>19</v>
      </c>
    </row>
    <row r="280" spans="1:7" x14ac:dyDescent="0.25">
      <c r="A280" s="15" t="s">
        <v>19</v>
      </c>
      <c r="E280" s="14" t="s">
        <v>19</v>
      </c>
      <c r="G280" s="15" t="s">
        <v>19</v>
      </c>
    </row>
    <row r="281" spans="1:7" x14ac:dyDescent="0.25">
      <c r="A281" s="15" t="s">
        <v>19</v>
      </c>
      <c r="E281" s="14" t="s">
        <v>19</v>
      </c>
      <c r="G281" s="15" t="s">
        <v>19</v>
      </c>
    </row>
    <row r="282" spans="1:7" x14ac:dyDescent="0.25">
      <c r="A282" s="15" t="s">
        <v>29</v>
      </c>
      <c r="E282" s="14" t="s">
        <v>19</v>
      </c>
      <c r="G282" s="15" t="s">
        <v>19</v>
      </c>
    </row>
    <row r="283" spans="1:7" x14ac:dyDescent="0.25">
      <c r="A283" s="15" t="s">
        <v>19</v>
      </c>
      <c r="E283" s="14" t="s">
        <v>29</v>
      </c>
      <c r="G283" s="15" t="s">
        <v>19</v>
      </c>
    </row>
    <row r="284" spans="1:7" x14ac:dyDescent="0.25">
      <c r="A284" s="15" t="s">
        <v>19</v>
      </c>
      <c r="E284" s="14" t="s">
        <v>19</v>
      </c>
      <c r="G284" s="15" t="s">
        <v>19</v>
      </c>
    </row>
    <row r="285" spans="1:7" x14ac:dyDescent="0.25">
      <c r="A285" s="15" t="s">
        <v>19</v>
      </c>
      <c r="E285" s="14" t="s">
        <v>29</v>
      </c>
      <c r="G285" s="15" t="s">
        <v>29</v>
      </c>
    </row>
    <row r="286" spans="1:7" x14ac:dyDescent="0.25">
      <c r="A286" s="15" t="s">
        <v>19</v>
      </c>
      <c r="E286" s="14" t="s">
        <v>19</v>
      </c>
      <c r="G286" s="15" t="s">
        <v>19</v>
      </c>
    </row>
    <row r="287" spans="1:7" x14ac:dyDescent="0.25">
      <c r="A287" s="15" t="s">
        <v>19</v>
      </c>
      <c r="E287" s="14" t="s">
        <v>19</v>
      </c>
      <c r="G287" s="15" t="s">
        <v>19</v>
      </c>
    </row>
    <row r="288" spans="1:7" x14ac:dyDescent="0.25">
      <c r="A288" s="15" t="s">
        <v>29</v>
      </c>
      <c r="E288" s="14" t="s">
        <v>19</v>
      </c>
      <c r="G288" s="15" t="s">
        <v>19</v>
      </c>
    </row>
    <row r="289" spans="1:7" x14ac:dyDescent="0.25">
      <c r="A289" s="15" t="s">
        <v>19</v>
      </c>
      <c r="E289" s="14" t="s">
        <v>19</v>
      </c>
      <c r="G289" s="15" t="s">
        <v>19</v>
      </c>
    </row>
    <row r="290" spans="1:7" x14ac:dyDescent="0.25">
      <c r="A290" s="15" t="s">
        <v>19</v>
      </c>
      <c r="E290" s="14" t="s">
        <v>19</v>
      </c>
      <c r="G290" s="15" t="s">
        <v>19</v>
      </c>
    </row>
    <row r="291" spans="1:7" x14ac:dyDescent="0.25">
      <c r="A291" s="15" t="s">
        <v>19</v>
      </c>
      <c r="E291" s="14" t="s">
        <v>19</v>
      </c>
      <c r="G291" s="15" t="s">
        <v>19</v>
      </c>
    </row>
    <row r="292" spans="1:7" x14ac:dyDescent="0.25">
      <c r="A292" s="15" t="s">
        <v>19</v>
      </c>
      <c r="E292" s="14" t="s">
        <v>19</v>
      </c>
      <c r="G292" s="15" t="s">
        <v>19</v>
      </c>
    </row>
    <row r="293" spans="1:7" x14ac:dyDescent="0.25">
      <c r="A293" s="15" t="s">
        <v>19</v>
      </c>
      <c r="E293" s="14" t="s">
        <v>19</v>
      </c>
      <c r="G293" s="15" t="s">
        <v>19</v>
      </c>
    </row>
    <row r="294" spans="1:7" x14ac:dyDescent="0.25">
      <c r="A294" s="15" t="s">
        <v>19</v>
      </c>
      <c r="E294" s="14" t="s">
        <v>19</v>
      </c>
      <c r="G294" s="15" t="s">
        <v>19</v>
      </c>
    </row>
    <row r="295" spans="1:7" x14ac:dyDescent="0.25">
      <c r="A295" s="15" t="s">
        <v>19</v>
      </c>
      <c r="E295" s="14" t="s">
        <v>19</v>
      </c>
      <c r="G295" s="15" t="s">
        <v>19</v>
      </c>
    </row>
    <row r="296" spans="1:7" x14ac:dyDescent="0.25">
      <c r="A296" s="15" t="s">
        <v>19</v>
      </c>
      <c r="E296" s="14" t="s">
        <v>19</v>
      </c>
      <c r="G296" s="15" t="s">
        <v>19</v>
      </c>
    </row>
    <row r="297" spans="1:7" x14ac:dyDescent="0.25">
      <c r="A297" s="15" t="s">
        <v>19</v>
      </c>
      <c r="E297" s="14" t="s">
        <v>19</v>
      </c>
      <c r="G297" s="15" t="s">
        <v>29</v>
      </c>
    </row>
    <row r="298" spans="1:7" x14ac:dyDescent="0.25">
      <c r="A298" s="15" t="s">
        <v>19</v>
      </c>
      <c r="E298" s="14" t="s">
        <v>19</v>
      </c>
      <c r="G298" s="15" t="s">
        <v>19</v>
      </c>
    </row>
    <row r="299" spans="1:7" x14ac:dyDescent="0.25">
      <c r="A299" s="15" t="s">
        <v>19</v>
      </c>
      <c r="E299" s="14" t="s">
        <v>19</v>
      </c>
      <c r="G299" s="15" t="s">
        <v>19</v>
      </c>
    </row>
    <row r="300" spans="1:7" x14ac:dyDescent="0.25">
      <c r="A300" s="15" t="s">
        <v>19</v>
      </c>
      <c r="E300" s="14" t="s">
        <v>19</v>
      </c>
      <c r="G300" s="15" t="s">
        <v>19</v>
      </c>
    </row>
    <row r="301" spans="1:7" x14ac:dyDescent="0.25">
      <c r="A301" s="15" t="s">
        <v>19</v>
      </c>
      <c r="E301" s="14" t="s">
        <v>19</v>
      </c>
      <c r="G301" s="15" t="s">
        <v>19</v>
      </c>
    </row>
    <row r="302" spans="1:7" x14ac:dyDescent="0.25">
      <c r="A302" s="15" t="s">
        <v>19</v>
      </c>
      <c r="E302" s="14" t="s">
        <v>19</v>
      </c>
      <c r="G302" s="15" t="s">
        <v>19</v>
      </c>
    </row>
    <row r="303" spans="1:7" x14ac:dyDescent="0.25">
      <c r="A303" s="15" t="s">
        <v>19</v>
      </c>
      <c r="E303" s="14" t="s">
        <v>19</v>
      </c>
      <c r="G303" s="15" t="s">
        <v>29</v>
      </c>
    </row>
    <row r="304" spans="1:7" x14ac:dyDescent="0.25">
      <c r="A304" s="15" t="s">
        <v>19</v>
      </c>
      <c r="E304" s="14" t="s">
        <v>19</v>
      </c>
      <c r="G304" s="15" t="s">
        <v>19</v>
      </c>
    </row>
    <row r="305" spans="1:7" x14ac:dyDescent="0.25">
      <c r="A305" s="15" t="s">
        <v>19</v>
      </c>
      <c r="E305" s="14" t="s">
        <v>19</v>
      </c>
      <c r="G305" s="15" t="s">
        <v>19</v>
      </c>
    </row>
    <row r="306" spans="1:7" x14ac:dyDescent="0.25">
      <c r="A306" s="15" t="s">
        <v>19</v>
      </c>
      <c r="E306" s="14" t="s">
        <v>19</v>
      </c>
      <c r="G306" s="15" t="s">
        <v>19</v>
      </c>
    </row>
    <row r="307" spans="1:7" x14ac:dyDescent="0.25">
      <c r="A307" s="15" t="s">
        <v>19</v>
      </c>
      <c r="E307" s="14" t="s">
        <v>19</v>
      </c>
      <c r="G307" s="15" t="s">
        <v>19</v>
      </c>
    </row>
    <row r="308" spans="1:7" x14ac:dyDescent="0.25">
      <c r="A308" s="15" t="s">
        <v>19</v>
      </c>
      <c r="E308" s="14" t="s">
        <v>19</v>
      </c>
      <c r="G308" s="15" t="s">
        <v>19</v>
      </c>
    </row>
    <row r="309" spans="1:7" x14ac:dyDescent="0.25">
      <c r="A309" s="15" t="s">
        <v>19</v>
      </c>
      <c r="E309" s="14" t="s">
        <v>19</v>
      </c>
      <c r="G309" s="15" t="s">
        <v>19</v>
      </c>
    </row>
    <row r="310" spans="1:7" x14ac:dyDescent="0.25">
      <c r="A310" s="15" t="s">
        <v>19</v>
      </c>
      <c r="E310" s="14" t="s">
        <v>19</v>
      </c>
      <c r="G310" s="15" t="s">
        <v>19</v>
      </c>
    </row>
    <row r="311" spans="1:7" x14ac:dyDescent="0.25">
      <c r="A311" s="15" t="s">
        <v>19</v>
      </c>
      <c r="E311" s="14" t="s">
        <v>19</v>
      </c>
      <c r="G311" s="15" t="s">
        <v>19</v>
      </c>
    </row>
    <row r="312" spans="1:7" x14ac:dyDescent="0.25">
      <c r="A312" s="15" t="s">
        <v>19</v>
      </c>
      <c r="E312" s="14" t="s">
        <v>19</v>
      </c>
      <c r="G312" s="15" t="s">
        <v>19</v>
      </c>
    </row>
    <row r="313" spans="1:7" x14ac:dyDescent="0.25">
      <c r="A313" s="15" t="s">
        <v>19</v>
      </c>
      <c r="E313" s="14" t="s">
        <v>19</v>
      </c>
      <c r="G313" s="15" t="s">
        <v>19</v>
      </c>
    </row>
    <row r="314" spans="1:7" x14ac:dyDescent="0.25">
      <c r="A314" s="15" t="s">
        <v>19</v>
      </c>
      <c r="E314" s="14" t="s">
        <v>19</v>
      </c>
      <c r="G314" s="15" t="s">
        <v>19</v>
      </c>
    </row>
    <row r="315" spans="1:7" x14ac:dyDescent="0.25">
      <c r="A315" s="15" t="s">
        <v>19</v>
      </c>
      <c r="E315" s="14" t="s">
        <v>19</v>
      </c>
      <c r="G315" s="15" t="s">
        <v>19</v>
      </c>
    </row>
    <row r="316" spans="1:7" x14ac:dyDescent="0.25">
      <c r="A316" s="15" t="s">
        <v>19</v>
      </c>
      <c r="E316" s="14" t="s">
        <v>29</v>
      </c>
      <c r="G316" s="15" t="s">
        <v>19</v>
      </c>
    </row>
    <row r="317" spans="1:7" x14ac:dyDescent="0.25">
      <c r="A317" s="15" t="s">
        <v>19</v>
      </c>
      <c r="E317" s="17" t="s">
        <v>19</v>
      </c>
      <c r="G317" s="15" t="s">
        <v>19</v>
      </c>
    </row>
    <row r="318" spans="1:7" x14ac:dyDescent="0.25">
      <c r="A318" s="15" t="s">
        <v>19</v>
      </c>
      <c r="G318" s="15" t="s">
        <v>19</v>
      </c>
    </row>
    <row r="319" spans="1:7" x14ac:dyDescent="0.25">
      <c r="A319" s="15" t="s">
        <v>19</v>
      </c>
      <c r="G319" s="15" t="s">
        <v>19</v>
      </c>
    </row>
    <row r="320" spans="1:7" x14ac:dyDescent="0.25">
      <c r="A320" s="15" t="s">
        <v>29</v>
      </c>
      <c r="G320" s="15" t="s">
        <v>19</v>
      </c>
    </row>
    <row r="321" spans="1:7" x14ac:dyDescent="0.25">
      <c r="A321" s="15" t="s">
        <v>19</v>
      </c>
      <c r="G321" s="15" t="s">
        <v>19</v>
      </c>
    </row>
    <row r="322" spans="1:7" x14ac:dyDescent="0.25">
      <c r="A322" s="15" t="s">
        <v>19</v>
      </c>
      <c r="G322" s="15" t="s">
        <v>19</v>
      </c>
    </row>
    <row r="323" spans="1:7" x14ac:dyDescent="0.25">
      <c r="A323" s="15" t="s">
        <v>19</v>
      </c>
      <c r="G323" s="15" t="s">
        <v>19</v>
      </c>
    </row>
    <row r="324" spans="1:7" x14ac:dyDescent="0.25">
      <c r="A324" s="15" t="s">
        <v>19</v>
      </c>
      <c r="G324" s="15" t="s">
        <v>19</v>
      </c>
    </row>
    <row r="325" spans="1:7" x14ac:dyDescent="0.25">
      <c r="A325" s="15" t="s">
        <v>29</v>
      </c>
      <c r="G325" s="15" t="s">
        <v>19</v>
      </c>
    </row>
    <row r="326" spans="1:7" x14ac:dyDescent="0.25">
      <c r="A326" s="15" t="s">
        <v>19</v>
      </c>
      <c r="G326" s="15" t="s">
        <v>19</v>
      </c>
    </row>
    <row r="327" spans="1:7" x14ac:dyDescent="0.25">
      <c r="A327" s="15" t="s">
        <v>19</v>
      </c>
      <c r="G327" s="15" t="s">
        <v>19</v>
      </c>
    </row>
    <row r="328" spans="1:7" x14ac:dyDescent="0.25">
      <c r="A328" s="15" t="s">
        <v>19</v>
      </c>
      <c r="G328" s="15" t="s">
        <v>19</v>
      </c>
    </row>
    <row r="329" spans="1:7" x14ac:dyDescent="0.25">
      <c r="A329" s="15" t="s">
        <v>19</v>
      </c>
      <c r="G329" s="15" t="s">
        <v>19</v>
      </c>
    </row>
    <row r="330" spans="1:7" x14ac:dyDescent="0.25">
      <c r="A330" s="15" t="s">
        <v>19</v>
      </c>
      <c r="G330" s="15" t="s">
        <v>19</v>
      </c>
    </row>
    <row r="331" spans="1:7" x14ac:dyDescent="0.25">
      <c r="A331" s="15" t="s">
        <v>19</v>
      </c>
      <c r="G331" s="15" t="s">
        <v>19</v>
      </c>
    </row>
    <row r="332" spans="1:7" x14ac:dyDescent="0.25">
      <c r="A332" s="15" t="s">
        <v>19</v>
      </c>
      <c r="G332" s="15" t="s">
        <v>19</v>
      </c>
    </row>
    <row r="333" spans="1:7" x14ac:dyDescent="0.25">
      <c r="A333" s="15" t="s">
        <v>19</v>
      </c>
      <c r="G333" s="15" t="s">
        <v>19</v>
      </c>
    </row>
    <row r="334" spans="1:7" x14ac:dyDescent="0.25">
      <c r="A334" s="15" t="s">
        <v>19</v>
      </c>
      <c r="G334" s="15" t="s">
        <v>19</v>
      </c>
    </row>
    <row r="335" spans="1:7" x14ac:dyDescent="0.25">
      <c r="A335" s="15" t="s">
        <v>19</v>
      </c>
      <c r="G335" s="15" t="s">
        <v>29</v>
      </c>
    </row>
    <row r="336" spans="1:7" x14ac:dyDescent="0.25">
      <c r="A336" s="15" t="s">
        <v>19</v>
      </c>
      <c r="G336" s="15" t="s">
        <v>19</v>
      </c>
    </row>
    <row r="337" spans="1:7" x14ac:dyDescent="0.25">
      <c r="A337" s="15" t="s">
        <v>19</v>
      </c>
      <c r="G337" s="15" t="s">
        <v>19</v>
      </c>
    </row>
    <row r="338" spans="1:7" x14ac:dyDescent="0.25">
      <c r="A338" s="15" t="s">
        <v>19</v>
      </c>
      <c r="G338" s="15" t="s">
        <v>19</v>
      </c>
    </row>
    <row r="339" spans="1:7" x14ac:dyDescent="0.25">
      <c r="A339" s="15" t="s">
        <v>19</v>
      </c>
      <c r="G339" s="15" t="s">
        <v>19</v>
      </c>
    </row>
    <row r="340" spans="1:7" x14ac:dyDescent="0.25">
      <c r="A340" s="15" t="s">
        <v>19</v>
      </c>
      <c r="G340" s="15" t="s">
        <v>29</v>
      </c>
    </row>
    <row r="341" spans="1:7" x14ac:dyDescent="0.25">
      <c r="A341" s="15" t="s">
        <v>19</v>
      </c>
      <c r="G341" s="15" t="s">
        <v>19</v>
      </c>
    </row>
    <row r="342" spans="1:7" x14ac:dyDescent="0.25">
      <c r="A342" s="15" t="s">
        <v>19</v>
      </c>
      <c r="G342" s="15" t="s">
        <v>19</v>
      </c>
    </row>
    <row r="343" spans="1:7" x14ac:dyDescent="0.25">
      <c r="A343" s="15" t="s">
        <v>19</v>
      </c>
      <c r="G343" s="15" t="s">
        <v>19</v>
      </c>
    </row>
    <row r="344" spans="1:7" x14ac:dyDescent="0.25">
      <c r="A344" s="17" t="s">
        <v>19</v>
      </c>
      <c r="G344" s="15" t="s">
        <v>19</v>
      </c>
    </row>
    <row r="345" spans="1:7" x14ac:dyDescent="0.25">
      <c r="G345" s="15" t="s">
        <v>19</v>
      </c>
    </row>
    <row r="346" spans="1:7" x14ac:dyDescent="0.25">
      <c r="G346" s="15" t="s">
        <v>19</v>
      </c>
    </row>
    <row r="347" spans="1:7" x14ac:dyDescent="0.25">
      <c r="G347" s="15" t="s">
        <v>19</v>
      </c>
    </row>
    <row r="348" spans="1:7" x14ac:dyDescent="0.25">
      <c r="G348" s="15" t="s">
        <v>19</v>
      </c>
    </row>
    <row r="349" spans="1:7" x14ac:dyDescent="0.25">
      <c r="G349" s="15" t="s">
        <v>19</v>
      </c>
    </row>
    <row r="350" spans="1:7" x14ac:dyDescent="0.25">
      <c r="G350" s="15" t="s">
        <v>19</v>
      </c>
    </row>
    <row r="351" spans="1:7" x14ac:dyDescent="0.25">
      <c r="G351" s="15" t="s">
        <v>19</v>
      </c>
    </row>
    <row r="352" spans="1:7" x14ac:dyDescent="0.25">
      <c r="G352" s="15" t="s">
        <v>19</v>
      </c>
    </row>
    <row r="353" spans="7:7" x14ac:dyDescent="0.25">
      <c r="G353" s="15" t="s">
        <v>19</v>
      </c>
    </row>
    <row r="354" spans="7:7" x14ac:dyDescent="0.25">
      <c r="G354" s="15" t="s">
        <v>19</v>
      </c>
    </row>
    <row r="355" spans="7:7" x14ac:dyDescent="0.25">
      <c r="G355" s="15" t="s">
        <v>19</v>
      </c>
    </row>
    <row r="356" spans="7:7" x14ac:dyDescent="0.25">
      <c r="G356" s="15" t="s">
        <v>19</v>
      </c>
    </row>
    <row r="357" spans="7:7" x14ac:dyDescent="0.25">
      <c r="G357" s="15" t="s">
        <v>19</v>
      </c>
    </row>
    <row r="358" spans="7:7" x14ac:dyDescent="0.25">
      <c r="G358" s="15" t="s">
        <v>19</v>
      </c>
    </row>
    <row r="359" spans="7:7" x14ac:dyDescent="0.25">
      <c r="G359" s="15" t="s">
        <v>19</v>
      </c>
    </row>
    <row r="360" spans="7:7" x14ac:dyDescent="0.25">
      <c r="G360" s="15" t="s">
        <v>19</v>
      </c>
    </row>
    <row r="361" spans="7:7" x14ac:dyDescent="0.25">
      <c r="G361" s="15" t="s">
        <v>19</v>
      </c>
    </row>
    <row r="362" spans="7:7" x14ac:dyDescent="0.25">
      <c r="G362" s="15" t="s">
        <v>19</v>
      </c>
    </row>
    <row r="363" spans="7:7" x14ac:dyDescent="0.25">
      <c r="G363" s="15" t="s">
        <v>19</v>
      </c>
    </row>
    <row r="364" spans="7:7" x14ac:dyDescent="0.25">
      <c r="G364" s="15" t="s">
        <v>19</v>
      </c>
    </row>
    <row r="365" spans="7:7" x14ac:dyDescent="0.25">
      <c r="G365" s="15" t="s">
        <v>19</v>
      </c>
    </row>
    <row r="366" spans="7:7" x14ac:dyDescent="0.25">
      <c r="G366" s="15" t="s">
        <v>19</v>
      </c>
    </row>
    <row r="367" spans="7:7" x14ac:dyDescent="0.25">
      <c r="G367" s="15" t="s">
        <v>19</v>
      </c>
    </row>
    <row r="368" spans="7:7" x14ac:dyDescent="0.25">
      <c r="G368" s="15" t="s">
        <v>19</v>
      </c>
    </row>
    <row r="369" spans="7:7" x14ac:dyDescent="0.25">
      <c r="G369" s="15" t="s">
        <v>19</v>
      </c>
    </row>
    <row r="370" spans="7:7" x14ac:dyDescent="0.25">
      <c r="G370" s="15" t="s">
        <v>19</v>
      </c>
    </row>
    <row r="371" spans="7:7" x14ac:dyDescent="0.25">
      <c r="G371" s="15" t="s">
        <v>29</v>
      </c>
    </row>
    <row r="372" spans="7:7" x14ac:dyDescent="0.25">
      <c r="G372" s="15" t="s">
        <v>19</v>
      </c>
    </row>
    <row r="373" spans="7:7" x14ac:dyDescent="0.25">
      <c r="G373" s="15" t="s">
        <v>19</v>
      </c>
    </row>
    <row r="374" spans="7:7" x14ac:dyDescent="0.25">
      <c r="G374" s="15" t="s">
        <v>19</v>
      </c>
    </row>
    <row r="375" spans="7:7" x14ac:dyDescent="0.25">
      <c r="G375" s="15" t="s">
        <v>19</v>
      </c>
    </row>
    <row r="376" spans="7:7" x14ac:dyDescent="0.25">
      <c r="G376" s="15" t="s">
        <v>19</v>
      </c>
    </row>
    <row r="377" spans="7:7" x14ac:dyDescent="0.25">
      <c r="G377" s="15" t="s">
        <v>19</v>
      </c>
    </row>
    <row r="378" spans="7:7" x14ac:dyDescent="0.25">
      <c r="G378" s="15" t="s">
        <v>19</v>
      </c>
    </row>
    <row r="379" spans="7:7" x14ac:dyDescent="0.25">
      <c r="G379" s="15" t="s">
        <v>19</v>
      </c>
    </row>
    <row r="380" spans="7:7" x14ac:dyDescent="0.25">
      <c r="G380" s="15" t="s">
        <v>19</v>
      </c>
    </row>
    <row r="381" spans="7:7" x14ac:dyDescent="0.25">
      <c r="G381" s="15" t="s">
        <v>29</v>
      </c>
    </row>
    <row r="382" spans="7:7" x14ac:dyDescent="0.25">
      <c r="G382" s="15" t="s">
        <v>19</v>
      </c>
    </row>
    <row r="383" spans="7:7" x14ac:dyDescent="0.25">
      <c r="G383" s="17" t="s">
        <v>19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1308"/>
  <sheetViews>
    <sheetView workbookViewId="0"/>
  </sheetViews>
  <sheetFormatPr defaultRowHeight="15" x14ac:dyDescent="0.25"/>
  <cols>
    <col min="1" max="1" width="7.28515625" bestFit="1" customWidth="1"/>
    <col min="2" max="3" width="7.5703125" bestFit="1" customWidth="1"/>
    <col min="4" max="4" width="13.42578125" customWidth="1"/>
    <col min="5" max="8" width="8.140625" customWidth="1"/>
    <col min="9" max="9" width="11.28515625" bestFit="1" customWidth="1"/>
  </cols>
  <sheetData>
    <row r="1" spans="1:13" x14ac:dyDescent="0.25">
      <c r="A1" s="20" t="s">
        <v>34</v>
      </c>
      <c r="B1" s="19" t="s">
        <v>35</v>
      </c>
      <c r="D1" s="21" t="s">
        <v>37</v>
      </c>
      <c r="E1" s="21" t="s">
        <v>34</v>
      </c>
      <c r="L1" s="23" t="s">
        <v>34</v>
      </c>
      <c r="M1" s="23" t="s">
        <v>35</v>
      </c>
    </row>
    <row r="2" spans="1:13" x14ac:dyDescent="0.25">
      <c r="A2" s="20" t="s">
        <v>30</v>
      </c>
      <c r="B2" s="19" t="s">
        <v>29</v>
      </c>
      <c r="D2" s="21" t="s">
        <v>35</v>
      </c>
      <c r="E2" t="s">
        <v>30</v>
      </c>
      <c r="F2" t="s">
        <v>31</v>
      </c>
      <c r="G2" t="s">
        <v>32</v>
      </c>
      <c r="H2" t="s">
        <v>33</v>
      </c>
      <c r="I2" t="s">
        <v>36</v>
      </c>
      <c r="L2" s="2">
        <v>2011</v>
      </c>
      <c r="M2" s="2" t="s">
        <v>29</v>
      </c>
    </row>
    <row r="3" spans="1:13" x14ac:dyDescent="0.25">
      <c r="A3" s="20" t="s">
        <v>30</v>
      </c>
      <c r="B3" s="19" t="s">
        <v>19</v>
      </c>
      <c r="D3" t="s">
        <v>19</v>
      </c>
      <c r="E3" s="7">
        <v>304</v>
      </c>
      <c r="F3" s="7">
        <v>223</v>
      </c>
      <c r="G3" s="7">
        <v>271</v>
      </c>
      <c r="H3" s="7">
        <v>341</v>
      </c>
      <c r="I3" s="7">
        <v>1139</v>
      </c>
      <c r="L3" s="2">
        <v>2011</v>
      </c>
      <c r="M3" s="2" t="s">
        <v>19</v>
      </c>
    </row>
    <row r="4" spans="1:13" x14ac:dyDescent="0.25">
      <c r="A4" s="20" t="s">
        <v>30</v>
      </c>
      <c r="B4" s="19" t="s">
        <v>19</v>
      </c>
      <c r="D4" t="s">
        <v>29</v>
      </c>
      <c r="E4" s="7">
        <v>39</v>
      </c>
      <c r="F4" s="7">
        <v>43</v>
      </c>
      <c r="G4" s="7">
        <v>45</v>
      </c>
      <c r="H4" s="7">
        <v>41</v>
      </c>
      <c r="I4" s="7">
        <v>168</v>
      </c>
      <c r="L4" s="2">
        <v>2011</v>
      </c>
      <c r="M4" s="2" t="s">
        <v>19</v>
      </c>
    </row>
    <row r="5" spans="1:13" x14ac:dyDescent="0.25">
      <c r="A5" s="20" t="s">
        <v>30</v>
      </c>
      <c r="B5" s="19" t="s">
        <v>19</v>
      </c>
      <c r="D5" t="s">
        <v>36</v>
      </c>
      <c r="E5" s="7">
        <v>343</v>
      </c>
      <c r="F5" s="7">
        <v>266</v>
      </c>
      <c r="G5" s="7">
        <v>316</v>
      </c>
      <c r="H5" s="7">
        <v>382</v>
      </c>
      <c r="I5" s="7">
        <v>1307</v>
      </c>
      <c r="L5" s="2">
        <v>2011</v>
      </c>
      <c r="M5" s="2" t="s">
        <v>19</v>
      </c>
    </row>
    <row r="6" spans="1:13" x14ac:dyDescent="0.25">
      <c r="A6" s="20" t="s">
        <v>30</v>
      </c>
      <c r="B6" s="19" t="s">
        <v>29</v>
      </c>
      <c r="L6" s="2">
        <v>2011</v>
      </c>
      <c r="M6" s="2" t="s">
        <v>29</v>
      </c>
    </row>
    <row r="7" spans="1:13" x14ac:dyDescent="0.25">
      <c r="A7" s="20" t="s">
        <v>30</v>
      </c>
      <c r="B7" s="19" t="s">
        <v>29</v>
      </c>
      <c r="D7" s="21" t="s">
        <v>37</v>
      </c>
      <c r="E7" s="21" t="s">
        <v>34</v>
      </c>
      <c r="L7" s="2">
        <v>2011</v>
      </c>
      <c r="M7" s="2" t="s">
        <v>29</v>
      </c>
    </row>
    <row r="8" spans="1:13" x14ac:dyDescent="0.25">
      <c r="A8" s="20" t="s">
        <v>30</v>
      </c>
      <c r="B8" s="19" t="s">
        <v>19</v>
      </c>
      <c r="D8" s="21" t="s">
        <v>35</v>
      </c>
      <c r="E8" t="s">
        <v>30</v>
      </c>
      <c r="F8" t="s">
        <v>31</v>
      </c>
      <c r="G8" t="s">
        <v>32</v>
      </c>
      <c r="H8" t="s">
        <v>33</v>
      </c>
      <c r="I8" t="s">
        <v>36</v>
      </c>
      <c r="L8" s="2">
        <v>2011</v>
      </c>
      <c r="M8" s="2" t="s">
        <v>19</v>
      </c>
    </row>
    <row r="9" spans="1:13" x14ac:dyDescent="0.25">
      <c r="A9" s="20" t="s">
        <v>30</v>
      </c>
      <c r="B9" s="19" t="s">
        <v>19</v>
      </c>
      <c r="D9" t="s">
        <v>19</v>
      </c>
      <c r="E9" s="22">
        <v>0.88629737609329451</v>
      </c>
      <c r="F9" s="22">
        <v>0.83834586466165417</v>
      </c>
      <c r="G9" s="22">
        <v>0.85759493670886078</v>
      </c>
      <c r="H9" s="22">
        <v>0.89267015706806285</v>
      </c>
      <c r="I9" s="22">
        <v>0.87146136189747514</v>
      </c>
      <c r="L9" s="2">
        <v>2011</v>
      </c>
      <c r="M9" s="2" t="s">
        <v>19</v>
      </c>
    </row>
    <row r="10" spans="1:13" x14ac:dyDescent="0.25">
      <c r="A10" s="20" t="s">
        <v>30</v>
      </c>
      <c r="B10" s="19" t="s">
        <v>29</v>
      </c>
      <c r="D10" t="s">
        <v>29</v>
      </c>
      <c r="E10" s="22">
        <v>0.11370262390670553</v>
      </c>
      <c r="F10" s="22">
        <v>0.16165413533834586</v>
      </c>
      <c r="G10" s="22">
        <v>0.14240506329113925</v>
      </c>
      <c r="H10" s="22">
        <v>0.10732984293193717</v>
      </c>
      <c r="I10" s="22">
        <v>0.12853863810252486</v>
      </c>
      <c r="L10" s="2">
        <v>2011</v>
      </c>
      <c r="M10" s="2" t="s">
        <v>29</v>
      </c>
    </row>
    <row r="11" spans="1:13" x14ac:dyDescent="0.25">
      <c r="A11" s="20" t="s">
        <v>30</v>
      </c>
      <c r="B11" s="19" t="s">
        <v>19</v>
      </c>
      <c r="D11" t="s">
        <v>36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L11" s="2">
        <v>2011</v>
      </c>
      <c r="M11" s="2" t="s">
        <v>19</v>
      </c>
    </row>
    <row r="12" spans="1:13" x14ac:dyDescent="0.25">
      <c r="A12" s="20" t="s">
        <v>30</v>
      </c>
      <c r="B12" s="19" t="s">
        <v>19</v>
      </c>
      <c r="L12" s="2">
        <v>2011</v>
      </c>
      <c r="M12" s="2" t="s">
        <v>19</v>
      </c>
    </row>
    <row r="13" spans="1:13" x14ac:dyDescent="0.25">
      <c r="A13" s="20" t="s">
        <v>30</v>
      </c>
      <c r="B13" s="19" t="s">
        <v>19</v>
      </c>
      <c r="D13" s="21" t="s">
        <v>37</v>
      </c>
      <c r="E13" s="21" t="s">
        <v>34</v>
      </c>
      <c r="L13" s="2">
        <v>2011</v>
      </c>
      <c r="M13" s="2" t="s">
        <v>19</v>
      </c>
    </row>
    <row r="14" spans="1:13" x14ac:dyDescent="0.25">
      <c r="A14" s="20" t="s">
        <v>30</v>
      </c>
      <c r="B14" s="19" t="s">
        <v>19</v>
      </c>
      <c r="D14" s="21" t="s">
        <v>35</v>
      </c>
      <c r="E14">
        <v>2011</v>
      </c>
      <c r="F14">
        <v>2012</v>
      </c>
      <c r="G14">
        <v>2013</v>
      </c>
      <c r="H14">
        <v>2014</v>
      </c>
      <c r="I14" t="s">
        <v>36</v>
      </c>
      <c r="L14" s="2">
        <v>2011</v>
      </c>
      <c r="M14" s="2" t="s">
        <v>19</v>
      </c>
    </row>
    <row r="15" spans="1:13" x14ac:dyDescent="0.25">
      <c r="A15" s="20" t="s">
        <v>30</v>
      </c>
      <c r="B15" s="19" t="s">
        <v>19</v>
      </c>
      <c r="D15" t="s">
        <v>19</v>
      </c>
      <c r="E15" s="7">
        <v>304</v>
      </c>
      <c r="F15" s="7">
        <v>223</v>
      </c>
      <c r="G15" s="7">
        <v>271</v>
      </c>
      <c r="H15" s="7">
        <v>341</v>
      </c>
      <c r="I15" s="7">
        <v>1139</v>
      </c>
      <c r="L15" s="2">
        <v>2011</v>
      </c>
      <c r="M15" s="2" t="s">
        <v>19</v>
      </c>
    </row>
    <row r="16" spans="1:13" x14ac:dyDescent="0.25">
      <c r="A16" s="20" t="s">
        <v>30</v>
      </c>
      <c r="B16" s="19" t="s">
        <v>19</v>
      </c>
      <c r="D16" t="s">
        <v>29</v>
      </c>
      <c r="E16" s="7">
        <v>39</v>
      </c>
      <c r="F16" s="7">
        <v>43</v>
      </c>
      <c r="G16" s="7">
        <v>45</v>
      </c>
      <c r="H16" s="7">
        <v>41</v>
      </c>
      <c r="I16" s="7">
        <v>168</v>
      </c>
      <c r="L16" s="2">
        <v>2011</v>
      </c>
      <c r="M16" s="2" t="s">
        <v>19</v>
      </c>
    </row>
    <row r="17" spans="1:13" x14ac:dyDescent="0.25">
      <c r="A17" s="20" t="s">
        <v>30</v>
      </c>
      <c r="B17" s="19" t="s">
        <v>19</v>
      </c>
      <c r="D17" t="s">
        <v>36</v>
      </c>
      <c r="E17" s="7">
        <v>343</v>
      </c>
      <c r="F17" s="7">
        <v>266</v>
      </c>
      <c r="G17" s="7">
        <v>316</v>
      </c>
      <c r="H17" s="7">
        <v>382</v>
      </c>
      <c r="I17" s="7">
        <v>1307</v>
      </c>
      <c r="L17" s="2">
        <v>2011</v>
      </c>
      <c r="M17" s="2" t="s">
        <v>19</v>
      </c>
    </row>
    <row r="18" spans="1:13" x14ac:dyDescent="0.25">
      <c r="A18" s="20" t="s">
        <v>30</v>
      </c>
      <c r="B18" s="19" t="s">
        <v>19</v>
      </c>
      <c r="L18" s="2">
        <v>2011</v>
      </c>
      <c r="M18" s="2" t="s">
        <v>19</v>
      </c>
    </row>
    <row r="19" spans="1:13" x14ac:dyDescent="0.25">
      <c r="A19" s="20" t="s">
        <v>30</v>
      </c>
      <c r="B19" s="19" t="s">
        <v>19</v>
      </c>
      <c r="D19" s="21" t="s">
        <v>37</v>
      </c>
      <c r="E19" s="21" t="s">
        <v>34</v>
      </c>
      <c r="L19" s="2">
        <v>2011</v>
      </c>
      <c r="M19" s="2" t="s">
        <v>19</v>
      </c>
    </row>
    <row r="20" spans="1:13" x14ac:dyDescent="0.25">
      <c r="A20" s="20" t="s">
        <v>30</v>
      </c>
      <c r="B20" s="19" t="s">
        <v>29</v>
      </c>
      <c r="D20" s="21" t="s">
        <v>35</v>
      </c>
      <c r="E20">
        <v>2011</v>
      </c>
      <c r="F20">
        <v>2012</v>
      </c>
      <c r="G20">
        <v>2013</v>
      </c>
      <c r="H20">
        <v>2014</v>
      </c>
      <c r="I20" t="s">
        <v>36</v>
      </c>
      <c r="L20" s="2">
        <v>2011</v>
      </c>
      <c r="M20" s="2" t="s">
        <v>29</v>
      </c>
    </row>
    <row r="21" spans="1:13" x14ac:dyDescent="0.25">
      <c r="A21" s="20" t="s">
        <v>30</v>
      </c>
      <c r="B21" s="19" t="s">
        <v>19</v>
      </c>
      <c r="D21" t="s">
        <v>19</v>
      </c>
      <c r="E21" s="22">
        <v>0.88629737609329451</v>
      </c>
      <c r="F21" s="22">
        <v>0.83834586466165417</v>
      </c>
      <c r="G21" s="22">
        <v>0.85759493670886078</v>
      </c>
      <c r="H21" s="22">
        <v>0.89267015706806285</v>
      </c>
      <c r="I21" s="22">
        <v>0.87146136189747514</v>
      </c>
      <c r="L21" s="2">
        <v>2011</v>
      </c>
      <c r="M21" s="2" t="s">
        <v>19</v>
      </c>
    </row>
    <row r="22" spans="1:13" x14ac:dyDescent="0.25">
      <c r="A22" s="20" t="s">
        <v>30</v>
      </c>
      <c r="B22" s="19" t="s">
        <v>19</v>
      </c>
      <c r="D22" t="s">
        <v>29</v>
      </c>
      <c r="E22" s="22">
        <v>0.11370262390670553</v>
      </c>
      <c r="F22" s="22">
        <v>0.16165413533834586</v>
      </c>
      <c r="G22" s="22">
        <v>0.14240506329113925</v>
      </c>
      <c r="H22" s="22">
        <v>0.10732984293193717</v>
      </c>
      <c r="I22" s="22">
        <v>0.12853863810252486</v>
      </c>
      <c r="L22" s="2">
        <v>2011</v>
      </c>
      <c r="M22" s="2" t="s">
        <v>19</v>
      </c>
    </row>
    <row r="23" spans="1:13" x14ac:dyDescent="0.25">
      <c r="A23" s="20" t="s">
        <v>30</v>
      </c>
      <c r="B23" s="19" t="s">
        <v>29</v>
      </c>
      <c r="D23" t="s">
        <v>36</v>
      </c>
      <c r="E23" s="22">
        <v>1</v>
      </c>
      <c r="F23" s="22">
        <v>1</v>
      </c>
      <c r="G23" s="22">
        <v>1</v>
      </c>
      <c r="H23" s="22">
        <v>1</v>
      </c>
      <c r="I23" s="22">
        <v>1</v>
      </c>
      <c r="L23" s="2">
        <v>2011</v>
      </c>
      <c r="M23" s="2" t="s">
        <v>29</v>
      </c>
    </row>
    <row r="24" spans="1:13" x14ac:dyDescent="0.25">
      <c r="A24" s="20" t="s">
        <v>30</v>
      </c>
      <c r="B24" s="19" t="s">
        <v>19</v>
      </c>
      <c r="L24" s="2">
        <v>2011</v>
      </c>
      <c r="M24" s="2" t="s">
        <v>19</v>
      </c>
    </row>
    <row r="25" spans="1:13" x14ac:dyDescent="0.25">
      <c r="A25" s="20" t="s">
        <v>30</v>
      </c>
      <c r="B25" s="19" t="s">
        <v>19</v>
      </c>
      <c r="L25" s="2">
        <v>2011</v>
      </c>
      <c r="M25" s="2" t="s">
        <v>19</v>
      </c>
    </row>
    <row r="26" spans="1:13" x14ac:dyDescent="0.25">
      <c r="A26" s="20" t="s">
        <v>30</v>
      </c>
      <c r="B26" s="19" t="s">
        <v>19</v>
      </c>
      <c r="L26" s="2">
        <v>2011</v>
      </c>
      <c r="M26" s="2" t="s">
        <v>19</v>
      </c>
    </row>
    <row r="27" spans="1:13" x14ac:dyDescent="0.25">
      <c r="A27" s="20" t="s">
        <v>30</v>
      </c>
      <c r="B27" s="19" t="s">
        <v>19</v>
      </c>
      <c r="L27" s="2">
        <v>2011</v>
      </c>
      <c r="M27" s="2" t="s">
        <v>19</v>
      </c>
    </row>
    <row r="28" spans="1:13" x14ac:dyDescent="0.25">
      <c r="A28" s="20" t="s">
        <v>30</v>
      </c>
      <c r="B28" s="19" t="s">
        <v>19</v>
      </c>
      <c r="L28" s="2">
        <v>2011</v>
      </c>
      <c r="M28" s="2" t="s">
        <v>19</v>
      </c>
    </row>
    <row r="29" spans="1:13" x14ac:dyDescent="0.25">
      <c r="A29" s="20" t="s">
        <v>30</v>
      </c>
      <c r="B29" s="19" t="s">
        <v>19</v>
      </c>
      <c r="L29" s="2">
        <v>2011</v>
      </c>
      <c r="M29" s="2" t="s">
        <v>19</v>
      </c>
    </row>
    <row r="30" spans="1:13" x14ac:dyDescent="0.25">
      <c r="A30" s="20" t="s">
        <v>30</v>
      </c>
      <c r="B30" s="19" t="s">
        <v>19</v>
      </c>
      <c r="L30" s="2">
        <v>2011</v>
      </c>
      <c r="M30" s="2" t="s">
        <v>19</v>
      </c>
    </row>
    <row r="31" spans="1:13" x14ac:dyDescent="0.25">
      <c r="A31" s="20" t="s">
        <v>30</v>
      </c>
      <c r="B31" s="19" t="s">
        <v>19</v>
      </c>
      <c r="L31" s="2">
        <v>2011</v>
      </c>
      <c r="M31" s="2" t="s">
        <v>19</v>
      </c>
    </row>
    <row r="32" spans="1:13" x14ac:dyDescent="0.25">
      <c r="A32" s="20" t="s">
        <v>30</v>
      </c>
      <c r="B32" s="19" t="s">
        <v>19</v>
      </c>
      <c r="L32" s="2">
        <v>2011</v>
      </c>
      <c r="M32" s="2" t="s">
        <v>19</v>
      </c>
    </row>
    <row r="33" spans="1:13" x14ac:dyDescent="0.25">
      <c r="A33" s="20" t="s">
        <v>30</v>
      </c>
      <c r="B33" s="19" t="s">
        <v>19</v>
      </c>
      <c r="L33" s="2">
        <v>2011</v>
      </c>
      <c r="M33" s="2" t="s">
        <v>19</v>
      </c>
    </row>
    <row r="34" spans="1:13" x14ac:dyDescent="0.25">
      <c r="A34" s="20" t="s">
        <v>30</v>
      </c>
      <c r="B34" s="19" t="s">
        <v>29</v>
      </c>
      <c r="L34" s="2">
        <v>2011</v>
      </c>
      <c r="M34" s="2" t="s">
        <v>29</v>
      </c>
    </row>
    <row r="35" spans="1:13" x14ac:dyDescent="0.25">
      <c r="A35" s="20" t="s">
        <v>30</v>
      </c>
      <c r="B35" s="19" t="s">
        <v>19</v>
      </c>
      <c r="L35" s="2">
        <v>2011</v>
      </c>
      <c r="M35" s="2" t="s">
        <v>19</v>
      </c>
    </row>
    <row r="36" spans="1:13" x14ac:dyDescent="0.25">
      <c r="A36" s="20" t="s">
        <v>30</v>
      </c>
      <c r="B36" s="19" t="s">
        <v>19</v>
      </c>
      <c r="L36" s="2">
        <v>2011</v>
      </c>
      <c r="M36" s="2" t="s">
        <v>19</v>
      </c>
    </row>
    <row r="37" spans="1:13" x14ac:dyDescent="0.25">
      <c r="A37" s="20" t="s">
        <v>30</v>
      </c>
      <c r="B37" s="19" t="s">
        <v>19</v>
      </c>
      <c r="L37" s="2">
        <v>2011</v>
      </c>
      <c r="M37" s="2" t="s">
        <v>19</v>
      </c>
    </row>
    <row r="38" spans="1:13" x14ac:dyDescent="0.25">
      <c r="A38" s="20" t="s">
        <v>30</v>
      </c>
      <c r="B38" s="19" t="s">
        <v>19</v>
      </c>
      <c r="L38" s="2">
        <v>2011</v>
      </c>
      <c r="M38" s="2" t="s">
        <v>19</v>
      </c>
    </row>
    <row r="39" spans="1:13" x14ac:dyDescent="0.25">
      <c r="A39" s="20" t="s">
        <v>30</v>
      </c>
      <c r="B39" s="19" t="s">
        <v>19</v>
      </c>
      <c r="L39" s="2">
        <v>2011</v>
      </c>
      <c r="M39" s="2" t="s">
        <v>19</v>
      </c>
    </row>
    <row r="40" spans="1:13" x14ac:dyDescent="0.25">
      <c r="A40" s="20" t="s">
        <v>30</v>
      </c>
      <c r="B40" s="19" t="s">
        <v>19</v>
      </c>
      <c r="L40" s="2">
        <v>2011</v>
      </c>
      <c r="M40" s="2" t="s">
        <v>19</v>
      </c>
    </row>
    <row r="41" spans="1:13" x14ac:dyDescent="0.25">
      <c r="A41" s="20" t="s">
        <v>30</v>
      </c>
      <c r="B41" s="19" t="s">
        <v>19</v>
      </c>
      <c r="L41" s="2">
        <v>2011</v>
      </c>
      <c r="M41" s="2" t="s">
        <v>19</v>
      </c>
    </row>
    <row r="42" spans="1:13" x14ac:dyDescent="0.25">
      <c r="A42" s="20" t="s">
        <v>30</v>
      </c>
      <c r="B42" s="19" t="s">
        <v>19</v>
      </c>
      <c r="L42" s="2">
        <v>2011</v>
      </c>
      <c r="M42" s="2" t="s">
        <v>19</v>
      </c>
    </row>
    <row r="43" spans="1:13" x14ac:dyDescent="0.25">
      <c r="A43" s="20" t="s">
        <v>30</v>
      </c>
      <c r="B43" s="19" t="s">
        <v>19</v>
      </c>
      <c r="L43" s="2">
        <v>2011</v>
      </c>
      <c r="M43" s="2" t="s">
        <v>19</v>
      </c>
    </row>
    <row r="44" spans="1:13" x14ac:dyDescent="0.25">
      <c r="A44" s="20" t="s">
        <v>30</v>
      </c>
      <c r="B44" s="19" t="s">
        <v>19</v>
      </c>
      <c r="L44" s="2">
        <v>2011</v>
      </c>
      <c r="M44" s="2" t="s">
        <v>19</v>
      </c>
    </row>
    <row r="45" spans="1:13" x14ac:dyDescent="0.25">
      <c r="A45" s="20" t="s">
        <v>30</v>
      </c>
      <c r="B45" s="19" t="s">
        <v>19</v>
      </c>
      <c r="L45" s="2">
        <v>2011</v>
      </c>
      <c r="M45" s="2" t="s">
        <v>19</v>
      </c>
    </row>
    <row r="46" spans="1:13" x14ac:dyDescent="0.25">
      <c r="A46" s="20" t="s">
        <v>30</v>
      </c>
      <c r="B46" s="19" t="s">
        <v>19</v>
      </c>
      <c r="L46" s="2">
        <v>2011</v>
      </c>
      <c r="M46" s="2" t="s">
        <v>19</v>
      </c>
    </row>
    <row r="47" spans="1:13" x14ac:dyDescent="0.25">
      <c r="A47" s="20" t="s">
        <v>30</v>
      </c>
      <c r="B47" s="19" t="s">
        <v>19</v>
      </c>
      <c r="L47" s="2">
        <v>2011</v>
      </c>
      <c r="M47" s="2" t="s">
        <v>19</v>
      </c>
    </row>
    <row r="48" spans="1:13" x14ac:dyDescent="0.25">
      <c r="A48" s="20" t="s">
        <v>30</v>
      </c>
      <c r="B48" s="19" t="s">
        <v>19</v>
      </c>
      <c r="L48" s="2">
        <v>2011</v>
      </c>
      <c r="M48" s="2" t="s">
        <v>19</v>
      </c>
    </row>
    <row r="49" spans="1:13" x14ac:dyDescent="0.25">
      <c r="A49" s="20" t="s">
        <v>30</v>
      </c>
      <c r="B49" s="19" t="s">
        <v>29</v>
      </c>
      <c r="L49" s="2">
        <v>2011</v>
      </c>
      <c r="M49" s="2" t="s">
        <v>29</v>
      </c>
    </row>
    <row r="50" spans="1:13" x14ac:dyDescent="0.25">
      <c r="A50" s="20" t="s">
        <v>30</v>
      </c>
      <c r="B50" s="19" t="s">
        <v>19</v>
      </c>
      <c r="L50" s="2">
        <v>2011</v>
      </c>
      <c r="M50" s="2" t="s">
        <v>19</v>
      </c>
    </row>
    <row r="51" spans="1:13" x14ac:dyDescent="0.25">
      <c r="A51" s="20" t="s">
        <v>30</v>
      </c>
      <c r="B51" s="19" t="s">
        <v>19</v>
      </c>
      <c r="L51" s="2">
        <v>2011</v>
      </c>
      <c r="M51" s="2" t="s">
        <v>19</v>
      </c>
    </row>
    <row r="52" spans="1:13" x14ac:dyDescent="0.25">
      <c r="A52" s="20" t="s">
        <v>30</v>
      </c>
      <c r="B52" s="19" t="s">
        <v>19</v>
      </c>
      <c r="L52" s="2">
        <v>2011</v>
      </c>
      <c r="M52" s="2" t="s">
        <v>19</v>
      </c>
    </row>
    <row r="53" spans="1:13" x14ac:dyDescent="0.25">
      <c r="A53" s="20" t="s">
        <v>30</v>
      </c>
      <c r="B53" s="19" t="s">
        <v>19</v>
      </c>
      <c r="L53" s="2">
        <v>2011</v>
      </c>
      <c r="M53" s="2" t="s">
        <v>19</v>
      </c>
    </row>
    <row r="54" spans="1:13" x14ac:dyDescent="0.25">
      <c r="A54" s="20" t="s">
        <v>30</v>
      </c>
      <c r="B54" s="19" t="s">
        <v>19</v>
      </c>
      <c r="L54" s="2">
        <v>2011</v>
      </c>
      <c r="M54" s="2" t="s">
        <v>19</v>
      </c>
    </row>
    <row r="55" spans="1:13" x14ac:dyDescent="0.25">
      <c r="A55" s="20" t="s">
        <v>30</v>
      </c>
      <c r="B55" s="19" t="s">
        <v>29</v>
      </c>
      <c r="L55" s="2">
        <v>2011</v>
      </c>
      <c r="M55" s="2" t="s">
        <v>29</v>
      </c>
    </row>
    <row r="56" spans="1:13" x14ac:dyDescent="0.25">
      <c r="A56" s="20" t="s">
        <v>30</v>
      </c>
      <c r="B56" s="19" t="s">
        <v>19</v>
      </c>
      <c r="L56" s="2">
        <v>2011</v>
      </c>
      <c r="M56" s="2" t="s">
        <v>19</v>
      </c>
    </row>
    <row r="57" spans="1:13" x14ac:dyDescent="0.25">
      <c r="A57" s="20" t="s">
        <v>30</v>
      </c>
      <c r="B57" s="19" t="s">
        <v>19</v>
      </c>
      <c r="L57" s="2">
        <v>2011</v>
      </c>
      <c r="M57" s="2" t="s">
        <v>19</v>
      </c>
    </row>
    <row r="58" spans="1:13" x14ac:dyDescent="0.25">
      <c r="A58" s="20" t="s">
        <v>30</v>
      </c>
      <c r="B58" s="19" t="s">
        <v>19</v>
      </c>
      <c r="L58" s="2">
        <v>2011</v>
      </c>
      <c r="M58" s="2" t="s">
        <v>19</v>
      </c>
    </row>
    <row r="59" spans="1:13" x14ac:dyDescent="0.25">
      <c r="A59" s="20" t="s">
        <v>30</v>
      </c>
      <c r="B59" s="19" t="s">
        <v>19</v>
      </c>
      <c r="L59" s="2">
        <v>2011</v>
      </c>
      <c r="M59" s="2" t="s">
        <v>19</v>
      </c>
    </row>
    <row r="60" spans="1:13" x14ac:dyDescent="0.25">
      <c r="A60" s="20" t="s">
        <v>30</v>
      </c>
      <c r="B60" s="19" t="s">
        <v>19</v>
      </c>
      <c r="L60" s="2">
        <v>2011</v>
      </c>
      <c r="M60" s="2" t="s">
        <v>19</v>
      </c>
    </row>
    <row r="61" spans="1:13" x14ac:dyDescent="0.25">
      <c r="A61" s="20" t="s">
        <v>30</v>
      </c>
      <c r="B61" s="19" t="s">
        <v>29</v>
      </c>
      <c r="L61" s="2">
        <v>2011</v>
      </c>
      <c r="M61" s="2" t="s">
        <v>29</v>
      </c>
    </row>
    <row r="62" spans="1:13" x14ac:dyDescent="0.25">
      <c r="A62" s="20" t="s">
        <v>30</v>
      </c>
      <c r="B62" s="19" t="s">
        <v>19</v>
      </c>
      <c r="L62" s="2">
        <v>2011</v>
      </c>
      <c r="M62" s="2" t="s">
        <v>19</v>
      </c>
    </row>
    <row r="63" spans="1:13" x14ac:dyDescent="0.25">
      <c r="A63" s="20" t="s">
        <v>30</v>
      </c>
      <c r="B63" s="19" t="s">
        <v>19</v>
      </c>
      <c r="L63" s="2">
        <v>2011</v>
      </c>
      <c r="M63" s="2" t="s">
        <v>19</v>
      </c>
    </row>
    <row r="64" spans="1:13" x14ac:dyDescent="0.25">
      <c r="A64" s="20" t="s">
        <v>30</v>
      </c>
      <c r="B64" s="19" t="s">
        <v>19</v>
      </c>
      <c r="L64" s="2">
        <v>2011</v>
      </c>
      <c r="M64" s="2" t="s">
        <v>19</v>
      </c>
    </row>
    <row r="65" spans="1:13" x14ac:dyDescent="0.25">
      <c r="A65" s="20" t="s">
        <v>30</v>
      </c>
      <c r="B65" s="19" t="s">
        <v>19</v>
      </c>
      <c r="L65" s="2">
        <v>2011</v>
      </c>
      <c r="M65" s="2" t="s">
        <v>19</v>
      </c>
    </row>
    <row r="66" spans="1:13" x14ac:dyDescent="0.25">
      <c r="A66" s="20" t="s">
        <v>30</v>
      </c>
      <c r="B66" s="19" t="s">
        <v>19</v>
      </c>
      <c r="L66" s="2">
        <v>2011</v>
      </c>
      <c r="M66" s="2" t="s">
        <v>19</v>
      </c>
    </row>
    <row r="67" spans="1:13" x14ac:dyDescent="0.25">
      <c r="A67" s="20" t="s">
        <v>30</v>
      </c>
      <c r="B67" s="19" t="s">
        <v>29</v>
      </c>
      <c r="L67" s="2">
        <v>2011</v>
      </c>
      <c r="M67" s="2" t="s">
        <v>29</v>
      </c>
    </row>
    <row r="68" spans="1:13" x14ac:dyDescent="0.25">
      <c r="A68" s="20" t="s">
        <v>30</v>
      </c>
      <c r="B68" s="19" t="s">
        <v>19</v>
      </c>
      <c r="L68" s="2">
        <v>2011</v>
      </c>
      <c r="M68" s="2" t="s">
        <v>19</v>
      </c>
    </row>
    <row r="69" spans="1:13" x14ac:dyDescent="0.25">
      <c r="A69" s="20" t="s">
        <v>30</v>
      </c>
      <c r="B69" s="19" t="s">
        <v>19</v>
      </c>
      <c r="L69" s="2">
        <v>2011</v>
      </c>
      <c r="M69" s="2" t="s">
        <v>19</v>
      </c>
    </row>
    <row r="70" spans="1:13" x14ac:dyDescent="0.25">
      <c r="A70" s="20" t="s">
        <v>30</v>
      </c>
      <c r="B70" s="19" t="s">
        <v>19</v>
      </c>
      <c r="L70" s="2">
        <v>2011</v>
      </c>
      <c r="M70" s="2" t="s">
        <v>19</v>
      </c>
    </row>
    <row r="71" spans="1:13" x14ac:dyDescent="0.25">
      <c r="A71" s="20" t="s">
        <v>30</v>
      </c>
      <c r="B71" s="19" t="s">
        <v>19</v>
      </c>
      <c r="L71" s="2">
        <v>2011</v>
      </c>
      <c r="M71" s="2" t="s">
        <v>19</v>
      </c>
    </row>
    <row r="72" spans="1:13" x14ac:dyDescent="0.25">
      <c r="A72" s="20" t="s">
        <v>30</v>
      </c>
      <c r="B72" s="19" t="s">
        <v>19</v>
      </c>
      <c r="L72" s="2">
        <v>2011</v>
      </c>
      <c r="M72" s="2" t="s">
        <v>19</v>
      </c>
    </row>
    <row r="73" spans="1:13" x14ac:dyDescent="0.25">
      <c r="A73" s="20" t="s">
        <v>30</v>
      </c>
      <c r="B73" s="19" t="s">
        <v>19</v>
      </c>
      <c r="L73" s="2">
        <v>2011</v>
      </c>
      <c r="M73" s="2" t="s">
        <v>19</v>
      </c>
    </row>
    <row r="74" spans="1:13" x14ac:dyDescent="0.25">
      <c r="A74" s="20" t="s">
        <v>30</v>
      </c>
      <c r="B74" s="19" t="s">
        <v>19</v>
      </c>
      <c r="L74" s="2">
        <v>2011</v>
      </c>
      <c r="M74" s="2" t="s">
        <v>19</v>
      </c>
    </row>
    <row r="75" spans="1:13" x14ac:dyDescent="0.25">
      <c r="A75" s="20" t="s">
        <v>30</v>
      </c>
      <c r="B75" s="19" t="s">
        <v>19</v>
      </c>
      <c r="L75" s="2">
        <v>2011</v>
      </c>
      <c r="M75" s="2" t="s">
        <v>19</v>
      </c>
    </row>
    <row r="76" spans="1:13" x14ac:dyDescent="0.25">
      <c r="A76" s="20" t="s">
        <v>30</v>
      </c>
      <c r="B76" s="19" t="s">
        <v>19</v>
      </c>
      <c r="L76" s="2">
        <v>2011</v>
      </c>
      <c r="M76" s="2" t="s">
        <v>19</v>
      </c>
    </row>
    <row r="77" spans="1:13" x14ac:dyDescent="0.25">
      <c r="A77" s="20" t="s">
        <v>30</v>
      </c>
      <c r="B77" s="19" t="s">
        <v>19</v>
      </c>
      <c r="L77" s="2">
        <v>2011</v>
      </c>
      <c r="M77" s="2" t="s">
        <v>19</v>
      </c>
    </row>
    <row r="78" spans="1:13" x14ac:dyDescent="0.25">
      <c r="A78" s="20" t="s">
        <v>30</v>
      </c>
      <c r="B78" s="19" t="s">
        <v>19</v>
      </c>
      <c r="L78" s="2">
        <v>2011</v>
      </c>
      <c r="M78" s="2" t="s">
        <v>19</v>
      </c>
    </row>
    <row r="79" spans="1:13" x14ac:dyDescent="0.25">
      <c r="A79" s="20" t="s">
        <v>30</v>
      </c>
      <c r="B79" s="19" t="s">
        <v>19</v>
      </c>
      <c r="L79" s="2">
        <v>2011</v>
      </c>
      <c r="M79" s="2" t="s">
        <v>19</v>
      </c>
    </row>
    <row r="80" spans="1:13" x14ac:dyDescent="0.25">
      <c r="A80" s="20" t="s">
        <v>30</v>
      </c>
      <c r="B80" s="19" t="s">
        <v>19</v>
      </c>
      <c r="L80" s="2">
        <v>2011</v>
      </c>
      <c r="M80" s="2" t="s">
        <v>19</v>
      </c>
    </row>
    <row r="81" spans="1:13" x14ac:dyDescent="0.25">
      <c r="A81" s="20" t="s">
        <v>30</v>
      </c>
      <c r="B81" s="19" t="s">
        <v>19</v>
      </c>
      <c r="L81" s="2">
        <v>2011</v>
      </c>
      <c r="M81" s="2" t="s">
        <v>19</v>
      </c>
    </row>
    <row r="82" spans="1:13" x14ac:dyDescent="0.25">
      <c r="A82" s="20" t="s">
        <v>30</v>
      </c>
      <c r="B82" s="19" t="s">
        <v>19</v>
      </c>
      <c r="L82" s="2">
        <v>2011</v>
      </c>
      <c r="M82" s="2" t="s">
        <v>19</v>
      </c>
    </row>
    <row r="83" spans="1:13" x14ac:dyDescent="0.25">
      <c r="A83" s="20" t="s">
        <v>30</v>
      </c>
      <c r="B83" s="19" t="s">
        <v>19</v>
      </c>
      <c r="L83" s="2">
        <v>2011</v>
      </c>
      <c r="M83" s="2" t="s">
        <v>19</v>
      </c>
    </row>
    <row r="84" spans="1:13" x14ac:dyDescent="0.25">
      <c r="A84" s="20" t="s">
        <v>30</v>
      </c>
      <c r="B84" s="19" t="s">
        <v>19</v>
      </c>
      <c r="L84" s="2">
        <v>2011</v>
      </c>
      <c r="M84" s="2" t="s">
        <v>19</v>
      </c>
    </row>
    <row r="85" spans="1:13" x14ac:dyDescent="0.25">
      <c r="A85" s="20" t="s">
        <v>30</v>
      </c>
      <c r="B85" s="19" t="s">
        <v>29</v>
      </c>
      <c r="L85" s="2">
        <v>2011</v>
      </c>
      <c r="M85" s="2" t="s">
        <v>29</v>
      </c>
    </row>
    <row r="86" spans="1:13" x14ac:dyDescent="0.25">
      <c r="A86" s="20" t="s">
        <v>30</v>
      </c>
      <c r="B86" s="19" t="s">
        <v>19</v>
      </c>
      <c r="L86" s="2">
        <v>2011</v>
      </c>
      <c r="M86" s="2" t="s">
        <v>19</v>
      </c>
    </row>
    <row r="87" spans="1:13" x14ac:dyDescent="0.25">
      <c r="A87" s="20" t="s">
        <v>30</v>
      </c>
      <c r="B87" s="19" t="s">
        <v>29</v>
      </c>
      <c r="L87" s="2">
        <v>2011</v>
      </c>
      <c r="M87" s="2" t="s">
        <v>29</v>
      </c>
    </row>
    <row r="88" spans="1:13" x14ac:dyDescent="0.25">
      <c r="A88" s="20" t="s">
        <v>30</v>
      </c>
      <c r="B88" s="19" t="s">
        <v>19</v>
      </c>
      <c r="L88" s="2">
        <v>2011</v>
      </c>
      <c r="M88" s="2" t="s">
        <v>19</v>
      </c>
    </row>
    <row r="89" spans="1:13" x14ac:dyDescent="0.25">
      <c r="A89" s="20" t="s">
        <v>30</v>
      </c>
      <c r="B89" s="19" t="s">
        <v>19</v>
      </c>
      <c r="L89" s="2">
        <v>2011</v>
      </c>
      <c r="M89" s="2" t="s">
        <v>19</v>
      </c>
    </row>
    <row r="90" spans="1:13" x14ac:dyDescent="0.25">
      <c r="A90" s="20" t="s">
        <v>30</v>
      </c>
      <c r="B90" s="19" t="s">
        <v>29</v>
      </c>
      <c r="L90" s="2">
        <v>2011</v>
      </c>
      <c r="M90" s="2" t="s">
        <v>29</v>
      </c>
    </row>
    <row r="91" spans="1:13" x14ac:dyDescent="0.25">
      <c r="A91" s="20" t="s">
        <v>30</v>
      </c>
      <c r="B91" s="19" t="s">
        <v>19</v>
      </c>
      <c r="L91" s="2">
        <v>2011</v>
      </c>
      <c r="M91" s="2" t="s">
        <v>19</v>
      </c>
    </row>
    <row r="92" spans="1:13" x14ac:dyDescent="0.25">
      <c r="A92" s="20" t="s">
        <v>30</v>
      </c>
      <c r="B92" s="19" t="s">
        <v>19</v>
      </c>
      <c r="L92" s="2">
        <v>2011</v>
      </c>
      <c r="M92" s="2" t="s">
        <v>19</v>
      </c>
    </row>
    <row r="93" spans="1:13" x14ac:dyDescent="0.25">
      <c r="A93" s="20" t="s">
        <v>30</v>
      </c>
      <c r="B93" s="19" t="s">
        <v>29</v>
      </c>
      <c r="L93" s="2">
        <v>2011</v>
      </c>
      <c r="M93" s="2" t="s">
        <v>29</v>
      </c>
    </row>
    <row r="94" spans="1:13" x14ac:dyDescent="0.25">
      <c r="A94" s="20" t="s">
        <v>30</v>
      </c>
      <c r="B94" s="19" t="s">
        <v>29</v>
      </c>
      <c r="L94" s="2">
        <v>2011</v>
      </c>
      <c r="M94" s="2" t="s">
        <v>29</v>
      </c>
    </row>
    <row r="95" spans="1:13" x14ac:dyDescent="0.25">
      <c r="A95" s="20" t="s">
        <v>30</v>
      </c>
      <c r="B95" s="19" t="s">
        <v>19</v>
      </c>
      <c r="L95" s="2">
        <v>2011</v>
      </c>
      <c r="M95" s="2" t="s">
        <v>19</v>
      </c>
    </row>
    <row r="96" spans="1:13" x14ac:dyDescent="0.25">
      <c r="A96" s="20" t="s">
        <v>30</v>
      </c>
      <c r="B96" s="19" t="s">
        <v>29</v>
      </c>
      <c r="L96" s="2">
        <v>2011</v>
      </c>
      <c r="M96" s="2" t="s">
        <v>29</v>
      </c>
    </row>
    <row r="97" spans="1:13" x14ac:dyDescent="0.25">
      <c r="A97" s="20" t="s">
        <v>30</v>
      </c>
      <c r="B97" s="19" t="s">
        <v>29</v>
      </c>
      <c r="L97" s="2">
        <v>2011</v>
      </c>
      <c r="M97" s="2" t="s">
        <v>29</v>
      </c>
    </row>
    <row r="98" spans="1:13" x14ac:dyDescent="0.25">
      <c r="A98" s="20" t="s">
        <v>30</v>
      </c>
      <c r="B98" s="19" t="s">
        <v>19</v>
      </c>
      <c r="L98" s="2">
        <v>2011</v>
      </c>
      <c r="M98" s="2" t="s">
        <v>19</v>
      </c>
    </row>
    <row r="99" spans="1:13" x14ac:dyDescent="0.25">
      <c r="A99" s="20" t="s">
        <v>30</v>
      </c>
      <c r="B99" s="19" t="s">
        <v>29</v>
      </c>
      <c r="L99" s="2">
        <v>2011</v>
      </c>
      <c r="M99" s="2" t="s">
        <v>29</v>
      </c>
    </row>
    <row r="100" spans="1:13" x14ac:dyDescent="0.25">
      <c r="A100" s="20" t="s">
        <v>30</v>
      </c>
      <c r="B100" s="19" t="s">
        <v>29</v>
      </c>
      <c r="L100" s="2">
        <v>2011</v>
      </c>
      <c r="M100" s="2" t="s">
        <v>29</v>
      </c>
    </row>
    <row r="101" spans="1:13" x14ac:dyDescent="0.25">
      <c r="A101" s="20" t="s">
        <v>30</v>
      </c>
      <c r="B101" s="19" t="s">
        <v>29</v>
      </c>
      <c r="L101" s="2">
        <v>2011</v>
      </c>
      <c r="M101" s="2" t="s">
        <v>29</v>
      </c>
    </row>
    <row r="102" spans="1:13" x14ac:dyDescent="0.25">
      <c r="A102" s="20" t="s">
        <v>30</v>
      </c>
      <c r="B102" s="19" t="s">
        <v>29</v>
      </c>
      <c r="L102" s="2">
        <v>2011</v>
      </c>
      <c r="M102" s="2" t="s">
        <v>29</v>
      </c>
    </row>
    <row r="103" spans="1:13" x14ac:dyDescent="0.25">
      <c r="A103" s="20" t="s">
        <v>30</v>
      </c>
      <c r="B103" s="20" t="s">
        <v>29</v>
      </c>
      <c r="L103" s="2">
        <v>2011</v>
      </c>
      <c r="M103" s="2" t="s">
        <v>29</v>
      </c>
    </row>
    <row r="104" spans="1:13" x14ac:dyDescent="0.25">
      <c r="A104" s="20" t="s">
        <v>30</v>
      </c>
      <c r="B104" s="20" t="s">
        <v>19</v>
      </c>
      <c r="L104" s="2">
        <v>2011</v>
      </c>
      <c r="M104" s="2" t="s">
        <v>19</v>
      </c>
    </row>
    <row r="105" spans="1:13" x14ac:dyDescent="0.25">
      <c r="A105" s="20" t="s">
        <v>30</v>
      </c>
      <c r="B105" s="20" t="s">
        <v>29</v>
      </c>
      <c r="L105" s="2">
        <v>2011</v>
      </c>
      <c r="M105" s="2" t="s">
        <v>29</v>
      </c>
    </row>
    <row r="106" spans="1:13" x14ac:dyDescent="0.25">
      <c r="A106" s="20" t="s">
        <v>30</v>
      </c>
      <c r="B106" s="20" t="s">
        <v>19</v>
      </c>
      <c r="L106" s="2">
        <v>2011</v>
      </c>
      <c r="M106" s="2" t="s">
        <v>19</v>
      </c>
    </row>
    <row r="107" spans="1:13" x14ac:dyDescent="0.25">
      <c r="A107" s="20" t="s">
        <v>30</v>
      </c>
      <c r="B107" s="20" t="s">
        <v>19</v>
      </c>
      <c r="L107" s="2">
        <v>2011</v>
      </c>
      <c r="M107" s="2" t="s">
        <v>19</v>
      </c>
    </row>
    <row r="108" spans="1:13" x14ac:dyDescent="0.25">
      <c r="A108" s="20" t="s">
        <v>30</v>
      </c>
      <c r="B108" s="20" t="s">
        <v>19</v>
      </c>
      <c r="L108" s="2">
        <v>2011</v>
      </c>
      <c r="M108" s="2" t="s">
        <v>19</v>
      </c>
    </row>
    <row r="109" spans="1:13" x14ac:dyDescent="0.25">
      <c r="A109" s="20" t="s">
        <v>30</v>
      </c>
      <c r="B109" s="20" t="s">
        <v>19</v>
      </c>
      <c r="L109" s="2">
        <v>2011</v>
      </c>
      <c r="M109" s="2" t="s">
        <v>19</v>
      </c>
    </row>
    <row r="110" spans="1:13" x14ac:dyDescent="0.25">
      <c r="A110" s="20" t="s">
        <v>30</v>
      </c>
      <c r="B110" s="20" t="s">
        <v>19</v>
      </c>
      <c r="L110" s="2">
        <v>2011</v>
      </c>
      <c r="M110" s="2" t="s">
        <v>19</v>
      </c>
    </row>
    <row r="111" spans="1:13" x14ac:dyDescent="0.25">
      <c r="A111" s="20" t="s">
        <v>30</v>
      </c>
      <c r="B111" s="20" t="s">
        <v>19</v>
      </c>
      <c r="L111" s="2">
        <v>2011</v>
      </c>
      <c r="M111" s="2" t="s">
        <v>19</v>
      </c>
    </row>
    <row r="112" spans="1:13" x14ac:dyDescent="0.25">
      <c r="A112" s="20" t="s">
        <v>30</v>
      </c>
      <c r="B112" s="20" t="s">
        <v>19</v>
      </c>
      <c r="L112" s="2">
        <v>2011</v>
      </c>
      <c r="M112" s="2" t="s">
        <v>19</v>
      </c>
    </row>
    <row r="113" spans="1:13" x14ac:dyDescent="0.25">
      <c r="A113" s="20" t="s">
        <v>30</v>
      </c>
      <c r="B113" s="20" t="s">
        <v>19</v>
      </c>
      <c r="L113" s="2">
        <v>2011</v>
      </c>
      <c r="M113" s="2" t="s">
        <v>19</v>
      </c>
    </row>
    <row r="114" spans="1:13" x14ac:dyDescent="0.25">
      <c r="A114" s="20" t="s">
        <v>30</v>
      </c>
      <c r="B114" s="20" t="s">
        <v>19</v>
      </c>
      <c r="L114" s="2">
        <v>2011</v>
      </c>
      <c r="M114" s="2" t="s">
        <v>19</v>
      </c>
    </row>
    <row r="115" spans="1:13" x14ac:dyDescent="0.25">
      <c r="A115" s="20" t="s">
        <v>30</v>
      </c>
      <c r="B115" s="20" t="s">
        <v>19</v>
      </c>
      <c r="L115" s="2">
        <v>2011</v>
      </c>
      <c r="M115" s="2" t="s">
        <v>19</v>
      </c>
    </row>
    <row r="116" spans="1:13" x14ac:dyDescent="0.25">
      <c r="A116" s="20" t="s">
        <v>30</v>
      </c>
      <c r="B116" s="20" t="s">
        <v>19</v>
      </c>
      <c r="L116" s="2">
        <v>2011</v>
      </c>
      <c r="M116" s="2" t="s">
        <v>19</v>
      </c>
    </row>
    <row r="117" spans="1:13" x14ac:dyDescent="0.25">
      <c r="A117" s="20" t="s">
        <v>30</v>
      </c>
      <c r="B117" s="20" t="s">
        <v>19</v>
      </c>
      <c r="L117" s="2">
        <v>2011</v>
      </c>
      <c r="M117" s="2" t="s">
        <v>19</v>
      </c>
    </row>
    <row r="118" spans="1:13" x14ac:dyDescent="0.25">
      <c r="A118" s="20" t="s">
        <v>30</v>
      </c>
      <c r="B118" s="20" t="s">
        <v>19</v>
      </c>
      <c r="L118" s="2">
        <v>2011</v>
      </c>
      <c r="M118" s="2" t="s">
        <v>19</v>
      </c>
    </row>
    <row r="119" spans="1:13" x14ac:dyDescent="0.25">
      <c r="A119" s="20" t="s">
        <v>30</v>
      </c>
      <c r="B119" s="20" t="s">
        <v>19</v>
      </c>
      <c r="L119" s="2">
        <v>2011</v>
      </c>
      <c r="M119" s="2" t="s">
        <v>19</v>
      </c>
    </row>
    <row r="120" spans="1:13" x14ac:dyDescent="0.25">
      <c r="A120" s="20" t="s">
        <v>30</v>
      </c>
      <c r="B120" s="20" t="s">
        <v>19</v>
      </c>
      <c r="L120" s="2">
        <v>2011</v>
      </c>
      <c r="M120" s="2" t="s">
        <v>19</v>
      </c>
    </row>
    <row r="121" spans="1:13" x14ac:dyDescent="0.25">
      <c r="A121" s="20" t="s">
        <v>30</v>
      </c>
      <c r="B121" s="20" t="s">
        <v>19</v>
      </c>
      <c r="L121" s="2">
        <v>2011</v>
      </c>
      <c r="M121" s="2" t="s">
        <v>19</v>
      </c>
    </row>
    <row r="122" spans="1:13" x14ac:dyDescent="0.25">
      <c r="A122" s="20" t="s">
        <v>30</v>
      </c>
      <c r="B122" s="20" t="s">
        <v>19</v>
      </c>
      <c r="L122" s="2">
        <v>2011</v>
      </c>
      <c r="M122" s="2" t="s">
        <v>19</v>
      </c>
    </row>
    <row r="123" spans="1:13" x14ac:dyDescent="0.25">
      <c r="A123" s="20" t="s">
        <v>30</v>
      </c>
      <c r="B123" s="20" t="s">
        <v>19</v>
      </c>
      <c r="L123" s="2">
        <v>2011</v>
      </c>
      <c r="M123" s="2" t="s">
        <v>19</v>
      </c>
    </row>
    <row r="124" spans="1:13" x14ac:dyDescent="0.25">
      <c r="A124" s="20" t="s">
        <v>30</v>
      </c>
      <c r="B124" s="20" t="s">
        <v>19</v>
      </c>
      <c r="L124" s="2">
        <v>2011</v>
      </c>
      <c r="M124" s="2" t="s">
        <v>19</v>
      </c>
    </row>
    <row r="125" spans="1:13" x14ac:dyDescent="0.25">
      <c r="A125" s="20" t="s">
        <v>30</v>
      </c>
      <c r="B125" s="20" t="s">
        <v>19</v>
      </c>
      <c r="L125" s="2">
        <v>2011</v>
      </c>
      <c r="M125" s="2" t="s">
        <v>19</v>
      </c>
    </row>
    <row r="126" spans="1:13" x14ac:dyDescent="0.25">
      <c r="A126" s="20" t="s">
        <v>30</v>
      </c>
      <c r="B126" s="20" t="s">
        <v>19</v>
      </c>
      <c r="L126" s="2">
        <v>2011</v>
      </c>
      <c r="M126" s="2" t="s">
        <v>19</v>
      </c>
    </row>
    <row r="127" spans="1:13" x14ac:dyDescent="0.25">
      <c r="A127" s="20" t="s">
        <v>30</v>
      </c>
      <c r="B127" s="20" t="s">
        <v>19</v>
      </c>
      <c r="L127" s="2">
        <v>2011</v>
      </c>
      <c r="M127" s="2" t="s">
        <v>19</v>
      </c>
    </row>
    <row r="128" spans="1:13" x14ac:dyDescent="0.25">
      <c r="A128" s="20" t="s">
        <v>30</v>
      </c>
      <c r="B128" s="20" t="s">
        <v>19</v>
      </c>
      <c r="L128" s="2">
        <v>2011</v>
      </c>
      <c r="M128" s="2" t="s">
        <v>19</v>
      </c>
    </row>
    <row r="129" spans="1:13" x14ac:dyDescent="0.25">
      <c r="A129" s="20" t="s">
        <v>30</v>
      </c>
      <c r="B129" s="20" t="s">
        <v>19</v>
      </c>
      <c r="L129" s="2">
        <v>2011</v>
      </c>
      <c r="M129" s="2" t="s">
        <v>19</v>
      </c>
    </row>
    <row r="130" spans="1:13" x14ac:dyDescent="0.25">
      <c r="A130" s="20" t="s">
        <v>30</v>
      </c>
      <c r="B130" s="20" t="s">
        <v>19</v>
      </c>
      <c r="L130" s="2">
        <v>2011</v>
      </c>
      <c r="M130" s="2" t="s">
        <v>19</v>
      </c>
    </row>
    <row r="131" spans="1:13" x14ac:dyDescent="0.25">
      <c r="A131" s="20" t="s">
        <v>30</v>
      </c>
      <c r="B131" s="20" t="s">
        <v>19</v>
      </c>
      <c r="L131" s="2">
        <v>2011</v>
      </c>
      <c r="M131" s="2" t="s">
        <v>19</v>
      </c>
    </row>
    <row r="132" spans="1:13" x14ac:dyDescent="0.25">
      <c r="A132" s="20" t="s">
        <v>30</v>
      </c>
      <c r="B132" s="20" t="s">
        <v>19</v>
      </c>
      <c r="L132" s="2">
        <v>2011</v>
      </c>
      <c r="M132" s="2" t="s">
        <v>19</v>
      </c>
    </row>
    <row r="133" spans="1:13" x14ac:dyDescent="0.25">
      <c r="A133" s="20" t="s">
        <v>30</v>
      </c>
      <c r="B133" s="20" t="s">
        <v>19</v>
      </c>
      <c r="L133" s="2">
        <v>2011</v>
      </c>
      <c r="M133" s="2" t="s">
        <v>19</v>
      </c>
    </row>
    <row r="134" spans="1:13" x14ac:dyDescent="0.25">
      <c r="A134" s="20" t="s">
        <v>30</v>
      </c>
      <c r="B134" s="20" t="s">
        <v>29</v>
      </c>
      <c r="L134" s="2">
        <v>2011</v>
      </c>
      <c r="M134" s="2" t="s">
        <v>29</v>
      </c>
    </row>
    <row r="135" spans="1:13" x14ac:dyDescent="0.25">
      <c r="A135" s="20" t="s">
        <v>30</v>
      </c>
      <c r="B135" s="20" t="s">
        <v>19</v>
      </c>
      <c r="L135" s="2">
        <v>2011</v>
      </c>
      <c r="M135" s="2" t="s">
        <v>19</v>
      </c>
    </row>
    <row r="136" spans="1:13" x14ac:dyDescent="0.25">
      <c r="A136" s="20" t="s">
        <v>30</v>
      </c>
      <c r="B136" s="20" t="s">
        <v>19</v>
      </c>
      <c r="L136" s="2">
        <v>2011</v>
      </c>
      <c r="M136" s="2" t="s">
        <v>19</v>
      </c>
    </row>
    <row r="137" spans="1:13" x14ac:dyDescent="0.25">
      <c r="A137" s="20" t="s">
        <v>30</v>
      </c>
      <c r="B137" s="20" t="s">
        <v>19</v>
      </c>
      <c r="L137" s="2">
        <v>2011</v>
      </c>
      <c r="M137" s="2" t="s">
        <v>19</v>
      </c>
    </row>
    <row r="138" spans="1:13" x14ac:dyDescent="0.25">
      <c r="A138" s="20" t="s">
        <v>30</v>
      </c>
      <c r="B138" s="20" t="s">
        <v>19</v>
      </c>
      <c r="L138" s="2">
        <v>2011</v>
      </c>
      <c r="M138" s="2" t="s">
        <v>19</v>
      </c>
    </row>
    <row r="139" spans="1:13" x14ac:dyDescent="0.25">
      <c r="A139" s="20" t="s">
        <v>30</v>
      </c>
      <c r="B139" s="20" t="s">
        <v>19</v>
      </c>
      <c r="L139" s="2">
        <v>2011</v>
      </c>
      <c r="M139" s="2" t="s">
        <v>19</v>
      </c>
    </row>
    <row r="140" spans="1:13" x14ac:dyDescent="0.25">
      <c r="A140" s="20" t="s">
        <v>30</v>
      </c>
      <c r="B140" s="20" t="s">
        <v>19</v>
      </c>
      <c r="L140" s="2">
        <v>2011</v>
      </c>
      <c r="M140" s="2" t="s">
        <v>19</v>
      </c>
    </row>
    <row r="141" spans="1:13" x14ac:dyDescent="0.25">
      <c r="A141" s="20" t="s">
        <v>30</v>
      </c>
      <c r="B141" s="20" t="s">
        <v>19</v>
      </c>
      <c r="L141" s="2">
        <v>2011</v>
      </c>
      <c r="M141" s="2" t="s">
        <v>19</v>
      </c>
    </row>
    <row r="142" spans="1:13" x14ac:dyDescent="0.25">
      <c r="A142" s="20" t="s">
        <v>30</v>
      </c>
      <c r="B142" s="20" t="s">
        <v>19</v>
      </c>
      <c r="L142" s="2">
        <v>2011</v>
      </c>
      <c r="M142" s="2" t="s">
        <v>19</v>
      </c>
    </row>
    <row r="143" spans="1:13" x14ac:dyDescent="0.25">
      <c r="A143" s="20" t="s">
        <v>30</v>
      </c>
      <c r="B143" s="20" t="s">
        <v>29</v>
      </c>
      <c r="L143" s="2">
        <v>2011</v>
      </c>
      <c r="M143" s="2" t="s">
        <v>29</v>
      </c>
    </row>
    <row r="144" spans="1:13" x14ac:dyDescent="0.25">
      <c r="A144" s="20" t="s">
        <v>30</v>
      </c>
      <c r="B144" s="20" t="s">
        <v>19</v>
      </c>
      <c r="L144" s="2">
        <v>2011</v>
      </c>
      <c r="M144" s="2" t="s">
        <v>19</v>
      </c>
    </row>
    <row r="145" spans="1:13" x14ac:dyDescent="0.25">
      <c r="A145" s="20" t="s">
        <v>30</v>
      </c>
      <c r="B145" s="20" t="s">
        <v>19</v>
      </c>
      <c r="L145" s="2">
        <v>2011</v>
      </c>
      <c r="M145" s="2" t="s">
        <v>19</v>
      </c>
    </row>
    <row r="146" spans="1:13" x14ac:dyDescent="0.25">
      <c r="A146" s="20" t="s">
        <v>30</v>
      </c>
      <c r="B146" s="20" t="s">
        <v>19</v>
      </c>
      <c r="L146" s="2">
        <v>2011</v>
      </c>
      <c r="M146" s="2" t="s">
        <v>19</v>
      </c>
    </row>
    <row r="147" spans="1:13" x14ac:dyDescent="0.25">
      <c r="A147" s="20" t="s">
        <v>30</v>
      </c>
      <c r="B147" s="20" t="s">
        <v>19</v>
      </c>
      <c r="L147" s="2">
        <v>2011</v>
      </c>
      <c r="M147" s="2" t="s">
        <v>19</v>
      </c>
    </row>
    <row r="148" spans="1:13" x14ac:dyDescent="0.25">
      <c r="A148" s="20" t="s">
        <v>30</v>
      </c>
      <c r="B148" s="20" t="s">
        <v>19</v>
      </c>
      <c r="L148" s="2">
        <v>2011</v>
      </c>
      <c r="M148" s="2" t="s">
        <v>19</v>
      </c>
    </row>
    <row r="149" spans="1:13" x14ac:dyDescent="0.25">
      <c r="A149" s="20" t="s">
        <v>30</v>
      </c>
      <c r="B149" s="20" t="s">
        <v>19</v>
      </c>
      <c r="L149" s="2">
        <v>2011</v>
      </c>
      <c r="M149" s="2" t="s">
        <v>19</v>
      </c>
    </row>
    <row r="150" spans="1:13" x14ac:dyDescent="0.25">
      <c r="A150" s="20" t="s">
        <v>30</v>
      </c>
      <c r="B150" s="20" t="s">
        <v>29</v>
      </c>
      <c r="L150" s="2">
        <v>2011</v>
      </c>
      <c r="M150" s="2" t="s">
        <v>29</v>
      </c>
    </row>
    <row r="151" spans="1:13" x14ac:dyDescent="0.25">
      <c r="A151" s="20" t="s">
        <v>30</v>
      </c>
      <c r="B151" s="20" t="s">
        <v>19</v>
      </c>
      <c r="L151" s="2">
        <v>2011</v>
      </c>
      <c r="M151" s="2" t="s">
        <v>19</v>
      </c>
    </row>
    <row r="152" spans="1:13" x14ac:dyDescent="0.25">
      <c r="A152" s="20" t="s">
        <v>30</v>
      </c>
      <c r="B152" s="20" t="s">
        <v>19</v>
      </c>
      <c r="L152" s="2">
        <v>2011</v>
      </c>
      <c r="M152" s="2" t="s">
        <v>19</v>
      </c>
    </row>
    <row r="153" spans="1:13" x14ac:dyDescent="0.25">
      <c r="A153" s="20" t="s">
        <v>30</v>
      </c>
      <c r="B153" s="20" t="s">
        <v>19</v>
      </c>
      <c r="L153" s="2">
        <v>2011</v>
      </c>
      <c r="M153" s="2" t="s">
        <v>19</v>
      </c>
    </row>
    <row r="154" spans="1:13" x14ac:dyDescent="0.25">
      <c r="A154" s="20" t="s">
        <v>30</v>
      </c>
      <c r="B154" s="20" t="s">
        <v>19</v>
      </c>
      <c r="L154" s="2">
        <v>2011</v>
      </c>
      <c r="M154" s="2" t="s">
        <v>19</v>
      </c>
    </row>
    <row r="155" spans="1:13" x14ac:dyDescent="0.25">
      <c r="A155" s="20" t="s">
        <v>30</v>
      </c>
      <c r="B155" s="20" t="s">
        <v>19</v>
      </c>
      <c r="L155" s="2">
        <v>2011</v>
      </c>
      <c r="M155" s="2" t="s">
        <v>19</v>
      </c>
    </row>
    <row r="156" spans="1:13" x14ac:dyDescent="0.25">
      <c r="A156" s="20" t="s">
        <v>30</v>
      </c>
      <c r="B156" s="20" t="s">
        <v>19</v>
      </c>
      <c r="L156" s="2">
        <v>2011</v>
      </c>
      <c r="M156" s="2" t="s">
        <v>19</v>
      </c>
    </row>
    <row r="157" spans="1:13" x14ac:dyDescent="0.25">
      <c r="A157" s="20" t="s">
        <v>30</v>
      </c>
      <c r="B157" s="20" t="s">
        <v>19</v>
      </c>
      <c r="L157" s="2">
        <v>2011</v>
      </c>
      <c r="M157" s="2" t="s">
        <v>19</v>
      </c>
    </row>
    <row r="158" spans="1:13" x14ac:dyDescent="0.25">
      <c r="A158" s="20" t="s">
        <v>30</v>
      </c>
      <c r="B158" s="20" t="s">
        <v>19</v>
      </c>
      <c r="L158" s="2">
        <v>2011</v>
      </c>
      <c r="M158" s="2" t="s">
        <v>19</v>
      </c>
    </row>
    <row r="159" spans="1:13" x14ac:dyDescent="0.25">
      <c r="A159" s="20" t="s">
        <v>30</v>
      </c>
      <c r="B159" s="20" t="s">
        <v>19</v>
      </c>
      <c r="L159" s="2">
        <v>2011</v>
      </c>
      <c r="M159" s="2" t="s">
        <v>19</v>
      </c>
    </row>
    <row r="160" spans="1:13" x14ac:dyDescent="0.25">
      <c r="A160" s="20" t="s">
        <v>30</v>
      </c>
      <c r="B160" s="20" t="s">
        <v>19</v>
      </c>
      <c r="L160" s="2">
        <v>2011</v>
      </c>
      <c r="M160" s="2" t="s">
        <v>19</v>
      </c>
    </row>
    <row r="161" spans="1:13" x14ac:dyDescent="0.25">
      <c r="A161" s="20" t="s">
        <v>30</v>
      </c>
      <c r="B161" s="20" t="s">
        <v>19</v>
      </c>
      <c r="L161" s="2">
        <v>2011</v>
      </c>
      <c r="M161" s="2" t="s">
        <v>19</v>
      </c>
    </row>
    <row r="162" spans="1:13" x14ac:dyDescent="0.25">
      <c r="A162" s="20" t="s">
        <v>30</v>
      </c>
      <c r="B162" s="20" t="s">
        <v>19</v>
      </c>
      <c r="L162" s="2">
        <v>2011</v>
      </c>
      <c r="M162" s="2" t="s">
        <v>19</v>
      </c>
    </row>
    <row r="163" spans="1:13" x14ac:dyDescent="0.25">
      <c r="A163" s="20" t="s">
        <v>30</v>
      </c>
      <c r="B163" s="20" t="s">
        <v>19</v>
      </c>
      <c r="L163" s="2">
        <v>2011</v>
      </c>
      <c r="M163" s="2" t="s">
        <v>19</v>
      </c>
    </row>
    <row r="164" spans="1:13" x14ac:dyDescent="0.25">
      <c r="A164" s="20" t="s">
        <v>30</v>
      </c>
      <c r="B164" s="20" t="s">
        <v>19</v>
      </c>
      <c r="L164" s="2">
        <v>2011</v>
      </c>
      <c r="M164" s="2" t="s">
        <v>19</v>
      </c>
    </row>
    <row r="165" spans="1:13" x14ac:dyDescent="0.25">
      <c r="A165" s="20" t="s">
        <v>30</v>
      </c>
      <c r="B165" s="20" t="s">
        <v>19</v>
      </c>
      <c r="L165" s="2">
        <v>2011</v>
      </c>
      <c r="M165" s="2" t="s">
        <v>19</v>
      </c>
    </row>
    <row r="166" spans="1:13" x14ac:dyDescent="0.25">
      <c r="A166" s="20" t="s">
        <v>30</v>
      </c>
      <c r="B166" s="20" t="s">
        <v>19</v>
      </c>
      <c r="L166" s="2">
        <v>2011</v>
      </c>
      <c r="M166" s="2" t="s">
        <v>19</v>
      </c>
    </row>
    <row r="167" spans="1:13" x14ac:dyDescent="0.25">
      <c r="A167" s="20" t="s">
        <v>30</v>
      </c>
      <c r="B167" s="20" t="s">
        <v>19</v>
      </c>
      <c r="L167" s="2">
        <v>2011</v>
      </c>
      <c r="M167" s="2" t="s">
        <v>19</v>
      </c>
    </row>
    <row r="168" spans="1:13" x14ac:dyDescent="0.25">
      <c r="A168" s="20" t="s">
        <v>30</v>
      </c>
      <c r="B168" s="20" t="s">
        <v>19</v>
      </c>
      <c r="L168" s="2">
        <v>2011</v>
      </c>
      <c r="M168" s="2" t="s">
        <v>19</v>
      </c>
    </row>
    <row r="169" spans="1:13" x14ac:dyDescent="0.25">
      <c r="A169" s="20" t="s">
        <v>30</v>
      </c>
      <c r="B169" s="20" t="s">
        <v>19</v>
      </c>
      <c r="L169" s="2">
        <v>2011</v>
      </c>
      <c r="M169" s="2" t="s">
        <v>19</v>
      </c>
    </row>
    <row r="170" spans="1:13" x14ac:dyDescent="0.25">
      <c r="A170" s="20" t="s">
        <v>30</v>
      </c>
      <c r="B170" s="20" t="s">
        <v>19</v>
      </c>
      <c r="L170" s="2">
        <v>2011</v>
      </c>
      <c r="M170" s="2" t="s">
        <v>19</v>
      </c>
    </row>
    <row r="171" spans="1:13" x14ac:dyDescent="0.25">
      <c r="A171" s="20" t="s">
        <v>30</v>
      </c>
      <c r="B171" s="20" t="s">
        <v>19</v>
      </c>
      <c r="L171" s="2">
        <v>2011</v>
      </c>
      <c r="M171" s="2" t="s">
        <v>19</v>
      </c>
    </row>
    <row r="172" spans="1:13" x14ac:dyDescent="0.25">
      <c r="A172" s="20" t="s">
        <v>30</v>
      </c>
      <c r="B172" s="20" t="s">
        <v>19</v>
      </c>
      <c r="L172" s="2">
        <v>2011</v>
      </c>
      <c r="M172" s="2" t="s">
        <v>19</v>
      </c>
    </row>
    <row r="173" spans="1:13" x14ac:dyDescent="0.25">
      <c r="A173" s="20" t="s">
        <v>30</v>
      </c>
      <c r="B173" s="20" t="s">
        <v>29</v>
      </c>
      <c r="L173" s="2">
        <v>2011</v>
      </c>
      <c r="M173" s="2" t="s">
        <v>29</v>
      </c>
    </row>
    <row r="174" spans="1:13" x14ac:dyDescent="0.25">
      <c r="A174" s="20" t="s">
        <v>30</v>
      </c>
      <c r="B174" s="20" t="s">
        <v>19</v>
      </c>
      <c r="L174" s="2">
        <v>2011</v>
      </c>
      <c r="M174" s="2" t="s">
        <v>19</v>
      </c>
    </row>
    <row r="175" spans="1:13" x14ac:dyDescent="0.25">
      <c r="A175" s="20" t="s">
        <v>30</v>
      </c>
      <c r="B175" s="20" t="s">
        <v>19</v>
      </c>
      <c r="L175" s="2">
        <v>2011</v>
      </c>
      <c r="M175" s="2" t="s">
        <v>19</v>
      </c>
    </row>
    <row r="176" spans="1:13" x14ac:dyDescent="0.25">
      <c r="A176" s="20" t="s">
        <v>30</v>
      </c>
      <c r="B176" s="20" t="s">
        <v>19</v>
      </c>
      <c r="L176" s="2">
        <v>2011</v>
      </c>
      <c r="M176" s="2" t="s">
        <v>19</v>
      </c>
    </row>
    <row r="177" spans="1:13" x14ac:dyDescent="0.25">
      <c r="A177" s="20" t="s">
        <v>30</v>
      </c>
      <c r="B177" s="20" t="s">
        <v>19</v>
      </c>
      <c r="L177" s="2">
        <v>2011</v>
      </c>
      <c r="M177" s="2" t="s">
        <v>19</v>
      </c>
    </row>
    <row r="178" spans="1:13" x14ac:dyDescent="0.25">
      <c r="A178" s="20" t="s">
        <v>30</v>
      </c>
      <c r="B178" s="20" t="s">
        <v>19</v>
      </c>
      <c r="L178" s="2">
        <v>2011</v>
      </c>
      <c r="M178" s="2" t="s">
        <v>19</v>
      </c>
    </row>
    <row r="179" spans="1:13" x14ac:dyDescent="0.25">
      <c r="A179" s="20" t="s">
        <v>30</v>
      </c>
      <c r="B179" s="20" t="s">
        <v>19</v>
      </c>
      <c r="L179" s="2">
        <v>2011</v>
      </c>
      <c r="M179" s="2" t="s">
        <v>19</v>
      </c>
    </row>
    <row r="180" spans="1:13" x14ac:dyDescent="0.25">
      <c r="A180" s="20" t="s">
        <v>30</v>
      </c>
      <c r="B180" s="20" t="s">
        <v>19</v>
      </c>
      <c r="L180" s="2">
        <v>2011</v>
      </c>
      <c r="M180" s="2" t="s">
        <v>19</v>
      </c>
    </row>
    <row r="181" spans="1:13" x14ac:dyDescent="0.25">
      <c r="A181" s="20" t="s">
        <v>30</v>
      </c>
      <c r="B181" s="20" t="s">
        <v>19</v>
      </c>
      <c r="L181" s="2">
        <v>2011</v>
      </c>
      <c r="M181" s="2" t="s">
        <v>19</v>
      </c>
    </row>
    <row r="182" spans="1:13" x14ac:dyDescent="0.25">
      <c r="A182" s="20" t="s">
        <v>30</v>
      </c>
      <c r="B182" s="20" t="s">
        <v>19</v>
      </c>
      <c r="L182" s="2">
        <v>2011</v>
      </c>
      <c r="M182" s="2" t="s">
        <v>19</v>
      </c>
    </row>
    <row r="183" spans="1:13" x14ac:dyDescent="0.25">
      <c r="A183" s="20" t="s">
        <v>30</v>
      </c>
      <c r="B183" s="20" t="s">
        <v>19</v>
      </c>
      <c r="L183" s="2">
        <v>2011</v>
      </c>
      <c r="M183" s="2" t="s">
        <v>19</v>
      </c>
    </row>
    <row r="184" spans="1:13" x14ac:dyDescent="0.25">
      <c r="A184" s="20" t="s">
        <v>30</v>
      </c>
      <c r="B184" s="20" t="s">
        <v>19</v>
      </c>
      <c r="L184" s="2">
        <v>2011</v>
      </c>
      <c r="M184" s="2" t="s">
        <v>19</v>
      </c>
    </row>
    <row r="185" spans="1:13" x14ac:dyDescent="0.25">
      <c r="A185" s="20" t="s">
        <v>30</v>
      </c>
      <c r="B185" s="20" t="s">
        <v>19</v>
      </c>
      <c r="L185" s="2">
        <v>2011</v>
      </c>
      <c r="M185" s="2" t="s">
        <v>19</v>
      </c>
    </row>
    <row r="186" spans="1:13" x14ac:dyDescent="0.25">
      <c r="A186" s="20" t="s">
        <v>30</v>
      </c>
      <c r="B186" s="20" t="s">
        <v>19</v>
      </c>
      <c r="L186" s="2">
        <v>2011</v>
      </c>
      <c r="M186" s="2" t="s">
        <v>19</v>
      </c>
    </row>
    <row r="187" spans="1:13" x14ac:dyDescent="0.25">
      <c r="A187" s="20" t="s">
        <v>30</v>
      </c>
      <c r="B187" s="20" t="s">
        <v>19</v>
      </c>
      <c r="L187" s="2">
        <v>2011</v>
      </c>
      <c r="M187" s="2" t="s">
        <v>19</v>
      </c>
    </row>
    <row r="188" spans="1:13" x14ac:dyDescent="0.25">
      <c r="A188" s="20" t="s">
        <v>30</v>
      </c>
      <c r="B188" s="20" t="s">
        <v>19</v>
      </c>
      <c r="L188" s="2">
        <v>2011</v>
      </c>
      <c r="M188" s="2" t="s">
        <v>19</v>
      </c>
    </row>
    <row r="189" spans="1:13" x14ac:dyDescent="0.25">
      <c r="A189" s="20" t="s">
        <v>30</v>
      </c>
      <c r="B189" s="20" t="s">
        <v>29</v>
      </c>
      <c r="L189" s="2">
        <v>2011</v>
      </c>
      <c r="M189" s="2" t="s">
        <v>29</v>
      </c>
    </row>
    <row r="190" spans="1:13" x14ac:dyDescent="0.25">
      <c r="A190" s="20" t="s">
        <v>30</v>
      </c>
      <c r="B190" s="20" t="s">
        <v>19</v>
      </c>
      <c r="L190" s="2">
        <v>2011</v>
      </c>
      <c r="M190" s="2" t="s">
        <v>19</v>
      </c>
    </row>
    <row r="191" spans="1:13" x14ac:dyDescent="0.25">
      <c r="A191" s="20" t="s">
        <v>30</v>
      </c>
      <c r="B191" s="20" t="s">
        <v>19</v>
      </c>
      <c r="L191" s="2">
        <v>2011</v>
      </c>
      <c r="M191" s="2" t="s">
        <v>19</v>
      </c>
    </row>
    <row r="192" spans="1:13" x14ac:dyDescent="0.25">
      <c r="A192" s="20" t="s">
        <v>30</v>
      </c>
      <c r="B192" s="20" t="s">
        <v>19</v>
      </c>
      <c r="L192" s="2">
        <v>2011</v>
      </c>
      <c r="M192" s="2" t="s">
        <v>19</v>
      </c>
    </row>
    <row r="193" spans="1:13" x14ac:dyDescent="0.25">
      <c r="A193" s="20" t="s">
        <v>30</v>
      </c>
      <c r="B193" s="20" t="s">
        <v>19</v>
      </c>
      <c r="L193" s="2">
        <v>2011</v>
      </c>
      <c r="M193" s="2" t="s">
        <v>19</v>
      </c>
    </row>
    <row r="194" spans="1:13" x14ac:dyDescent="0.25">
      <c r="A194" s="20" t="s">
        <v>30</v>
      </c>
      <c r="B194" s="20" t="s">
        <v>19</v>
      </c>
      <c r="L194" s="2">
        <v>2011</v>
      </c>
      <c r="M194" s="2" t="s">
        <v>19</v>
      </c>
    </row>
    <row r="195" spans="1:13" x14ac:dyDescent="0.25">
      <c r="A195" s="20" t="s">
        <v>30</v>
      </c>
      <c r="B195" s="20" t="s">
        <v>19</v>
      </c>
      <c r="L195" s="2">
        <v>2011</v>
      </c>
      <c r="M195" s="2" t="s">
        <v>19</v>
      </c>
    </row>
    <row r="196" spans="1:13" x14ac:dyDescent="0.25">
      <c r="A196" s="20" t="s">
        <v>30</v>
      </c>
      <c r="B196" s="20" t="s">
        <v>19</v>
      </c>
      <c r="L196" s="2">
        <v>2011</v>
      </c>
      <c r="M196" s="2" t="s">
        <v>19</v>
      </c>
    </row>
    <row r="197" spans="1:13" x14ac:dyDescent="0.25">
      <c r="A197" s="20" t="s">
        <v>30</v>
      </c>
      <c r="B197" s="20" t="s">
        <v>19</v>
      </c>
      <c r="L197" s="2">
        <v>2011</v>
      </c>
      <c r="M197" s="2" t="s">
        <v>19</v>
      </c>
    </row>
    <row r="198" spans="1:13" x14ac:dyDescent="0.25">
      <c r="A198" s="20" t="s">
        <v>30</v>
      </c>
      <c r="B198" s="20" t="s">
        <v>29</v>
      </c>
      <c r="L198" s="2">
        <v>2011</v>
      </c>
      <c r="M198" s="2" t="s">
        <v>29</v>
      </c>
    </row>
    <row r="199" spans="1:13" x14ac:dyDescent="0.25">
      <c r="A199" s="20" t="s">
        <v>30</v>
      </c>
      <c r="B199" s="20" t="s">
        <v>19</v>
      </c>
      <c r="L199" s="2">
        <v>2011</v>
      </c>
      <c r="M199" s="2" t="s">
        <v>19</v>
      </c>
    </row>
    <row r="200" spans="1:13" x14ac:dyDescent="0.25">
      <c r="A200" s="20" t="s">
        <v>30</v>
      </c>
      <c r="B200" s="20" t="s">
        <v>19</v>
      </c>
      <c r="L200" s="2">
        <v>2011</v>
      </c>
      <c r="M200" s="2" t="s">
        <v>19</v>
      </c>
    </row>
    <row r="201" spans="1:13" x14ac:dyDescent="0.25">
      <c r="A201" s="20" t="s">
        <v>30</v>
      </c>
      <c r="B201" s="20" t="s">
        <v>19</v>
      </c>
      <c r="L201" s="2">
        <v>2011</v>
      </c>
      <c r="M201" s="2" t="s">
        <v>19</v>
      </c>
    </row>
    <row r="202" spans="1:13" x14ac:dyDescent="0.25">
      <c r="A202" s="20" t="s">
        <v>30</v>
      </c>
      <c r="B202" s="20" t="s">
        <v>19</v>
      </c>
      <c r="L202" s="2">
        <v>2011</v>
      </c>
      <c r="M202" s="2" t="s">
        <v>19</v>
      </c>
    </row>
    <row r="203" spans="1:13" x14ac:dyDescent="0.25">
      <c r="A203" s="20" t="s">
        <v>30</v>
      </c>
      <c r="B203" s="20" t="s">
        <v>19</v>
      </c>
      <c r="L203" s="2">
        <v>2011</v>
      </c>
      <c r="M203" s="2" t="s">
        <v>19</v>
      </c>
    </row>
    <row r="204" spans="1:13" x14ac:dyDescent="0.25">
      <c r="A204" s="20" t="s">
        <v>30</v>
      </c>
      <c r="B204" s="20" t="s">
        <v>19</v>
      </c>
      <c r="L204" s="2">
        <v>2011</v>
      </c>
      <c r="M204" s="2" t="s">
        <v>19</v>
      </c>
    </row>
    <row r="205" spans="1:13" x14ac:dyDescent="0.25">
      <c r="A205" s="20" t="s">
        <v>30</v>
      </c>
      <c r="B205" s="20" t="s">
        <v>19</v>
      </c>
      <c r="L205" s="2">
        <v>2011</v>
      </c>
      <c r="M205" s="2" t="s">
        <v>19</v>
      </c>
    </row>
    <row r="206" spans="1:13" x14ac:dyDescent="0.25">
      <c r="A206" s="20" t="s">
        <v>30</v>
      </c>
      <c r="B206" s="20" t="s">
        <v>19</v>
      </c>
      <c r="L206" s="2">
        <v>2011</v>
      </c>
      <c r="M206" s="2" t="s">
        <v>19</v>
      </c>
    </row>
    <row r="207" spans="1:13" x14ac:dyDescent="0.25">
      <c r="A207" s="20" t="s">
        <v>30</v>
      </c>
      <c r="B207" s="20" t="s">
        <v>19</v>
      </c>
      <c r="L207" s="2">
        <v>2011</v>
      </c>
      <c r="M207" s="2" t="s">
        <v>19</v>
      </c>
    </row>
    <row r="208" spans="1:13" x14ac:dyDescent="0.25">
      <c r="A208" s="20" t="s">
        <v>30</v>
      </c>
      <c r="B208" s="20" t="s">
        <v>19</v>
      </c>
      <c r="L208" s="2">
        <v>2011</v>
      </c>
      <c r="M208" s="2" t="s">
        <v>19</v>
      </c>
    </row>
    <row r="209" spans="1:13" x14ac:dyDescent="0.25">
      <c r="A209" s="20" t="s">
        <v>30</v>
      </c>
      <c r="B209" s="20" t="s">
        <v>19</v>
      </c>
      <c r="L209" s="2">
        <v>2011</v>
      </c>
      <c r="M209" s="2" t="s">
        <v>19</v>
      </c>
    </row>
    <row r="210" spans="1:13" x14ac:dyDescent="0.25">
      <c r="A210" s="20" t="s">
        <v>30</v>
      </c>
      <c r="B210" s="20" t="s">
        <v>19</v>
      </c>
      <c r="L210" s="2">
        <v>2011</v>
      </c>
      <c r="M210" s="2" t="s">
        <v>19</v>
      </c>
    </row>
    <row r="211" spans="1:13" x14ac:dyDescent="0.25">
      <c r="A211" s="20" t="s">
        <v>30</v>
      </c>
      <c r="B211" s="20" t="s">
        <v>19</v>
      </c>
      <c r="L211" s="2">
        <v>2011</v>
      </c>
      <c r="M211" s="2" t="s">
        <v>19</v>
      </c>
    </row>
    <row r="212" spans="1:13" x14ac:dyDescent="0.25">
      <c r="A212" s="20" t="s">
        <v>30</v>
      </c>
      <c r="B212" s="20" t="s">
        <v>19</v>
      </c>
      <c r="L212" s="2">
        <v>2011</v>
      </c>
      <c r="M212" s="2" t="s">
        <v>19</v>
      </c>
    </row>
    <row r="213" spans="1:13" x14ac:dyDescent="0.25">
      <c r="A213" s="20" t="s">
        <v>30</v>
      </c>
      <c r="B213" s="20" t="s">
        <v>19</v>
      </c>
      <c r="L213" s="2">
        <v>2011</v>
      </c>
      <c r="M213" s="2" t="s">
        <v>19</v>
      </c>
    </row>
    <row r="214" spans="1:13" x14ac:dyDescent="0.25">
      <c r="A214" s="20" t="s">
        <v>30</v>
      </c>
      <c r="B214" s="20" t="s">
        <v>19</v>
      </c>
      <c r="L214" s="2">
        <v>2011</v>
      </c>
      <c r="M214" s="2" t="s">
        <v>19</v>
      </c>
    </row>
    <row r="215" spans="1:13" x14ac:dyDescent="0.25">
      <c r="A215" s="20" t="s">
        <v>30</v>
      </c>
      <c r="B215" s="20" t="s">
        <v>19</v>
      </c>
      <c r="L215" s="2">
        <v>2011</v>
      </c>
      <c r="M215" s="2" t="s">
        <v>19</v>
      </c>
    </row>
    <row r="216" spans="1:13" x14ac:dyDescent="0.25">
      <c r="A216" s="20" t="s">
        <v>30</v>
      </c>
      <c r="B216" s="20" t="s">
        <v>19</v>
      </c>
      <c r="L216" s="2">
        <v>2011</v>
      </c>
      <c r="M216" s="2" t="s">
        <v>19</v>
      </c>
    </row>
    <row r="217" spans="1:13" x14ac:dyDescent="0.25">
      <c r="A217" s="20" t="s">
        <v>30</v>
      </c>
      <c r="B217" s="20" t="s">
        <v>19</v>
      </c>
      <c r="L217" s="2">
        <v>2011</v>
      </c>
      <c r="M217" s="2" t="s">
        <v>19</v>
      </c>
    </row>
    <row r="218" spans="1:13" x14ac:dyDescent="0.25">
      <c r="A218" s="20" t="s">
        <v>30</v>
      </c>
      <c r="B218" s="20" t="s">
        <v>19</v>
      </c>
      <c r="L218" s="2">
        <v>2011</v>
      </c>
      <c r="M218" s="2" t="s">
        <v>19</v>
      </c>
    </row>
    <row r="219" spans="1:13" x14ac:dyDescent="0.25">
      <c r="A219" s="20" t="s">
        <v>30</v>
      </c>
      <c r="B219" s="20" t="s">
        <v>19</v>
      </c>
      <c r="L219" s="2">
        <v>2011</v>
      </c>
      <c r="M219" s="2" t="s">
        <v>19</v>
      </c>
    </row>
    <row r="220" spans="1:13" x14ac:dyDescent="0.25">
      <c r="A220" s="20" t="s">
        <v>30</v>
      </c>
      <c r="B220" s="20" t="s">
        <v>19</v>
      </c>
      <c r="L220" s="2">
        <v>2011</v>
      </c>
      <c r="M220" s="2" t="s">
        <v>19</v>
      </c>
    </row>
    <row r="221" spans="1:13" x14ac:dyDescent="0.25">
      <c r="A221" s="20" t="s">
        <v>30</v>
      </c>
      <c r="B221" s="20" t="s">
        <v>19</v>
      </c>
      <c r="L221" s="2">
        <v>2011</v>
      </c>
      <c r="M221" s="2" t="s">
        <v>19</v>
      </c>
    </row>
    <row r="222" spans="1:13" x14ac:dyDescent="0.25">
      <c r="A222" s="20" t="s">
        <v>30</v>
      </c>
      <c r="B222" s="20" t="s">
        <v>19</v>
      </c>
      <c r="L222" s="2">
        <v>2011</v>
      </c>
      <c r="M222" s="2" t="s">
        <v>19</v>
      </c>
    </row>
    <row r="223" spans="1:13" x14ac:dyDescent="0.25">
      <c r="A223" s="20" t="s">
        <v>30</v>
      </c>
      <c r="B223" s="20" t="s">
        <v>19</v>
      </c>
      <c r="L223" s="2">
        <v>2011</v>
      </c>
      <c r="M223" s="2" t="s">
        <v>19</v>
      </c>
    </row>
    <row r="224" spans="1:13" x14ac:dyDescent="0.25">
      <c r="A224" s="20" t="s">
        <v>30</v>
      </c>
      <c r="B224" s="20" t="s">
        <v>19</v>
      </c>
      <c r="L224" s="2">
        <v>2011</v>
      </c>
      <c r="M224" s="2" t="s">
        <v>19</v>
      </c>
    </row>
    <row r="225" spans="1:13" x14ac:dyDescent="0.25">
      <c r="A225" s="20" t="s">
        <v>30</v>
      </c>
      <c r="B225" s="20" t="s">
        <v>19</v>
      </c>
      <c r="L225" s="2">
        <v>2011</v>
      </c>
      <c r="M225" s="2" t="s">
        <v>19</v>
      </c>
    </row>
    <row r="226" spans="1:13" x14ac:dyDescent="0.25">
      <c r="A226" s="20" t="s">
        <v>30</v>
      </c>
      <c r="B226" s="20" t="s">
        <v>29</v>
      </c>
      <c r="L226" s="2">
        <v>2011</v>
      </c>
      <c r="M226" s="2" t="s">
        <v>29</v>
      </c>
    </row>
    <row r="227" spans="1:13" x14ac:dyDescent="0.25">
      <c r="A227" s="20" t="s">
        <v>30</v>
      </c>
      <c r="B227" s="20" t="s">
        <v>19</v>
      </c>
      <c r="L227" s="2">
        <v>2011</v>
      </c>
      <c r="M227" s="2" t="s">
        <v>19</v>
      </c>
    </row>
    <row r="228" spans="1:13" x14ac:dyDescent="0.25">
      <c r="A228" s="20" t="s">
        <v>30</v>
      </c>
      <c r="B228" s="20" t="s">
        <v>19</v>
      </c>
      <c r="L228" s="2">
        <v>2011</v>
      </c>
      <c r="M228" s="2" t="s">
        <v>19</v>
      </c>
    </row>
    <row r="229" spans="1:13" x14ac:dyDescent="0.25">
      <c r="A229" s="20" t="s">
        <v>30</v>
      </c>
      <c r="B229" s="20" t="s">
        <v>19</v>
      </c>
      <c r="L229" s="2">
        <v>2011</v>
      </c>
      <c r="M229" s="2" t="s">
        <v>19</v>
      </c>
    </row>
    <row r="230" spans="1:13" x14ac:dyDescent="0.25">
      <c r="A230" s="20" t="s">
        <v>30</v>
      </c>
      <c r="B230" s="20" t="s">
        <v>29</v>
      </c>
      <c r="L230" s="2">
        <v>2011</v>
      </c>
      <c r="M230" s="2" t="s">
        <v>29</v>
      </c>
    </row>
    <row r="231" spans="1:13" x14ac:dyDescent="0.25">
      <c r="A231" s="20" t="s">
        <v>30</v>
      </c>
      <c r="B231" s="20" t="s">
        <v>19</v>
      </c>
      <c r="L231" s="2">
        <v>2011</v>
      </c>
      <c r="M231" s="2" t="s">
        <v>19</v>
      </c>
    </row>
    <row r="232" spans="1:13" x14ac:dyDescent="0.25">
      <c r="A232" s="20" t="s">
        <v>30</v>
      </c>
      <c r="B232" s="20" t="s">
        <v>29</v>
      </c>
      <c r="L232" s="2">
        <v>2011</v>
      </c>
      <c r="M232" s="2" t="s">
        <v>29</v>
      </c>
    </row>
    <row r="233" spans="1:13" x14ac:dyDescent="0.25">
      <c r="A233" s="20" t="s">
        <v>30</v>
      </c>
      <c r="B233" s="20" t="s">
        <v>19</v>
      </c>
      <c r="L233" s="2">
        <v>2011</v>
      </c>
      <c r="M233" s="2" t="s">
        <v>19</v>
      </c>
    </row>
    <row r="234" spans="1:13" x14ac:dyDescent="0.25">
      <c r="A234" s="20" t="s">
        <v>30</v>
      </c>
      <c r="B234" s="20" t="s">
        <v>19</v>
      </c>
      <c r="L234" s="2">
        <v>2011</v>
      </c>
      <c r="M234" s="2" t="s">
        <v>19</v>
      </c>
    </row>
    <row r="235" spans="1:13" x14ac:dyDescent="0.25">
      <c r="A235" s="20" t="s">
        <v>30</v>
      </c>
      <c r="B235" s="20" t="s">
        <v>19</v>
      </c>
      <c r="L235" s="2">
        <v>2011</v>
      </c>
      <c r="M235" s="2" t="s">
        <v>19</v>
      </c>
    </row>
    <row r="236" spans="1:13" x14ac:dyDescent="0.25">
      <c r="A236" s="20" t="s">
        <v>30</v>
      </c>
      <c r="B236" s="20" t="s">
        <v>19</v>
      </c>
      <c r="L236" s="2">
        <v>2011</v>
      </c>
      <c r="M236" s="2" t="s">
        <v>19</v>
      </c>
    </row>
    <row r="237" spans="1:13" x14ac:dyDescent="0.25">
      <c r="A237" s="20" t="s">
        <v>30</v>
      </c>
      <c r="B237" s="20" t="s">
        <v>19</v>
      </c>
      <c r="L237" s="2">
        <v>2011</v>
      </c>
      <c r="M237" s="2" t="s">
        <v>19</v>
      </c>
    </row>
    <row r="238" spans="1:13" x14ac:dyDescent="0.25">
      <c r="A238" s="20" t="s">
        <v>30</v>
      </c>
      <c r="B238" s="20" t="s">
        <v>19</v>
      </c>
      <c r="L238" s="2">
        <v>2011</v>
      </c>
      <c r="M238" s="2" t="s">
        <v>19</v>
      </c>
    </row>
    <row r="239" spans="1:13" x14ac:dyDescent="0.25">
      <c r="A239" s="20" t="s">
        <v>30</v>
      </c>
      <c r="B239" s="20" t="s">
        <v>19</v>
      </c>
      <c r="L239" s="2">
        <v>2011</v>
      </c>
      <c r="M239" s="2" t="s">
        <v>19</v>
      </c>
    </row>
    <row r="240" spans="1:13" x14ac:dyDescent="0.25">
      <c r="A240" s="20" t="s">
        <v>30</v>
      </c>
      <c r="B240" s="20" t="s">
        <v>19</v>
      </c>
      <c r="L240" s="2">
        <v>2011</v>
      </c>
      <c r="M240" s="2" t="s">
        <v>19</v>
      </c>
    </row>
    <row r="241" spans="1:13" x14ac:dyDescent="0.25">
      <c r="A241" s="20" t="s">
        <v>30</v>
      </c>
      <c r="B241" s="20" t="s">
        <v>19</v>
      </c>
      <c r="L241" s="2">
        <v>2011</v>
      </c>
      <c r="M241" s="2" t="s">
        <v>19</v>
      </c>
    </row>
    <row r="242" spans="1:13" x14ac:dyDescent="0.25">
      <c r="A242" s="20" t="s">
        <v>30</v>
      </c>
      <c r="B242" s="20" t="s">
        <v>19</v>
      </c>
      <c r="L242" s="2">
        <v>2011</v>
      </c>
      <c r="M242" s="2" t="s">
        <v>19</v>
      </c>
    </row>
    <row r="243" spans="1:13" x14ac:dyDescent="0.25">
      <c r="A243" s="20" t="s">
        <v>30</v>
      </c>
      <c r="B243" s="20" t="s">
        <v>19</v>
      </c>
      <c r="L243" s="2">
        <v>2011</v>
      </c>
      <c r="M243" s="2" t="s">
        <v>19</v>
      </c>
    </row>
    <row r="244" spans="1:13" x14ac:dyDescent="0.25">
      <c r="A244" s="20" t="s">
        <v>30</v>
      </c>
      <c r="B244" s="20" t="s">
        <v>29</v>
      </c>
      <c r="L244" s="2">
        <v>2011</v>
      </c>
      <c r="M244" s="2" t="s">
        <v>29</v>
      </c>
    </row>
    <row r="245" spans="1:13" x14ac:dyDescent="0.25">
      <c r="A245" s="20" t="s">
        <v>30</v>
      </c>
      <c r="B245" s="20" t="s">
        <v>19</v>
      </c>
      <c r="L245" s="2">
        <v>2011</v>
      </c>
      <c r="M245" s="2" t="s">
        <v>19</v>
      </c>
    </row>
    <row r="246" spans="1:13" x14ac:dyDescent="0.25">
      <c r="A246" s="20" t="s">
        <v>30</v>
      </c>
      <c r="B246" s="20" t="s">
        <v>19</v>
      </c>
      <c r="L246" s="2">
        <v>2011</v>
      </c>
      <c r="M246" s="2" t="s">
        <v>19</v>
      </c>
    </row>
    <row r="247" spans="1:13" x14ac:dyDescent="0.25">
      <c r="A247" s="20" t="s">
        <v>30</v>
      </c>
      <c r="B247" s="20" t="s">
        <v>19</v>
      </c>
      <c r="L247" s="2">
        <v>2011</v>
      </c>
      <c r="M247" s="2" t="s">
        <v>19</v>
      </c>
    </row>
    <row r="248" spans="1:13" x14ac:dyDescent="0.25">
      <c r="A248" s="20" t="s">
        <v>30</v>
      </c>
      <c r="B248" s="20" t="s">
        <v>19</v>
      </c>
      <c r="L248" s="2">
        <v>2011</v>
      </c>
      <c r="M248" s="2" t="s">
        <v>19</v>
      </c>
    </row>
    <row r="249" spans="1:13" x14ac:dyDescent="0.25">
      <c r="A249" s="20" t="s">
        <v>30</v>
      </c>
      <c r="B249" s="20" t="s">
        <v>19</v>
      </c>
      <c r="L249" s="2">
        <v>2011</v>
      </c>
      <c r="M249" s="2" t="s">
        <v>19</v>
      </c>
    </row>
    <row r="250" spans="1:13" x14ac:dyDescent="0.25">
      <c r="A250" s="20" t="s">
        <v>30</v>
      </c>
      <c r="B250" s="20" t="s">
        <v>19</v>
      </c>
      <c r="L250" s="2">
        <v>2011</v>
      </c>
      <c r="M250" s="2" t="s">
        <v>19</v>
      </c>
    </row>
    <row r="251" spans="1:13" x14ac:dyDescent="0.25">
      <c r="A251" s="20" t="s">
        <v>30</v>
      </c>
      <c r="B251" s="20" t="s">
        <v>19</v>
      </c>
      <c r="L251" s="2">
        <v>2011</v>
      </c>
      <c r="M251" s="2" t="s">
        <v>19</v>
      </c>
    </row>
    <row r="252" spans="1:13" x14ac:dyDescent="0.25">
      <c r="A252" s="20" t="s">
        <v>30</v>
      </c>
      <c r="B252" s="20" t="s">
        <v>19</v>
      </c>
      <c r="L252" s="2">
        <v>2011</v>
      </c>
      <c r="M252" s="2" t="s">
        <v>19</v>
      </c>
    </row>
    <row r="253" spans="1:13" x14ac:dyDescent="0.25">
      <c r="A253" s="20" t="s">
        <v>30</v>
      </c>
      <c r="B253" s="20" t="s">
        <v>19</v>
      </c>
      <c r="L253" s="2">
        <v>2011</v>
      </c>
      <c r="M253" s="2" t="s">
        <v>19</v>
      </c>
    </row>
    <row r="254" spans="1:13" x14ac:dyDescent="0.25">
      <c r="A254" s="20" t="s">
        <v>30</v>
      </c>
      <c r="B254" s="20" t="s">
        <v>19</v>
      </c>
      <c r="L254" s="2">
        <v>2011</v>
      </c>
      <c r="M254" s="2" t="s">
        <v>19</v>
      </c>
    </row>
    <row r="255" spans="1:13" x14ac:dyDescent="0.25">
      <c r="A255" s="20" t="s">
        <v>30</v>
      </c>
      <c r="B255" s="20" t="s">
        <v>19</v>
      </c>
      <c r="L255" s="2">
        <v>2011</v>
      </c>
      <c r="M255" s="2" t="s">
        <v>19</v>
      </c>
    </row>
    <row r="256" spans="1:13" x14ac:dyDescent="0.25">
      <c r="A256" s="20" t="s">
        <v>30</v>
      </c>
      <c r="B256" s="20" t="s">
        <v>19</v>
      </c>
      <c r="L256" s="2">
        <v>2011</v>
      </c>
      <c r="M256" s="2" t="s">
        <v>19</v>
      </c>
    </row>
    <row r="257" spans="1:13" x14ac:dyDescent="0.25">
      <c r="A257" s="20" t="s">
        <v>30</v>
      </c>
      <c r="B257" s="20" t="s">
        <v>19</v>
      </c>
      <c r="L257" s="2">
        <v>2011</v>
      </c>
      <c r="M257" s="2" t="s">
        <v>19</v>
      </c>
    </row>
    <row r="258" spans="1:13" x14ac:dyDescent="0.25">
      <c r="A258" s="20" t="s">
        <v>30</v>
      </c>
      <c r="B258" s="20" t="s">
        <v>19</v>
      </c>
      <c r="L258" s="2">
        <v>2011</v>
      </c>
      <c r="M258" s="2" t="s">
        <v>19</v>
      </c>
    </row>
    <row r="259" spans="1:13" x14ac:dyDescent="0.25">
      <c r="A259" s="20" t="s">
        <v>30</v>
      </c>
      <c r="B259" s="20" t="s">
        <v>19</v>
      </c>
      <c r="L259" s="2">
        <v>2011</v>
      </c>
      <c r="M259" s="2" t="s">
        <v>19</v>
      </c>
    </row>
    <row r="260" spans="1:13" x14ac:dyDescent="0.25">
      <c r="A260" s="20" t="s">
        <v>30</v>
      </c>
      <c r="B260" s="20" t="s">
        <v>19</v>
      </c>
      <c r="L260" s="2">
        <v>2011</v>
      </c>
      <c r="M260" s="2" t="s">
        <v>19</v>
      </c>
    </row>
    <row r="261" spans="1:13" x14ac:dyDescent="0.25">
      <c r="A261" s="20" t="s">
        <v>30</v>
      </c>
      <c r="B261" s="20" t="s">
        <v>19</v>
      </c>
      <c r="L261" s="2">
        <v>2011</v>
      </c>
      <c r="M261" s="2" t="s">
        <v>19</v>
      </c>
    </row>
    <row r="262" spans="1:13" x14ac:dyDescent="0.25">
      <c r="A262" s="20" t="s">
        <v>30</v>
      </c>
      <c r="B262" s="20" t="s">
        <v>19</v>
      </c>
      <c r="L262" s="2">
        <v>2011</v>
      </c>
      <c r="M262" s="2" t="s">
        <v>19</v>
      </c>
    </row>
    <row r="263" spans="1:13" x14ac:dyDescent="0.25">
      <c r="A263" s="20" t="s">
        <v>30</v>
      </c>
      <c r="B263" s="20" t="s">
        <v>19</v>
      </c>
      <c r="L263" s="2">
        <v>2011</v>
      </c>
      <c r="M263" s="2" t="s">
        <v>19</v>
      </c>
    </row>
    <row r="264" spans="1:13" x14ac:dyDescent="0.25">
      <c r="A264" s="20" t="s">
        <v>30</v>
      </c>
      <c r="B264" s="20" t="s">
        <v>19</v>
      </c>
      <c r="L264" s="2">
        <v>2011</v>
      </c>
      <c r="M264" s="2" t="s">
        <v>19</v>
      </c>
    </row>
    <row r="265" spans="1:13" x14ac:dyDescent="0.25">
      <c r="A265" s="20" t="s">
        <v>30</v>
      </c>
      <c r="B265" s="20" t="s">
        <v>19</v>
      </c>
      <c r="L265" s="2">
        <v>2011</v>
      </c>
      <c r="M265" s="2" t="s">
        <v>19</v>
      </c>
    </row>
    <row r="266" spans="1:13" x14ac:dyDescent="0.25">
      <c r="A266" s="20" t="s">
        <v>30</v>
      </c>
      <c r="B266" s="20" t="s">
        <v>19</v>
      </c>
      <c r="L266" s="2">
        <v>2011</v>
      </c>
      <c r="M266" s="2" t="s">
        <v>19</v>
      </c>
    </row>
    <row r="267" spans="1:13" x14ac:dyDescent="0.25">
      <c r="A267" s="20" t="s">
        <v>30</v>
      </c>
      <c r="B267" s="20" t="s">
        <v>19</v>
      </c>
      <c r="L267" s="2">
        <v>2011</v>
      </c>
      <c r="M267" s="2" t="s">
        <v>19</v>
      </c>
    </row>
    <row r="268" spans="1:13" x14ac:dyDescent="0.25">
      <c r="A268" s="20" t="s">
        <v>30</v>
      </c>
      <c r="B268" s="20" t="s">
        <v>19</v>
      </c>
      <c r="L268" s="2">
        <v>2011</v>
      </c>
      <c r="M268" s="2" t="s">
        <v>19</v>
      </c>
    </row>
    <row r="269" spans="1:13" x14ac:dyDescent="0.25">
      <c r="A269" s="20" t="s">
        <v>30</v>
      </c>
      <c r="B269" s="20" t="s">
        <v>19</v>
      </c>
      <c r="L269" s="2">
        <v>2011</v>
      </c>
      <c r="M269" s="2" t="s">
        <v>19</v>
      </c>
    </row>
    <row r="270" spans="1:13" x14ac:dyDescent="0.25">
      <c r="A270" s="20" t="s">
        <v>30</v>
      </c>
      <c r="B270" s="20" t="s">
        <v>29</v>
      </c>
      <c r="L270" s="2">
        <v>2011</v>
      </c>
      <c r="M270" s="2" t="s">
        <v>29</v>
      </c>
    </row>
    <row r="271" spans="1:13" x14ac:dyDescent="0.25">
      <c r="A271" s="20" t="s">
        <v>30</v>
      </c>
      <c r="B271" s="20" t="s">
        <v>19</v>
      </c>
      <c r="L271" s="2">
        <v>2011</v>
      </c>
      <c r="M271" s="2" t="s">
        <v>19</v>
      </c>
    </row>
    <row r="272" spans="1:13" x14ac:dyDescent="0.25">
      <c r="A272" s="20" t="s">
        <v>30</v>
      </c>
      <c r="B272" s="20" t="s">
        <v>19</v>
      </c>
      <c r="L272" s="2">
        <v>2011</v>
      </c>
      <c r="M272" s="2" t="s">
        <v>19</v>
      </c>
    </row>
    <row r="273" spans="1:13" x14ac:dyDescent="0.25">
      <c r="A273" s="20" t="s">
        <v>30</v>
      </c>
      <c r="B273" s="20" t="s">
        <v>19</v>
      </c>
      <c r="L273" s="2">
        <v>2011</v>
      </c>
      <c r="M273" s="2" t="s">
        <v>19</v>
      </c>
    </row>
    <row r="274" spans="1:13" x14ac:dyDescent="0.25">
      <c r="A274" s="20" t="s">
        <v>30</v>
      </c>
      <c r="B274" s="20" t="s">
        <v>19</v>
      </c>
      <c r="L274" s="2">
        <v>2011</v>
      </c>
      <c r="M274" s="2" t="s">
        <v>19</v>
      </c>
    </row>
    <row r="275" spans="1:13" x14ac:dyDescent="0.25">
      <c r="A275" s="20" t="s">
        <v>30</v>
      </c>
      <c r="B275" s="20" t="s">
        <v>19</v>
      </c>
      <c r="L275" s="2">
        <v>2011</v>
      </c>
      <c r="M275" s="2" t="s">
        <v>19</v>
      </c>
    </row>
    <row r="276" spans="1:13" x14ac:dyDescent="0.25">
      <c r="A276" s="20" t="s">
        <v>30</v>
      </c>
      <c r="B276" s="20" t="s">
        <v>19</v>
      </c>
      <c r="L276" s="2">
        <v>2011</v>
      </c>
      <c r="M276" s="2" t="s">
        <v>19</v>
      </c>
    </row>
    <row r="277" spans="1:13" x14ac:dyDescent="0.25">
      <c r="A277" s="20" t="s">
        <v>30</v>
      </c>
      <c r="B277" s="20" t="s">
        <v>19</v>
      </c>
      <c r="L277" s="2">
        <v>2011</v>
      </c>
      <c r="M277" s="2" t="s">
        <v>19</v>
      </c>
    </row>
    <row r="278" spans="1:13" x14ac:dyDescent="0.25">
      <c r="A278" s="20" t="s">
        <v>30</v>
      </c>
      <c r="B278" s="20" t="s">
        <v>19</v>
      </c>
      <c r="L278" s="2">
        <v>2011</v>
      </c>
      <c r="M278" s="2" t="s">
        <v>19</v>
      </c>
    </row>
    <row r="279" spans="1:13" x14ac:dyDescent="0.25">
      <c r="A279" s="20" t="s">
        <v>30</v>
      </c>
      <c r="B279" s="20" t="s">
        <v>19</v>
      </c>
      <c r="L279" s="2">
        <v>2011</v>
      </c>
      <c r="M279" s="2" t="s">
        <v>19</v>
      </c>
    </row>
    <row r="280" spans="1:13" x14ac:dyDescent="0.25">
      <c r="A280" s="20" t="s">
        <v>30</v>
      </c>
      <c r="B280" s="20" t="s">
        <v>19</v>
      </c>
      <c r="L280" s="2">
        <v>2011</v>
      </c>
      <c r="M280" s="2" t="s">
        <v>19</v>
      </c>
    </row>
    <row r="281" spans="1:13" x14ac:dyDescent="0.25">
      <c r="A281" s="20" t="s">
        <v>30</v>
      </c>
      <c r="B281" s="20" t="s">
        <v>19</v>
      </c>
      <c r="L281" s="2">
        <v>2011</v>
      </c>
      <c r="M281" s="2" t="s">
        <v>19</v>
      </c>
    </row>
    <row r="282" spans="1:13" x14ac:dyDescent="0.25">
      <c r="A282" s="20" t="s">
        <v>30</v>
      </c>
      <c r="B282" s="20" t="s">
        <v>29</v>
      </c>
      <c r="L282" s="2">
        <v>2011</v>
      </c>
      <c r="M282" s="2" t="s">
        <v>29</v>
      </c>
    </row>
    <row r="283" spans="1:13" x14ac:dyDescent="0.25">
      <c r="A283" s="20" t="s">
        <v>30</v>
      </c>
      <c r="B283" s="20" t="s">
        <v>19</v>
      </c>
      <c r="L283" s="2">
        <v>2011</v>
      </c>
      <c r="M283" s="2" t="s">
        <v>19</v>
      </c>
    </row>
    <row r="284" spans="1:13" x14ac:dyDescent="0.25">
      <c r="A284" s="20" t="s">
        <v>30</v>
      </c>
      <c r="B284" s="20" t="s">
        <v>19</v>
      </c>
      <c r="L284" s="2">
        <v>2011</v>
      </c>
      <c r="M284" s="2" t="s">
        <v>19</v>
      </c>
    </row>
    <row r="285" spans="1:13" x14ac:dyDescent="0.25">
      <c r="A285" s="20" t="s">
        <v>30</v>
      </c>
      <c r="B285" s="20" t="s">
        <v>19</v>
      </c>
      <c r="L285" s="2">
        <v>2011</v>
      </c>
      <c r="M285" s="2" t="s">
        <v>19</v>
      </c>
    </row>
    <row r="286" spans="1:13" x14ac:dyDescent="0.25">
      <c r="A286" s="20" t="s">
        <v>30</v>
      </c>
      <c r="B286" s="20" t="s">
        <v>19</v>
      </c>
      <c r="L286" s="2">
        <v>2011</v>
      </c>
      <c r="M286" s="2" t="s">
        <v>19</v>
      </c>
    </row>
    <row r="287" spans="1:13" x14ac:dyDescent="0.25">
      <c r="A287" s="20" t="s">
        <v>30</v>
      </c>
      <c r="B287" s="20" t="s">
        <v>19</v>
      </c>
      <c r="L287" s="2">
        <v>2011</v>
      </c>
      <c r="M287" s="2" t="s">
        <v>19</v>
      </c>
    </row>
    <row r="288" spans="1:13" x14ac:dyDescent="0.25">
      <c r="A288" s="20" t="s">
        <v>30</v>
      </c>
      <c r="B288" s="20" t="s">
        <v>29</v>
      </c>
      <c r="L288" s="2">
        <v>2011</v>
      </c>
      <c r="M288" s="2" t="s">
        <v>29</v>
      </c>
    </row>
    <row r="289" spans="1:13" x14ac:dyDescent="0.25">
      <c r="A289" s="20" t="s">
        <v>30</v>
      </c>
      <c r="B289" s="20" t="s">
        <v>19</v>
      </c>
      <c r="L289" s="2">
        <v>2011</v>
      </c>
      <c r="M289" s="2" t="s">
        <v>19</v>
      </c>
    </row>
    <row r="290" spans="1:13" x14ac:dyDescent="0.25">
      <c r="A290" s="20" t="s">
        <v>30</v>
      </c>
      <c r="B290" s="20" t="s">
        <v>19</v>
      </c>
      <c r="L290" s="2">
        <v>2011</v>
      </c>
      <c r="M290" s="2" t="s">
        <v>19</v>
      </c>
    </row>
    <row r="291" spans="1:13" x14ac:dyDescent="0.25">
      <c r="A291" s="20" t="s">
        <v>30</v>
      </c>
      <c r="B291" s="20" t="s">
        <v>19</v>
      </c>
      <c r="L291" s="2">
        <v>2011</v>
      </c>
      <c r="M291" s="2" t="s">
        <v>19</v>
      </c>
    </row>
    <row r="292" spans="1:13" x14ac:dyDescent="0.25">
      <c r="A292" s="20" t="s">
        <v>30</v>
      </c>
      <c r="B292" s="20" t="s">
        <v>19</v>
      </c>
      <c r="L292" s="2">
        <v>2011</v>
      </c>
      <c r="M292" s="2" t="s">
        <v>19</v>
      </c>
    </row>
    <row r="293" spans="1:13" x14ac:dyDescent="0.25">
      <c r="A293" s="20" t="s">
        <v>30</v>
      </c>
      <c r="B293" s="20" t="s">
        <v>19</v>
      </c>
      <c r="L293" s="2">
        <v>2011</v>
      </c>
      <c r="M293" s="2" t="s">
        <v>19</v>
      </c>
    </row>
    <row r="294" spans="1:13" x14ac:dyDescent="0.25">
      <c r="A294" s="20" t="s">
        <v>30</v>
      </c>
      <c r="B294" s="20" t="s">
        <v>19</v>
      </c>
      <c r="L294" s="2">
        <v>2011</v>
      </c>
      <c r="M294" s="2" t="s">
        <v>19</v>
      </c>
    </row>
    <row r="295" spans="1:13" x14ac:dyDescent="0.25">
      <c r="A295" s="20" t="s">
        <v>30</v>
      </c>
      <c r="B295" s="20" t="s">
        <v>19</v>
      </c>
      <c r="L295" s="2">
        <v>2011</v>
      </c>
      <c r="M295" s="2" t="s">
        <v>19</v>
      </c>
    </row>
    <row r="296" spans="1:13" x14ac:dyDescent="0.25">
      <c r="A296" s="20" t="s">
        <v>30</v>
      </c>
      <c r="B296" s="20" t="s">
        <v>19</v>
      </c>
      <c r="L296" s="2">
        <v>2011</v>
      </c>
      <c r="M296" s="2" t="s">
        <v>19</v>
      </c>
    </row>
    <row r="297" spans="1:13" x14ac:dyDescent="0.25">
      <c r="A297" s="20" t="s">
        <v>30</v>
      </c>
      <c r="B297" s="20" t="s">
        <v>19</v>
      </c>
      <c r="L297" s="2">
        <v>2011</v>
      </c>
      <c r="M297" s="2" t="s">
        <v>19</v>
      </c>
    </row>
    <row r="298" spans="1:13" x14ac:dyDescent="0.25">
      <c r="A298" s="20" t="s">
        <v>30</v>
      </c>
      <c r="B298" s="20" t="s">
        <v>19</v>
      </c>
      <c r="L298" s="2">
        <v>2011</v>
      </c>
      <c r="M298" s="2" t="s">
        <v>19</v>
      </c>
    </row>
    <row r="299" spans="1:13" x14ac:dyDescent="0.25">
      <c r="A299" s="20" t="s">
        <v>30</v>
      </c>
      <c r="B299" s="20" t="s">
        <v>19</v>
      </c>
      <c r="L299" s="2">
        <v>2011</v>
      </c>
      <c r="M299" s="2" t="s">
        <v>19</v>
      </c>
    </row>
    <row r="300" spans="1:13" x14ac:dyDescent="0.25">
      <c r="A300" s="20" t="s">
        <v>30</v>
      </c>
      <c r="B300" s="20" t="s">
        <v>19</v>
      </c>
      <c r="L300" s="2">
        <v>2011</v>
      </c>
      <c r="M300" s="2" t="s">
        <v>19</v>
      </c>
    </row>
    <row r="301" spans="1:13" x14ac:dyDescent="0.25">
      <c r="A301" s="20" t="s">
        <v>30</v>
      </c>
      <c r="B301" s="20" t="s">
        <v>19</v>
      </c>
      <c r="L301" s="2">
        <v>2011</v>
      </c>
      <c r="M301" s="2" t="s">
        <v>19</v>
      </c>
    </row>
    <row r="302" spans="1:13" x14ac:dyDescent="0.25">
      <c r="A302" s="20" t="s">
        <v>30</v>
      </c>
      <c r="B302" s="20" t="s">
        <v>19</v>
      </c>
      <c r="L302" s="2">
        <v>2011</v>
      </c>
      <c r="M302" s="2" t="s">
        <v>19</v>
      </c>
    </row>
    <row r="303" spans="1:13" x14ac:dyDescent="0.25">
      <c r="A303" s="20" t="s">
        <v>30</v>
      </c>
      <c r="B303" s="20" t="s">
        <v>19</v>
      </c>
      <c r="L303" s="2">
        <v>2011</v>
      </c>
      <c r="M303" s="2" t="s">
        <v>19</v>
      </c>
    </row>
    <row r="304" spans="1:13" x14ac:dyDescent="0.25">
      <c r="A304" s="20" t="s">
        <v>30</v>
      </c>
      <c r="B304" s="20" t="s">
        <v>19</v>
      </c>
      <c r="L304" s="2">
        <v>2011</v>
      </c>
      <c r="M304" s="2" t="s">
        <v>19</v>
      </c>
    </row>
    <row r="305" spans="1:13" x14ac:dyDescent="0.25">
      <c r="A305" s="20" t="s">
        <v>30</v>
      </c>
      <c r="B305" s="20" t="s">
        <v>19</v>
      </c>
      <c r="L305" s="2">
        <v>2011</v>
      </c>
      <c r="M305" s="2" t="s">
        <v>19</v>
      </c>
    </row>
    <row r="306" spans="1:13" x14ac:dyDescent="0.25">
      <c r="A306" s="20" t="s">
        <v>30</v>
      </c>
      <c r="B306" s="20" t="s">
        <v>19</v>
      </c>
      <c r="L306" s="2">
        <v>2011</v>
      </c>
      <c r="M306" s="2" t="s">
        <v>19</v>
      </c>
    </row>
    <row r="307" spans="1:13" x14ac:dyDescent="0.25">
      <c r="A307" s="20" t="s">
        <v>30</v>
      </c>
      <c r="B307" s="20" t="s">
        <v>19</v>
      </c>
      <c r="L307" s="2">
        <v>2011</v>
      </c>
      <c r="M307" s="2" t="s">
        <v>19</v>
      </c>
    </row>
    <row r="308" spans="1:13" x14ac:dyDescent="0.25">
      <c r="A308" s="20" t="s">
        <v>30</v>
      </c>
      <c r="B308" s="20" t="s">
        <v>19</v>
      </c>
      <c r="L308" s="2">
        <v>2011</v>
      </c>
      <c r="M308" s="2" t="s">
        <v>19</v>
      </c>
    </row>
    <row r="309" spans="1:13" x14ac:dyDescent="0.25">
      <c r="A309" s="20" t="s">
        <v>30</v>
      </c>
      <c r="B309" s="20" t="s">
        <v>19</v>
      </c>
      <c r="L309" s="2">
        <v>2011</v>
      </c>
      <c r="M309" s="2" t="s">
        <v>19</v>
      </c>
    </row>
    <row r="310" spans="1:13" x14ac:dyDescent="0.25">
      <c r="A310" s="20" t="s">
        <v>30</v>
      </c>
      <c r="B310" s="20" t="s">
        <v>19</v>
      </c>
      <c r="L310" s="2">
        <v>2011</v>
      </c>
      <c r="M310" s="2" t="s">
        <v>19</v>
      </c>
    </row>
    <row r="311" spans="1:13" x14ac:dyDescent="0.25">
      <c r="A311" s="20" t="s">
        <v>30</v>
      </c>
      <c r="B311" s="20" t="s">
        <v>19</v>
      </c>
      <c r="L311" s="2">
        <v>2011</v>
      </c>
      <c r="M311" s="2" t="s">
        <v>19</v>
      </c>
    </row>
    <row r="312" spans="1:13" x14ac:dyDescent="0.25">
      <c r="A312" s="20" t="s">
        <v>30</v>
      </c>
      <c r="B312" s="20" t="s">
        <v>19</v>
      </c>
      <c r="L312" s="2">
        <v>2011</v>
      </c>
      <c r="M312" s="2" t="s">
        <v>19</v>
      </c>
    </row>
    <row r="313" spans="1:13" x14ac:dyDescent="0.25">
      <c r="A313" s="20" t="s">
        <v>30</v>
      </c>
      <c r="B313" s="20" t="s">
        <v>19</v>
      </c>
      <c r="L313" s="2">
        <v>2011</v>
      </c>
      <c r="M313" s="2" t="s">
        <v>19</v>
      </c>
    </row>
    <row r="314" spans="1:13" x14ac:dyDescent="0.25">
      <c r="A314" s="20" t="s">
        <v>30</v>
      </c>
      <c r="B314" s="20" t="s">
        <v>19</v>
      </c>
      <c r="L314" s="2">
        <v>2011</v>
      </c>
      <c r="M314" s="2" t="s">
        <v>19</v>
      </c>
    </row>
    <row r="315" spans="1:13" x14ac:dyDescent="0.25">
      <c r="A315" s="20" t="s">
        <v>30</v>
      </c>
      <c r="B315" s="20" t="s">
        <v>19</v>
      </c>
      <c r="L315" s="2">
        <v>2011</v>
      </c>
      <c r="M315" s="2" t="s">
        <v>19</v>
      </c>
    </row>
    <row r="316" spans="1:13" x14ac:dyDescent="0.25">
      <c r="A316" s="20" t="s">
        <v>30</v>
      </c>
      <c r="B316" s="20" t="s">
        <v>19</v>
      </c>
      <c r="L316" s="2">
        <v>2011</v>
      </c>
      <c r="M316" s="2" t="s">
        <v>19</v>
      </c>
    </row>
    <row r="317" spans="1:13" x14ac:dyDescent="0.25">
      <c r="A317" s="20" t="s">
        <v>30</v>
      </c>
      <c r="B317" s="20" t="s">
        <v>19</v>
      </c>
      <c r="L317" s="2">
        <v>2011</v>
      </c>
      <c r="M317" s="2" t="s">
        <v>19</v>
      </c>
    </row>
    <row r="318" spans="1:13" x14ac:dyDescent="0.25">
      <c r="A318" s="20" t="s">
        <v>30</v>
      </c>
      <c r="B318" s="20" t="s">
        <v>19</v>
      </c>
      <c r="L318" s="2">
        <v>2011</v>
      </c>
      <c r="M318" s="2" t="s">
        <v>19</v>
      </c>
    </row>
    <row r="319" spans="1:13" x14ac:dyDescent="0.25">
      <c r="A319" s="20" t="s">
        <v>30</v>
      </c>
      <c r="B319" s="20" t="s">
        <v>19</v>
      </c>
      <c r="L319" s="2">
        <v>2011</v>
      </c>
      <c r="M319" s="2" t="s">
        <v>19</v>
      </c>
    </row>
    <row r="320" spans="1:13" x14ac:dyDescent="0.25">
      <c r="A320" s="20" t="s">
        <v>30</v>
      </c>
      <c r="B320" s="20" t="s">
        <v>29</v>
      </c>
      <c r="L320" s="2">
        <v>2011</v>
      </c>
      <c r="M320" s="2" t="s">
        <v>29</v>
      </c>
    </row>
    <row r="321" spans="1:13" x14ac:dyDescent="0.25">
      <c r="A321" s="20" t="s">
        <v>30</v>
      </c>
      <c r="B321" s="20" t="s">
        <v>19</v>
      </c>
      <c r="L321" s="2">
        <v>2011</v>
      </c>
      <c r="M321" s="2" t="s">
        <v>19</v>
      </c>
    </row>
    <row r="322" spans="1:13" x14ac:dyDescent="0.25">
      <c r="A322" s="20" t="s">
        <v>30</v>
      </c>
      <c r="B322" s="20" t="s">
        <v>19</v>
      </c>
      <c r="L322" s="2">
        <v>2011</v>
      </c>
      <c r="M322" s="2" t="s">
        <v>19</v>
      </c>
    </row>
    <row r="323" spans="1:13" x14ac:dyDescent="0.25">
      <c r="A323" s="20" t="s">
        <v>30</v>
      </c>
      <c r="B323" s="20" t="s">
        <v>19</v>
      </c>
      <c r="L323" s="2">
        <v>2011</v>
      </c>
      <c r="M323" s="2" t="s">
        <v>19</v>
      </c>
    </row>
    <row r="324" spans="1:13" x14ac:dyDescent="0.25">
      <c r="A324" s="20" t="s">
        <v>30</v>
      </c>
      <c r="B324" s="20" t="s">
        <v>19</v>
      </c>
      <c r="L324" s="2">
        <v>2011</v>
      </c>
      <c r="M324" s="2" t="s">
        <v>19</v>
      </c>
    </row>
    <row r="325" spans="1:13" x14ac:dyDescent="0.25">
      <c r="A325" s="20" t="s">
        <v>30</v>
      </c>
      <c r="B325" s="20" t="s">
        <v>29</v>
      </c>
      <c r="L325" s="2">
        <v>2011</v>
      </c>
      <c r="M325" s="2" t="s">
        <v>29</v>
      </c>
    </row>
    <row r="326" spans="1:13" x14ac:dyDescent="0.25">
      <c r="A326" s="20" t="s">
        <v>30</v>
      </c>
      <c r="B326" s="20" t="s">
        <v>19</v>
      </c>
      <c r="L326" s="2">
        <v>2011</v>
      </c>
      <c r="M326" s="2" t="s">
        <v>19</v>
      </c>
    </row>
    <row r="327" spans="1:13" x14ac:dyDescent="0.25">
      <c r="A327" s="20" t="s">
        <v>30</v>
      </c>
      <c r="B327" s="20" t="s">
        <v>19</v>
      </c>
      <c r="L327" s="2">
        <v>2011</v>
      </c>
      <c r="M327" s="2" t="s">
        <v>19</v>
      </c>
    </row>
    <row r="328" spans="1:13" x14ac:dyDescent="0.25">
      <c r="A328" s="20" t="s">
        <v>30</v>
      </c>
      <c r="B328" s="20" t="s">
        <v>19</v>
      </c>
      <c r="L328" s="2">
        <v>2011</v>
      </c>
      <c r="M328" s="2" t="s">
        <v>19</v>
      </c>
    </row>
    <row r="329" spans="1:13" x14ac:dyDescent="0.25">
      <c r="A329" s="20" t="s">
        <v>30</v>
      </c>
      <c r="B329" s="20" t="s">
        <v>19</v>
      </c>
      <c r="L329" s="2">
        <v>2011</v>
      </c>
      <c r="M329" s="2" t="s">
        <v>19</v>
      </c>
    </row>
    <row r="330" spans="1:13" x14ac:dyDescent="0.25">
      <c r="A330" s="20" t="s">
        <v>30</v>
      </c>
      <c r="B330" s="20" t="s">
        <v>19</v>
      </c>
      <c r="L330" s="2">
        <v>2011</v>
      </c>
      <c r="M330" s="2" t="s">
        <v>19</v>
      </c>
    </row>
    <row r="331" spans="1:13" x14ac:dyDescent="0.25">
      <c r="A331" s="20" t="s">
        <v>30</v>
      </c>
      <c r="B331" s="20" t="s">
        <v>19</v>
      </c>
      <c r="L331" s="2">
        <v>2011</v>
      </c>
      <c r="M331" s="2" t="s">
        <v>19</v>
      </c>
    </row>
    <row r="332" spans="1:13" x14ac:dyDescent="0.25">
      <c r="A332" s="20" t="s">
        <v>30</v>
      </c>
      <c r="B332" s="20" t="s">
        <v>19</v>
      </c>
      <c r="L332" s="2">
        <v>2011</v>
      </c>
      <c r="M332" s="2" t="s">
        <v>19</v>
      </c>
    </row>
    <row r="333" spans="1:13" x14ac:dyDescent="0.25">
      <c r="A333" s="20" t="s">
        <v>30</v>
      </c>
      <c r="B333" s="20" t="s">
        <v>19</v>
      </c>
      <c r="L333" s="2">
        <v>2011</v>
      </c>
      <c r="M333" s="2" t="s">
        <v>19</v>
      </c>
    </row>
    <row r="334" spans="1:13" x14ac:dyDescent="0.25">
      <c r="A334" s="20" t="s">
        <v>30</v>
      </c>
      <c r="B334" s="20" t="s">
        <v>19</v>
      </c>
      <c r="L334" s="2">
        <v>2011</v>
      </c>
      <c r="M334" s="2" t="s">
        <v>19</v>
      </c>
    </row>
    <row r="335" spans="1:13" x14ac:dyDescent="0.25">
      <c r="A335" s="20" t="s">
        <v>30</v>
      </c>
      <c r="B335" s="20" t="s">
        <v>19</v>
      </c>
      <c r="L335" s="2">
        <v>2011</v>
      </c>
      <c r="M335" s="2" t="s">
        <v>19</v>
      </c>
    </row>
    <row r="336" spans="1:13" x14ac:dyDescent="0.25">
      <c r="A336" s="20" t="s">
        <v>30</v>
      </c>
      <c r="B336" s="20" t="s">
        <v>19</v>
      </c>
      <c r="L336" s="2">
        <v>2011</v>
      </c>
      <c r="M336" s="2" t="s">
        <v>19</v>
      </c>
    </row>
    <row r="337" spans="1:13" x14ac:dyDescent="0.25">
      <c r="A337" s="20" t="s">
        <v>30</v>
      </c>
      <c r="B337" s="20" t="s">
        <v>19</v>
      </c>
      <c r="L337" s="2">
        <v>2011</v>
      </c>
      <c r="M337" s="2" t="s">
        <v>19</v>
      </c>
    </row>
    <row r="338" spans="1:13" x14ac:dyDescent="0.25">
      <c r="A338" s="20" t="s">
        <v>30</v>
      </c>
      <c r="B338" s="20" t="s">
        <v>19</v>
      </c>
      <c r="L338" s="2">
        <v>2011</v>
      </c>
      <c r="M338" s="2" t="s">
        <v>19</v>
      </c>
    </row>
    <row r="339" spans="1:13" x14ac:dyDescent="0.25">
      <c r="A339" s="20" t="s">
        <v>30</v>
      </c>
      <c r="B339" s="20" t="s">
        <v>19</v>
      </c>
      <c r="L339" s="2">
        <v>2011</v>
      </c>
      <c r="M339" s="2" t="s">
        <v>19</v>
      </c>
    </row>
    <row r="340" spans="1:13" x14ac:dyDescent="0.25">
      <c r="A340" s="20" t="s">
        <v>30</v>
      </c>
      <c r="B340" s="20" t="s">
        <v>19</v>
      </c>
      <c r="L340" s="2">
        <v>2011</v>
      </c>
      <c r="M340" s="2" t="s">
        <v>19</v>
      </c>
    </row>
    <row r="341" spans="1:13" x14ac:dyDescent="0.25">
      <c r="A341" s="20" t="s">
        <v>30</v>
      </c>
      <c r="B341" s="20" t="s">
        <v>19</v>
      </c>
      <c r="L341" s="2">
        <v>2011</v>
      </c>
      <c r="M341" s="2" t="s">
        <v>19</v>
      </c>
    </row>
    <row r="342" spans="1:13" x14ac:dyDescent="0.25">
      <c r="A342" s="20" t="s">
        <v>30</v>
      </c>
      <c r="B342" s="20" t="s">
        <v>19</v>
      </c>
      <c r="L342" s="2">
        <v>2011</v>
      </c>
      <c r="M342" s="2" t="s">
        <v>19</v>
      </c>
    </row>
    <row r="343" spans="1:13" x14ac:dyDescent="0.25">
      <c r="A343" s="20" t="s">
        <v>30</v>
      </c>
      <c r="B343" s="20" t="s">
        <v>19</v>
      </c>
      <c r="L343" s="2">
        <v>2011</v>
      </c>
      <c r="M343" s="2" t="s">
        <v>19</v>
      </c>
    </row>
    <row r="344" spans="1:13" x14ac:dyDescent="0.25">
      <c r="A344" s="20" t="s">
        <v>30</v>
      </c>
      <c r="B344" s="20" t="s">
        <v>19</v>
      </c>
      <c r="L344" s="2">
        <v>2011</v>
      </c>
      <c r="M344" s="2" t="s">
        <v>19</v>
      </c>
    </row>
    <row r="345" spans="1:13" x14ac:dyDescent="0.25">
      <c r="A345" s="20" t="s">
        <v>31</v>
      </c>
      <c r="B345" s="20" t="s">
        <v>29</v>
      </c>
      <c r="L345" s="2">
        <v>2012</v>
      </c>
      <c r="M345" s="2" t="s">
        <v>29</v>
      </c>
    </row>
    <row r="346" spans="1:13" x14ac:dyDescent="0.25">
      <c r="A346" s="20" t="s">
        <v>31</v>
      </c>
      <c r="B346" s="20" t="s">
        <v>19</v>
      </c>
      <c r="L346" s="2">
        <v>2012</v>
      </c>
      <c r="M346" s="2" t="s">
        <v>19</v>
      </c>
    </row>
    <row r="347" spans="1:13" x14ac:dyDescent="0.25">
      <c r="A347" s="20" t="s">
        <v>31</v>
      </c>
      <c r="B347" s="20" t="s">
        <v>19</v>
      </c>
      <c r="L347" s="2">
        <v>2012</v>
      </c>
      <c r="M347" s="2" t="s">
        <v>19</v>
      </c>
    </row>
    <row r="348" spans="1:13" x14ac:dyDescent="0.25">
      <c r="A348" s="20" t="s">
        <v>31</v>
      </c>
      <c r="B348" s="20" t="s">
        <v>19</v>
      </c>
      <c r="L348" s="2">
        <v>2012</v>
      </c>
      <c r="M348" s="2" t="s">
        <v>19</v>
      </c>
    </row>
    <row r="349" spans="1:13" x14ac:dyDescent="0.25">
      <c r="A349" s="20" t="s">
        <v>31</v>
      </c>
      <c r="B349" s="20" t="s">
        <v>19</v>
      </c>
      <c r="L349" s="2">
        <v>2012</v>
      </c>
      <c r="M349" s="2" t="s">
        <v>19</v>
      </c>
    </row>
    <row r="350" spans="1:13" x14ac:dyDescent="0.25">
      <c r="A350" s="20" t="s">
        <v>31</v>
      </c>
      <c r="B350" s="20" t="s">
        <v>19</v>
      </c>
      <c r="L350" s="2">
        <v>2012</v>
      </c>
      <c r="M350" s="2" t="s">
        <v>19</v>
      </c>
    </row>
    <row r="351" spans="1:13" x14ac:dyDescent="0.25">
      <c r="A351" s="20" t="s">
        <v>31</v>
      </c>
      <c r="B351" s="20" t="s">
        <v>19</v>
      </c>
      <c r="L351" s="2">
        <v>2012</v>
      </c>
      <c r="M351" s="2" t="s">
        <v>19</v>
      </c>
    </row>
    <row r="352" spans="1:13" x14ac:dyDescent="0.25">
      <c r="A352" s="20" t="s">
        <v>31</v>
      </c>
      <c r="B352" s="20" t="s">
        <v>19</v>
      </c>
      <c r="L352" s="2">
        <v>2012</v>
      </c>
      <c r="M352" s="2" t="s">
        <v>19</v>
      </c>
    </row>
    <row r="353" spans="1:13" x14ac:dyDescent="0.25">
      <c r="A353" s="20" t="s">
        <v>31</v>
      </c>
      <c r="B353" s="20" t="s">
        <v>19</v>
      </c>
      <c r="L353" s="2">
        <v>2012</v>
      </c>
      <c r="M353" s="2" t="s">
        <v>19</v>
      </c>
    </row>
    <row r="354" spans="1:13" x14ac:dyDescent="0.25">
      <c r="A354" s="20" t="s">
        <v>31</v>
      </c>
      <c r="B354" s="20" t="s">
        <v>19</v>
      </c>
      <c r="L354" s="2">
        <v>2012</v>
      </c>
      <c r="M354" s="2" t="s">
        <v>19</v>
      </c>
    </row>
    <row r="355" spans="1:13" x14ac:dyDescent="0.25">
      <c r="A355" s="20" t="s">
        <v>31</v>
      </c>
      <c r="B355" s="20" t="s">
        <v>19</v>
      </c>
      <c r="L355" s="2">
        <v>2012</v>
      </c>
      <c r="M355" s="2" t="s">
        <v>19</v>
      </c>
    </row>
    <row r="356" spans="1:13" x14ac:dyDescent="0.25">
      <c r="A356" s="20" t="s">
        <v>31</v>
      </c>
      <c r="B356" s="20" t="s">
        <v>19</v>
      </c>
      <c r="L356" s="2">
        <v>2012</v>
      </c>
      <c r="M356" s="2" t="s">
        <v>19</v>
      </c>
    </row>
    <row r="357" spans="1:13" x14ac:dyDescent="0.25">
      <c r="A357" s="20" t="s">
        <v>31</v>
      </c>
      <c r="B357" s="20" t="s">
        <v>19</v>
      </c>
      <c r="L357" s="2">
        <v>2012</v>
      </c>
      <c r="M357" s="2" t="s">
        <v>19</v>
      </c>
    </row>
    <row r="358" spans="1:13" x14ac:dyDescent="0.25">
      <c r="A358" s="20" t="s">
        <v>31</v>
      </c>
      <c r="B358" s="20" t="s">
        <v>19</v>
      </c>
      <c r="L358" s="2">
        <v>2012</v>
      </c>
      <c r="M358" s="2" t="s">
        <v>19</v>
      </c>
    </row>
    <row r="359" spans="1:13" x14ac:dyDescent="0.25">
      <c r="A359" s="20" t="s">
        <v>31</v>
      </c>
      <c r="B359" s="20" t="s">
        <v>19</v>
      </c>
      <c r="L359" s="2">
        <v>2012</v>
      </c>
      <c r="M359" s="2" t="s">
        <v>19</v>
      </c>
    </row>
    <row r="360" spans="1:13" x14ac:dyDescent="0.25">
      <c r="A360" s="20" t="s">
        <v>31</v>
      </c>
      <c r="B360" s="20" t="s">
        <v>19</v>
      </c>
      <c r="L360" s="2">
        <v>2012</v>
      </c>
      <c r="M360" s="2" t="s">
        <v>19</v>
      </c>
    </row>
    <row r="361" spans="1:13" x14ac:dyDescent="0.25">
      <c r="A361" s="20" t="s">
        <v>31</v>
      </c>
      <c r="B361" s="20" t="s">
        <v>19</v>
      </c>
      <c r="L361" s="2">
        <v>2012</v>
      </c>
      <c r="M361" s="2" t="s">
        <v>19</v>
      </c>
    </row>
    <row r="362" spans="1:13" x14ac:dyDescent="0.25">
      <c r="A362" s="20" t="s">
        <v>31</v>
      </c>
      <c r="B362" s="20" t="s">
        <v>19</v>
      </c>
      <c r="L362" s="2">
        <v>2012</v>
      </c>
      <c r="M362" s="2" t="s">
        <v>19</v>
      </c>
    </row>
    <row r="363" spans="1:13" x14ac:dyDescent="0.25">
      <c r="A363" s="20" t="s">
        <v>31</v>
      </c>
      <c r="B363" s="20" t="s">
        <v>19</v>
      </c>
      <c r="L363" s="2">
        <v>2012</v>
      </c>
      <c r="M363" s="2" t="s">
        <v>19</v>
      </c>
    </row>
    <row r="364" spans="1:13" x14ac:dyDescent="0.25">
      <c r="A364" s="20" t="s">
        <v>31</v>
      </c>
      <c r="B364" s="20" t="s">
        <v>19</v>
      </c>
      <c r="L364" s="2">
        <v>2012</v>
      </c>
      <c r="M364" s="2" t="s">
        <v>19</v>
      </c>
    </row>
    <row r="365" spans="1:13" x14ac:dyDescent="0.25">
      <c r="A365" s="20" t="s">
        <v>31</v>
      </c>
      <c r="B365" s="20" t="s">
        <v>19</v>
      </c>
      <c r="L365" s="2">
        <v>2012</v>
      </c>
      <c r="M365" s="2" t="s">
        <v>19</v>
      </c>
    </row>
    <row r="366" spans="1:13" x14ac:dyDescent="0.25">
      <c r="A366" s="20" t="s">
        <v>31</v>
      </c>
      <c r="B366" s="20" t="s">
        <v>19</v>
      </c>
      <c r="L366" s="2">
        <v>2012</v>
      </c>
      <c r="M366" s="2" t="s">
        <v>19</v>
      </c>
    </row>
    <row r="367" spans="1:13" x14ac:dyDescent="0.25">
      <c r="A367" s="20" t="s">
        <v>31</v>
      </c>
      <c r="B367" s="20" t="s">
        <v>19</v>
      </c>
      <c r="L367" s="2">
        <v>2012</v>
      </c>
      <c r="M367" s="2" t="s">
        <v>19</v>
      </c>
    </row>
    <row r="368" spans="1:13" x14ac:dyDescent="0.25">
      <c r="A368" s="20" t="s">
        <v>31</v>
      </c>
      <c r="B368" s="20" t="s">
        <v>19</v>
      </c>
      <c r="L368" s="2">
        <v>2012</v>
      </c>
      <c r="M368" s="2" t="s">
        <v>19</v>
      </c>
    </row>
    <row r="369" spans="1:13" x14ac:dyDescent="0.25">
      <c r="A369" s="20" t="s">
        <v>31</v>
      </c>
      <c r="B369" s="20" t="s">
        <v>19</v>
      </c>
      <c r="L369" s="2">
        <v>2012</v>
      </c>
      <c r="M369" s="2" t="s">
        <v>19</v>
      </c>
    </row>
    <row r="370" spans="1:13" x14ac:dyDescent="0.25">
      <c r="A370" s="20" t="s">
        <v>31</v>
      </c>
      <c r="B370" s="20" t="s">
        <v>19</v>
      </c>
      <c r="L370" s="2">
        <v>2012</v>
      </c>
      <c r="M370" s="2" t="s">
        <v>19</v>
      </c>
    </row>
    <row r="371" spans="1:13" x14ac:dyDescent="0.25">
      <c r="A371" s="20" t="s">
        <v>31</v>
      </c>
      <c r="B371" s="20" t="s">
        <v>19</v>
      </c>
      <c r="L371" s="2">
        <v>2012</v>
      </c>
      <c r="M371" s="2" t="s">
        <v>19</v>
      </c>
    </row>
    <row r="372" spans="1:13" x14ac:dyDescent="0.25">
      <c r="A372" s="20" t="s">
        <v>31</v>
      </c>
      <c r="B372" s="20" t="s">
        <v>19</v>
      </c>
      <c r="L372" s="2">
        <v>2012</v>
      </c>
      <c r="M372" s="2" t="s">
        <v>19</v>
      </c>
    </row>
    <row r="373" spans="1:13" x14ac:dyDescent="0.25">
      <c r="A373" s="20" t="s">
        <v>31</v>
      </c>
      <c r="B373" s="20" t="s">
        <v>19</v>
      </c>
      <c r="L373" s="2">
        <v>2012</v>
      </c>
      <c r="M373" s="2" t="s">
        <v>19</v>
      </c>
    </row>
    <row r="374" spans="1:13" x14ac:dyDescent="0.25">
      <c r="A374" s="20" t="s">
        <v>31</v>
      </c>
      <c r="B374" s="20" t="s">
        <v>19</v>
      </c>
      <c r="L374" s="2">
        <v>2012</v>
      </c>
      <c r="M374" s="2" t="s">
        <v>19</v>
      </c>
    </row>
    <row r="375" spans="1:13" x14ac:dyDescent="0.25">
      <c r="A375" s="20" t="s">
        <v>31</v>
      </c>
      <c r="B375" s="20" t="s">
        <v>19</v>
      </c>
      <c r="L375" s="2">
        <v>2012</v>
      </c>
      <c r="M375" s="2" t="s">
        <v>19</v>
      </c>
    </row>
    <row r="376" spans="1:13" x14ac:dyDescent="0.25">
      <c r="A376" s="20" t="s">
        <v>31</v>
      </c>
      <c r="B376" s="20" t="s">
        <v>19</v>
      </c>
      <c r="L376" s="2">
        <v>2012</v>
      </c>
      <c r="M376" s="2" t="s">
        <v>19</v>
      </c>
    </row>
    <row r="377" spans="1:13" x14ac:dyDescent="0.25">
      <c r="A377" s="20" t="s">
        <v>31</v>
      </c>
      <c r="B377" s="20" t="s">
        <v>19</v>
      </c>
      <c r="L377" s="2">
        <v>2012</v>
      </c>
      <c r="M377" s="2" t="s">
        <v>19</v>
      </c>
    </row>
    <row r="378" spans="1:13" x14ac:dyDescent="0.25">
      <c r="A378" s="20" t="s">
        <v>31</v>
      </c>
      <c r="B378" s="20" t="s">
        <v>19</v>
      </c>
      <c r="L378" s="2">
        <v>2012</v>
      </c>
      <c r="M378" s="2" t="s">
        <v>19</v>
      </c>
    </row>
    <row r="379" spans="1:13" x14ac:dyDescent="0.25">
      <c r="A379" s="20" t="s">
        <v>31</v>
      </c>
      <c r="B379" s="20" t="s">
        <v>19</v>
      </c>
      <c r="L379" s="2">
        <v>2012</v>
      </c>
      <c r="M379" s="2" t="s">
        <v>19</v>
      </c>
    </row>
    <row r="380" spans="1:13" x14ac:dyDescent="0.25">
      <c r="A380" s="20" t="s">
        <v>31</v>
      </c>
      <c r="B380" s="20" t="s">
        <v>19</v>
      </c>
      <c r="L380" s="2">
        <v>2012</v>
      </c>
      <c r="M380" s="2" t="s">
        <v>19</v>
      </c>
    </row>
    <row r="381" spans="1:13" x14ac:dyDescent="0.25">
      <c r="A381" s="20" t="s">
        <v>31</v>
      </c>
      <c r="B381" s="20" t="s">
        <v>19</v>
      </c>
      <c r="L381" s="2">
        <v>2012</v>
      </c>
      <c r="M381" s="2" t="s">
        <v>19</v>
      </c>
    </row>
    <row r="382" spans="1:13" x14ac:dyDescent="0.25">
      <c r="A382" s="20" t="s">
        <v>31</v>
      </c>
      <c r="B382" s="20" t="s">
        <v>19</v>
      </c>
      <c r="L382" s="2">
        <v>2012</v>
      </c>
      <c r="M382" s="2" t="s">
        <v>19</v>
      </c>
    </row>
    <row r="383" spans="1:13" x14ac:dyDescent="0.25">
      <c r="A383" s="20" t="s">
        <v>31</v>
      </c>
      <c r="B383" s="20" t="s">
        <v>19</v>
      </c>
      <c r="L383" s="2">
        <v>2012</v>
      </c>
      <c r="M383" s="2" t="s">
        <v>19</v>
      </c>
    </row>
    <row r="384" spans="1:13" x14ac:dyDescent="0.25">
      <c r="A384" s="20" t="s">
        <v>31</v>
      </c>
      <c r="B384" s="20" t="s">
        <v>19</v>
      </c>
      <c r="L384" s="2">
        <v>2012</v>
      </c>
      <c r="M384" s="2" t="s">
        <v>19</v>
      </c>
    </row>
    <row r="385" spans="1:13" x14ac:dyDescent="0.25">
      <c r="A385" s="20" t="s">
        <v>31</v>
      </c>
      <c r="B385" s="20" t="s">
        <v>19</v>
      </c>
      <c r="L385" s="2">
        <v>2012</v>
      </c>
      <c r="M385" s="2" t="s">
        <v>19</v>
      </c>
    </row>
    <row r="386" spans="1:13" x14ac:dyDescent="0.25">
      <c r="A386" s="20" t="s">
        <v>31</v>
      </c>
      <c r="B386" s="20" t="s">
        <v>19</v>
      </c>
      <c r="L386" s="2">
        <v>2012</v>
      </c>
      <c r="M386" s="2" t="s">
        <v>19</v>
      </c>
    </row>
    <row r="387" spans="1:13" x14ac:dyDescent="0.25">
      <c r="A387" s="20" t="s">
        <v>31</v>
      </c>
      <c r="B387" s="20" t="s">
        <v>19</v>
      </c>
      <c r="L387" s="2">
        <v>2012</v>
      </c>
      <c r="M387" s="2" t="s">
        <v>19</v>
      </c>
    </row>
    <row r="388" spans="1:13" x14ac:dyDescent="0.25">
      <c r="A388" s="20" t="s">
        <v>31</v>
      </c>
      <c r="B388" s="20" t="s">
        <v>19</v>
      </c>
      <c r="L388" s="2">
        <v>2012</v>
      </c>
      <c r="M388" s="2" t="s">
        <v>19</v>
      </c>
    </row>
    <row r="389" spans="1:13" x14ac:dyDescent="0.25">
      <c r="A389" s="20" t="s">
        <v>31</v>
      </c>
      <c r="B389" s="20" t="s">
        <v>19</v>
      </c>
      <c r="L389" s="2">
        <v>2012</v>
      </c>
      <c r="M389" s="2" t="s">
        <v>19</v>
      </c>
    </row>
    <row r="390" spans="1:13" x14ac:dyDescent="0.25">
      <c r="A390" s="20" t="s">
        <v>31</v>
      </c>
      <c r="B390" s="20" t="s">
        <v>19</v>
      </c>
      <c r="L390" s="2">
        <v>2012</v>
      </c>
      <c r="M390" s="2" t="s">
        <v>19</v>
      </c>
    </row>
    <row r="391" spans="1:13" x14ac:dyDescent="0.25">
      <c r="A391" s="20" t="s">
        <v>31</v>
      </c>
      <c r="B391" s="20" t="s">
        <v>19</v>
      </c>
      <c r="L391" s="2">
        <v>2012</v>
      </c>
      <c r="M391" s="2" t="s">
        <v>19</v>
      </c>
    </row>
    <row r="392" spans="1:13" x14ac:dyDescent="0.25">
      <c r="A392" s="20" t="s">
        <v>31</v>
      </c>
      <c r="B392" s="20" t="s">
        <v>19</v>
      </c>
      <c r="L392" s="2">
        <v>2012</v>
      </c>
      <c r="M392" s="2" t="s">
        <v>19</v>
      </c>
    </row>
    <row r="393" spans="1:13" x14ac:dyDescent="0.25">
      <c r="A393" s="20" t="s">
        <v>31</v>
      </c>
      <c r="B393" s="20" t="s">
        <v>19</v>
      </c>
      <c r="L393" s="2">
        <v>2012</v>
      </c>
      <c r="M393" s="2" t="s">
        <v>19</v>
      </c>
    </row>
    <row r="394" spans="1:13" x14ac:dyDescent="0.25">
      <c r="A394" s="20" t="s">
        <v>31</v>
      </c>
      <c r="B394" s="20" t="s">
        <v>19</v>
      </c>
      <c r="L394" s="2">
        <v>2012</v>
      </c>
      <c r="M394" s="2" t="s">
        <v>19</v>
      </c>
    </row>
    <row r="395" spans="1:13" x14ac:dyDescent="0.25">
      <c r="A395" s="20" t="s">
        <v>31</v>
      </c>
      <c r="B395" s="20" t="s">
        <v>19</v>
      </c>
      <c r="L395" s="2">
        <v>2012</v>
      </c>
      <c r="M395" s="2" t="s">
        <v>19</v>
      </c>
    </row>
    <row r="396" spans="1:13" x14ac:dyDescent="0.25">
      <c r="A396" s="20" t="s">
        <v>31</v>
      </c>
      <c r="B396" s="20" t="s">
        <v>19</v>
      </c>
      <c r="L396" s="2">
        <v>2012</v>
      </c>
      <c r="M396" s="2" t="s">
        <v>19</v>
      </c>
    </row>
    <row r="397" spans="1:13" x14ac:dyDescent="0.25">
      <c r="A397" s="20" t="s">
        <v>31</v>
      </c>
      <c r="B397" s="20" t="s">
        <v>19</v>
      </c>
      <c r="L397" s="2">
        <v>2012</v>
      </c>
      <c r="M397" s="2" t="s">
        <v>19</v>
      </c>
    </row>
    <row r="398" spans="1:13" x14ac:dyDescent="0.25">
      <c r="A398" s="20" t="s">
        <v>31</v>
      </c>
      <c r="B398" s="20" t="s">
        <v>19</v>
      </c>
      <c r="L398" s="2">
        <v>2012</v>
      </c>
      <c r="M398" s="2" t="s">
        <v>19</v>
      </c>
    </row>
    <row r="399" spans="1:13" x14ac:dyDescent="0.25">
      <c r="A399" s="20" t="s">
        <v>31</v>
      </c>
      <c r="B399" s="20" t="s">
        <v>29</v>
      </c>
      <c r="L399" s="2">
        <v>2012</v>
      </c>
      <c r="M399" s="2" t="s">
        <v>29</v>
      </c>
    </row>
    <row r="400" spans="1:13" x14ac:dyDescent="0.25">
      <c r="A400" s="20" t="s">
        <v>31</v>
      </c>
      <c r="B400" s="20" t="s">
        <v>19</v>
      </c>
      <c r="L400" s="2">
        <v>2012</v>
      </c>
      <c r="M400" s="2" t="s">
        <v>19</v>
      </c>
    </row>
    <row r="401" spans="1:13" x14ac:dyDescent="0.25">
      <c r="A401" s="20" t="s">
        <v>31</v>
      </c>
      <c r="B401" s="20" t="s">
        <v>19</v>
      </c>
      <c r="L401" s="2">
        <v>2012</v>
      </c>
      <c r="M401" s="2" t="s">
        <v>19</v>
      </c>
    </row>
    <row r="402" spans="1:13" x14ac:dyDescent="0.25">
      <c r="A402" s="20" t="s">
        <v>31</v>
      </c>
      <c r="B402" s="20" t="s">
        <v>29</v>
      </c>
      <c r="L402" s="2">
        <v>2012</v>
      </c>
      <c r="M402" s="2" t="s">
        <v>29</v>
      </c>
    </row>
    <row r="403" spans="1:13" x14ac:dyDescent="0.25">
      <c r="A403" s="20" t="s">
        <v>31</v>
      </c>
      <c r="B403" s="20" t="s">
        <v>19</v>
      </c>
      <c r="L403" s="2">
        <v>2012</v>
      </c>
      <c r="M403" s="2" t="s">
        <v>19</v>
      </c>
    </row>
    <row r="404" spans="1:13" x14ac:dyDescent="0.25">
      <c r="A404" s="20" t="s">
        <v>31</v>
      </c>
      <c r="B404" s="20" t="s">
        <v>29</v>
      </c>
      <c r="L404" s="2">
        <v>2012</v>
      </c>
      <c r="M404" s="2" t="s">
        <v>29</v>
      </c>
    </row>
    <row r="405" spans="1:13" x14ac:dyDescent="0.25">
      <c r="A405" s="20" t="s">
        <v>31</v>
      </c>
      <c r="B405" s="20" t="s">
        <v>29</v>
      </c>
      <c r="L405" s="2">
        <v>2012</v>
      </c>
      <c r="M405" s="2" t="s">
        <v>29</v>
      </c>
    </row>
    <row r="406" spans="1:13" x14ac:dyDescent="0.25">
      <c r="A406" s="20" t="s">
        <v>31</v>
      </c>
      <c r="B406" s="20" t="s">
        <v>19</v>
      </c>
      <c r="L406" s="2">
        <v>2012</v>
      </c>
      <c r="M406" s="2" t="s">
        <v>19</v>
      </c>
    </row>
    <row r="407" spans="1:13" x14ac:dyDescent="0.25">
      <c r="A407" s="20" t="s">
        <v>31</v>
      </c>
      <c r="B407" s="20" t="s">
        <v>29</v>
      </c>
      <c r="L407" s="2">
        <v>2012</v>
      </c>
      <c r="M407" s="2" t="s">
        <v>29</v>
      </c>
    </row>
    <row r="408" spans="1:13" x14ac:dyDescent="0.25">
      <c r="A408" s="20" t="s">
        <v>31</v>
      </c>
      <c r="B408" s="20" t="s">
        <v>29</v>
      </c>
      <c r="L408" s="2">
        <v>2012</v>
      </c>
      <c r="M408" s="2" t="s">
        <v>29</v>
      </c>
    </row>
    <row r="409" spans="1:13" x14ac:dyDescent="0.25">
      <c r="A409" s="20" t="s">
        <v>31</v>
      </c>
      <c r="B409" s="20" t="s">
        <v>19</v>
      </c>
      <c r="L409" s="2">
        <v>2012</v>
      </c>
      <c r="M409" s="2" t="s">
        <v>19</v>
      </c>
    </row>
    <row r="410" spans="1:13" x14ac:dyDescent="0.25">
      <c r="A410" s="20" t="s">
        <v>31</v>
      </c>
      <c r="B410" s="20" t="s">
        <v>29</v>
      </c>
      <c r="L410" s="2">
        <v>2012</v>
      </c>
      <c r="M410" s="2" t="s">
        <v>29</v>
      </c>
    </row>
    <row r="411" spans="1:13" x14ac:dyDescent="0.25">
      <c r="A411" s="20" t="s">
        <v>31</v>
      </c>
      <c r="B411" s="20" t="s">
        <v>29</v>
      </c>
      <c r="L411" s="2">
        <v>2012</v>
      </c>
      <c r="M411" s="2" t="s">
        <v>29</v>
      </c>
    </row>
    <row r="412" spans="1:13" x14ac:dyDescent="0.25">
      <c r="A412" s="20" t="s">
        <v>31</v>
      </c>
      <c r="B412" s="20" t="s">
        <v>19</v>
      </c>
      <c r="L412" s="2">
        <v>2012</v>
      </c>
      <c r="M412" s="2" t="s">
        <v>19</v>
      </c>
    </row>
    <row r="413" spans="1:13" x14ac:dyDescent="0.25">
      <c r="A413" s="20" t="s">
        <v>31</v>
      </c>
      <c r="B413" s="20" t="s">
        <v>29</v>
      </c>
      <c r="L413" s="2">
        <v>2012</v>
      </c>
      <c r="M413" s="2" t="s">
        <v>29</v>
      </c>
    </row>
    <row r="414" spans="1:13" x14ac:dyDescent="0.25">
      <c r="A414" s="20" t="s">
        <v>31</v>
      </c>
      <c r="B414" s="20" t="s">
        <v>19</v>
      </c>
      <c r="L414" s="2">
        <v>2012</v>
      </c>
      <c r="M414" s="2" t="s">
        <v>19</v>
      </c>
    </row>
    <row r="415" spans="1:13" x14ac:dyDescent="0.25">
      <c r="A415" s="20" t="s">
        <v>31</v>
      </c>
      <c r="B415" s="20" t="s">
        <v>19</v>
      </c>
      <c r="L415" s="2">
        <v>2012</v>
      </c>
      <c r="M415" s="2" t="s">
        <v>19</v>
      </c>
    </row>
    <row r="416" spans="1:13" x14ac:dyDescent="0.25">
      <c r="A416" s="20" t="s">
        <v>31</v>
      </c>
      <c r="B416" s="20" t="s">
        <v>19</v>
      </c>
      <c r="L416" s="2">
        <v>2012</v>
      </c>
      <c r="M416" s="2" t="s">
        <v>19</v>
      </c>
    </row>
    <row r="417" spans="1:13" x14ac:dyDescent="0.25">
      <c r="A417" s="20" t="s">
        <v>31</v>
      </c>
      <c r="B417" s="20" t="s">
        <v>29</v>
      </c>
      <c r="L417" s="2">
        <v>2012</v>
      </c>
      <c r="M417" s="2" t="s">
        <v>29</v>
      </c>
    </row>
    <row r="418" spans="1:13" x14ac:dyDescent="0.25">
      <c r="A418" s="20" t="s">
        <v>31</v>
      </c>
      <c r="B418" s="20" t="s">
        <v>19</v>
      </c>
      <c r="L418" s="2">
        <v>2012</v>
      </c>
      <c r="M418" s="2" t="s">
        <v>19</v>
      </c>
    </row>
    <row r="419" spans="1:13" x14ac:dyDescent="0.25">
      <c r="A419" s="20" t="s">
        <v>31</v>
      </c>
      <c r="B419" s="20" t="s">
        <v>19</v>
      </c>
      <c r="L419" s="2">
        <v>2012</v>
      </c>
      <c r="M419" s="2" t="s">
        <v>19</v>
      </c>
    </row>
    <row r="420" spans="1:13" x14ac:dyDescent="0.25">
      <c r="A420" s="20" t="s">
        <v>31</v>
      </c>
      <c r="B420" s="20" t="s">
        <v>19</v>
      </c>
      <c r="L420" s="2">
        <v>2012</v>
      </c>
      <c r="M420" s="2" t="s">
        <v>19</v>
      </c>
    </row>
    <row r="421" spans="1:13" x14ac:dyDescent="0.25">
      <c r="A421" s="20" t="s">
        <v>31</v>
      </c>
      <c r="B421" s="20" t="s">
        <v>29</v>
      </c>
      <c r="L421" s="2">
        <v>2012</v>
      </c>
      <c r="M421" s="2" t="s">
        <v>29</v>
      </c>
    </row>
    <row r="422" spans="1:13" x14ac:dyDescent="0.25">
      <c r="A422" s="20" t="s">
        <v>31</v>
      </c>
      <c r="B422" s="20" t="s">
        <v>19</v>
      </c>
      <c r="L422" s="2">
        <v>2012</v>
      </c>
      <c r="M422" s="2" t="s">
        <v>19</v>
      </c>
    </row>
    <row r="423" spans="1:13" x14ac:dyDescent="0.25">
      <c r="A423" s="20" t="s">
        <v>31</v>
      </c>
      <c r="B423" s="20" t="s">
        <v>19</v>
      </c>
      <c r="L423" s="2">
        <v>2012</v>
      </c>
      <c r="M423" s="2" t="s">
        <v>19</v>
      </c>
    </row>
    <row r="424" spans="1:13" x14ac:dyDescent="0.25">
      <c r="A424" s="20" t="s">
        <v>31</v>
      </c>
      <c r="B424" s="20" t="s">
        <v>19</v>
      </c>
      <c r="L424" s="2">
        <v>2012</v>
      </c>
      <c r="M424" s="2" t="s">
        <v>19</v>
      </c>
    </row>
    <row r="425" spans="1:13" x14ac:dyDescent="0.25">
      <c r="A425" s="20" t="s">
        <v>31</v>
      </c>
      <c r="B425" s="20" t="s">
        <v>19</v>
      </c>
      <c r="L425" s="2">
        <v>2012</v>
      </c>
      <c r="M425" s="2" t="s">
        <v>19</v>
      </c>
    </row>
    <row r="426" spans="1:13" x14ac:dyDescent="0.25">
      <c r="A426" s="20" t="s">
        <v>31</v>
      </c>
      <c r="B426" s="20" t="s">
        <v>29</v>
      </c>
      <c r="L426" s="2">
        <v>2012</v>
      </c>
      <c r="M426" s="2" t="s">
        <v>29</v>
      </c>
    </row>
    <row r="427" spans="1:13" x14ac:dyDescent="0.25">
      <c r="A427" s="20" t="s">
        <v>31</v>
      </c>
      <c r="B427" s="20" t="s">
        <v>29</v>
      </c>
      <c r="L427" s="2">
        <v>2012</v>
      </c>
      <c r="M427" s="2" t="s">
        <v>29</v>
      </c>
    </row>
    <row r="428" spans="1:13" x14ac:dyDescent="0.25">
      <c r="A428" s="20" t="s">
        <v>31</v>
      </c>
      <c r="B428" s="20" t="s">
        <v>19</v>
      </c>
      <c r="L428" s="2">
        <v>2012</v>
      </c>
      <c r="M428" s="2" t="s">
        <v>19</v>
      </c>
    </row>
    <row r="429" spans="1:13" x14ac:dyDescent="0.25">
      <c r="A429" s="20" t="s">
        <v>31</v>
      </c>
      <c r="B429" s="20" t="s">
        <v>19</v>
      </c>
      <c r="L429" s="2">
        <v>2012</v>
      </c>
      <c r="M429" s="2" t="s">
        <v>19</v>
      </c>
    </row>
    <row r="430" spans="1:13" x14ac:dyDescent="0.25">
      <c r="A430" s="20" t="s">
        <v>31</v>
      </c>
      <c r="B430" s="20" t="s">
        <v>29</v>
      </c>
      <c r="L430" s="2">
        <v>2012</v>
      </c>
      <c r="M430" s="2" t="s">
        <v>29</v>
      </c>
    </row>
    <row r="431" spans="1:13" x14ac:dyDescent="0.25">
      <c r="A431" s="20" t="s">
        <v>31</v>
      </c>
      <c r="B431" s="20" t="s">
        <v>19</v>
      </c>
      <c r="L431" s="2">
        <v>2012</v>
      </c>
      <c r="M431" s="2" t="s">
        <v>19</v>
      </c>
    </row>
    <row r="432" spans="1:13" x14ac:dyDescent="0.25">
      <c r="A432" s="20" t="s">
        <v>31</v>
      </c>
      <c r="B432" s="20" t="s">
        <v>19</v>
      </c>
      <c r="L432" s="2">
        <v>2012</v>
      </c>
      <c r="M432" s="2" t="s">
        <v>19</v>
      </c>
    </row>
    <row r="433" spans="1:13" x14ac:dyDescent="0.25">
      <c r="A433" s="20" t="s">
        <v>31</v>
      </c>
      <c r="B433" s="20" t="s">
        <v>19</v>
      </c>
      <c r="L433" s="2">
        <v>2012</v>
      </c>
      <c r="M433" s="2" t="s">
        <v>19</v>
      </c>
    </row>
    <row r="434" spans="1:13" x14ac:dyDescent="0.25">
      <c r="A434" s="20" t="s">
        <v>31</v>
      </c>
      <c r="B434" s="20" t="s">
        <v>29</v>
      </c>
      <c r="L434" s="2">
        <v>2012</v>
      </c>
      <c r="M434" s="2" t="s">
        <v>29</v>
      </c>
    </row>
    <row r="435" spans="1:13" x14ac:dyDescent="0.25">
      <c r="A435" s="20" t="s">
        <v>31</v>
      </c>
      <c r="B435" s="20" t="s">
        <v>29</v>
      </c>
      <c r="L435" s="2">
        <v>2012</v>
      </c>
      <c r="M435" s="2" t="s">
        <v>29</v>
      </c>
    </row>
    <row r="436" spans="1:13" x14ac:dyDescent="0.25">
      <c r="A436" s="20" t="s">
        <v>31</v>
      </c>
      <c r="B436" s="20" t="s">
        <v>29</v>
      </c>
      <c r="L436" s="2">
        <v>2012</v>
      </c>
      <c r="M436" s="2" t="s">
        <v>29</v>
      </c>
    </row>
    <row r="437" spans="1:13" x14ac:dyDescent="0.25">
      <c r="A437" s="20" t="s">
        <v>31</v>
      </c>
      <c r="B437" s="20" t="s">
        <v>19</v>
      </c>
      <c r="L437" s="2">
        <v>2012</v>
      </c>
      <c r="M437" s="2" t="s">
        <v>19</v>
      </c>
    </row>
    <row r="438" spans="1:13" x14ac:dyDescent="0.25">
      <c r="A438" s="20" t="s">
        <v>31</v>
      </c>
      <c r="B438" s="20" t="s">
        <v>19</v>
      </c>
      <c r="L438" s="2">
        <v>2012</v>
      </c>
      <c r="M438" s="2" t="s">
        <v>19</v>
      </c>
    </row>
    <row r="439" spans="1:13" x14ac:dyDescent="0.25">
      <c r="A439" s="20" t="s">
        <v>31</v>
      </c>
      <c r="B439" s="20" t="s">
        <v>19</v>
      </c>
      <c r="L439" s="2">
        <v>2012</v>
      </c>
      <c r="M439" s="2" t="s">
        <v>19</v>
      </c>
    </row>
    <row r="440" spans="1:13" x14ac:dyDescent="0.25">
      <c r="A440" s="20" t="s">
        <v>31</v>
      </c>
      <c r="B440" s="20" t="s">
        <v>29</v>
      </c>
      <c r="L440" s="2">
        <v>2012</v>
      </c>
      <c r="M440" s="2" t="s">
        <v>29</v>
      </c>
    </row>
    <row r="441" spans="1:13" x14ac:dyDescent="0.25">
      <c r="A441" s="20" t="s">
        <v>31</v>
      </c>
      <c r="B441" s="20" t="s">
        <v>29</v>
      </c>
      <c r="L441" s="2">
        <v>2012</v>
      </c>
      <c r="M441" s="2" t="s">
        <v>29</v>
      </c>
    </row>
    <row r="442" spans="1:13" x14ac:dyDescent="0.25">
      <c r="A442" s="20" t="s">
        <v>31</v>
      </c>
      <c r="B442" s="20" t="s">
        <v>29</v>
      </c>
      <c r="L442" s="2">
        <v>2012</v>
      </c>
      <c r="M442" s="2" t="s">
        <v>29</v>
      </c>
    </row>
    <row r="443" spans="1:13" x14ac:dyDescent="0.25">
      <c r="A443" s="20" t="s">
        <v>31</v>
      </c>
      <c r="B443" s="20" t="s">
        <v>19</v>
      </c>
      <c r="L443" s="2">
        <v>2012</v>
      </c>
      <c r="M443" s="2" t="s">
        <v>19</v>
      </c>
    </row>
    <row r="444" spans="1:13" x14ac:dyDescent="0.25">
      <c r="A444" s="20" t="s">
        <v>31</v>
      </c>
      <c r="B444" s="20" t="s">
        <v>29</v>
      </c>
      <c r="L444" s="2">
        <v>2012</v>
      </c>
      <c r="M444" s="2" t="s">
        <v>29</v>
      </c>
    </row>
    <row r="445" spans="1:13" x14ac:dyDescent="0.25">
      <c r="A445" s="20" t="s">
        <v>31</v>
      </c>
      <c r="B445" s="20" t="s">
        <v>19</v>
      </c>
      <c r="L445" s="2">
        <v>2012</v>
      </c>
      <c r="M445" s="2" t="s">
        <v>19</v>
      </c>
    </row>
    <row r="446" spans="1:13" x14ac:dyDescent="0.25">
      <c r="A446" s="20" t="s">
        <v>31</v>
      </c>
      <c r="B446" s="20" t="s">
        <v>29</v>
      </c>
      <c r="L446" s="2">
        <v>2012</v>
      </c>
      <c r="M446" s="2" t="s">
        <v>29</v>
      </c>
    </row>
    <row r="447" spans="1:13" x14ac:dyDescent="0.25">
      <c r="A447" s="20" t="s">
        <v>31</v>
      </c>
      <c r="B447" s="20" t="s">
        <v>19</v>
      </c>
      <c r="L447" s="2">
        <v>2012</v>
      </c>
      <c r="M447" s="2" t="s">
        <v>19</v>
      </c>
    </row>
    <row r="448" spans="1:13" x14ac:dyDescent="0.25">
      <c r="A448" s="20" t="s">
        <v>31</v>
      </c>
      <c r="B448" s="20" t="s">
        <v>19</v>
      </c>
      <c r="L448" s="2">
        <v>2012</v>
      </c>
      <c r="M448" s="2" t="s">
        <v>19</v>
      </c>
    </row>
    <row r="449" spans="1:13" x14ac:dyDescent="0.25">
      <c r="A449" s="20" t="s">
        <v>31</v>
      </c>
      <c r="B449" s="20" t="s">
        <v>19</v>
      </c>
      <c r="L449" s="2">
        <v>2012</v>
      </c>
      <c r="M449" s="2" t="s">
        <v>19</v>
      </c>
    </row>
    <row r="450" spans="1:13" x14ac:dyDescent="0.25">
      <c r="A450" s="20" t="s">
        <v>31</v>
      </c>
      <c r="B450" s="20" t="s">
        <v>29</v>
      </c>
      <c r="L450" s="2">
        <v>2012</v>
      </c>
      <c r="M450" s="2" t="s">
        <v>29</v>
      </c>
    </row>
    <row r="451" spans="1:13" x14ac:dyDescent="0.25">
      <c r="A451" s="20" t="s">
        <v>31</v>
      </c>
      <c r="B451" s="20" t="s">
        <v>29</v>
      </c>
      <c r="L451" s="2">
        <v>2012</v>
      </c>
      <c r="M451" s="2" t="s">
        <v>29</v>
      </c>
    </row>
    <row r="452" spans="1:13" x14ac:dyDescent="0.25">
      <c r="A452" s="20" t="s">
        <v>31</v>
      </c>
      <c r="B452" s="20" t="s">
        <v>19</v>
      </c>
      <c r="L452" s="2">
        <v>2012</v>
      </c>
      <c r="M452" s="2" t="s">
        <v>19</v>
      </c>
    </row>
    <row r="453" spans="1:13" x14ac:dyDescent="0.25">
      <c r="A453" s="20" t="s">
        <v>31</v>
      </c>
      <c r="B453" s="20" t="s">
        <v>29</v>
      </c>
      <c r="L453" s="2">
        <v>2012</v>
      </c>
      <c r="M453" s="2" t="s">
        <v>29</v>
      </c>
    </row>
    <row r="454" spans="1:13" x14ac:dyDescent="0.25">
      <c r="A454" s="20" t="s">
        <v>31</v>
      </c>
      <c r="B454" s="20" t="s">
        <v>19</v>
      </c>
      <c r="L454" s="2">
        <v>2012</v>
      </c>
      <c r="M454" s="2" t="s">
        <v>19</v>
      </c>
    </row>
    <row r="455" spans="1:13" x14ac:dyDescent="0.25">
      <c r="A455" s="20" t="s">
        <v>31</v>
      </c>
      <c r="B455" s="20" t="s">
        <v>29</v>
      </c>
      <c r="L455" s="2">
        <v>2012</v>
      </c>
      <c r="M455" s="2" t="s">
        <v>29</v>
      </c>
    </row>
    <row r="456" spans="1:13" x14ac:dyDescent="0.25">
      <c r="A456" s="20" t="s">
        <v>31</v>
      </c>
      <c r="B456" s="20" t="s">
        <v>19</v>
      </c>
      <c r="L456" s="2">
        <v>2012</v>
      </c>
      <c r="M456" s="2" t="s">
        <v>19</v>
      </c>
    </row>
    <row r="457" spans="1:13" x14ac:dyDescent="0.25">
      <c r="A457" s="20" t="s">
        <v>31</v>
      </c>
      <c r="B457" s="20" t="s">
        <v>19</v>
      </c>
      <c r="L457" s="2">
        <v>2012</v>
      </c>
      <c r="M457" s="2" t="s">
        <v>19</v>
      </c>
    </row>
    <row r="458" spans="1:13" x14ac:dyDescent="0.25">
      <c r="A458" s="20" t="s">
        <v>31</v>
      </c>
      <c r="B458" s="20" t="s">
        <v>19</v>
      </c>
      <c r="L458" s="2">
        <v>2012</v>
      </c>
      <c r="M458" s="2" t="s">
        <v>19</v>
      </c>
    </row>
    <row r="459" spans="1:13" x14ac:dyDescent="0.25">
      <c r="A459" s="20" t="s">
        <v>31</v>
      </c>
      <c r="B459" s="20" t="s">
        <v>29</v>
      </c>
      <c r="L459" s="2">
        <v>2012</v>
      </c>
      <c r="M459" s="2" t="s">
        <v>29</v>
      </c>
    </row>
    <row r="460" spans="1:13" x14ac:dyDescent="0.25">
      <c r="A460" s="20" t="s">
        <v>31</v>
      </c>
      <c r="B460" s="20" t="s">
        <v>19</v>
      </c>
      <c r="L460" s="2">
        <v>2012</v>
      </c>
      <c r="M460" s="2" t="s">
        <v>19</v>
      </c>
    </row>
    <row r="461" spans="1:13" x14ac:dyDescent="0.25">
      <c r="A461" s="20" t="s">
        <v>31</v>
      </c>
      <c r="B461" s="20" t="s">
        <v>19</v>
      </c>
      <c r="L461" s="2">
        <v>2012</v>
      </c>
      <c r="M461" s="2" t="s">
        <v>19</v>
      </c>
    </row>
    <row r="462" spans="1:13" x14ac:dyDescent="0.25">
      <c r="A462" s="20" t="s">
        <v>31</v>
      </c>
      <c r="B462" s="20" t="s">
        <v>19</v>
      </c>
      <c r="L462" s="2">
        <v>2012</v>
      </c>
      <c r="M462" s="2" t="s">
        <v>19</v>
      </c>
    </row>
    <row r="463" spans="1:13" x14ac:dyDescent="0.25">
      <c r="A463" s="20" t="s">
        <v>31</v>
      </c>
      <c r="B463" s="20" t="s">
        <v>19</v>
      </c>
      <c r="L463" s="2">
        <v>2012</v>
      </c>
      <c r="M463" s="2" t="s">
        <v>19</v>
      </c>
    </row>
    <row r="464" spans="1:13" x14ac:dyDescent="0.25">
      <c r="A464" s="20" t="s">
        <v>31</v>
      </c>
      <c r="B464" s="20" t="s">
        <v>19</v>
      </c>
      <c r="L464" s="2">
        <v>2012</v>
      </c>
      <c r="M464" s="2" t="s">
        <v>19</v>
      </c>
    </row>
    <row r="465" spans="1:13" x14ac:dyDescent="0.25">
      <c r="A465" s="20" t="s">
        <v>31</v>
      </c>
      <c r="B465" s="20" t="s">
        <v>19</v>
      </c>
      <c r="L465" s="2">
        <v>2012</v>
      </c>
      <c r="M465" s="2" t="s">
        <v>19</v>
      </c>
    </row>
    <row r="466" spans="1:13" x14ac:dyDescent="0.25">
      <c r="A466" s="20" t="s">
        <v>31</v>
      </c>
      <c r="B466" s="20" t="s">
        <v>19</v>
      </c>
      <c r="L466" s="2">
        <v>2012</v>
      </c>
      <c r="M466" s="2" t="s">
        <v>19</v>
      </c>
    </row>
    <row r="467" spans="1:13" x14ac:dyDescent="0.25">
      <c r="A467" s="20" t="s">
        <v>31</v>
      </c>
      <c r="B467" s="20" t="s">
        <v>19</v>
      </c>
      <c r="L467" s="2">
        <v>2012</v>
      </c>
      <c r="M467" s="2" t="s">
        <v>19</v>
      </c>
    </row>
    <row r="468" spans="1:13" x14ac:dyDescent="0.25">
      <c r="A468" s="20" t="s">
        <v>31</v>
      </c>
      <c r="B468" s="20" t="s">
        <v>19</v>
      </c>
      <c r="L468" s="2">
        <v>2012</v>
      </c>
      <c r="M468" s="2" t="s">
        <v>19</v>
      </c>
    </row>
    <row r="469" spans="1:13" x14ac:dyDescent="0.25">
      <c r="A469" s="20" t="s">
        <v>31</v>
      </c>
      <c r="B469" s="20" t="s">
        <v>19</v>
      </c>
      <c r="L469" s="2">
        <v>2012</v>
      </c>
      <c r="M469" s="2" t="s">
        <v>19</v>
      </c>
    </row>
    <row r="470" spans="1:13" x14ac:dyDescent="0.25">
      <c r="A470" s="20" t="s">
        <v>31</v>
      </c>
      <c r="B470" s="20" t="s">
        <v>29</v>
      </c>
      <c r="L470" s="2">
        <v>2012</v>
      </c>
      <c r="M470" s="2" t="s">
        <v>29</v>
      </c>
    </row>
    <row r="471" spans="1:13" x14ac:dyDescent="0.25">
      <c r="A471" s="20" t="s">
        <v>31</v>
      </c>
      <c r="B471" s="20" t="s">
        <v>19</v>
      </c>
      <c r="L471" s="2">
        <v>2012</v>
      </c>
      <c r="M471" s="2" t="s">
        <v>19</v>
      </c>
    </row>
    <row r="472" spans="1:13" x14ac:dyDescent="0.25">
      <c r="A472" s="20" t="s">
        <v>31</v>
      </c>
      <c r="B472" s="20" t="s">
        <v>19</v>
      </c>
      <c r="L472" s="2">
        <v>2012</v>
      </c>
      <c r="M472" s="2" t="s">
        <v>19</v>
      </c>
    </row>
    <row r="473" spans="1:13" x14ac:dyDescent="0.25">
      <c r="A473" s="20" t="s">
        <v>31</v>
      </c>
      <c r="B473" s="20" t="s">
        <v>19</v>
      </c>
      <c r="L473" s="2">
        <v>2012</v>
      </c>
      <c r="M473" s="2" t="s">
        <v>19</v>
      </c>
    </row>
    <row r="474" spans="1:13" x14ac:dyDescent="0.25">
      <c r="A474" s="20" t="s">
        <v>31</v>
      </c>
      <c r="B474" s="20" t="s">
        <v>19</v>
      </c>
      <c r="L474" s="2">
        <v>2012</v>
      </c>
      <c r="M474" s="2" t="s">
        <v>19</v>
      </c>
    </row>
    <row r="475" spans="1:13" x14ac:dyDescent="0.25">
      <c r="A475" s="20" t="s">
        <v>31</v>
      </c>
      <c r="B475" s="20" t="s">
        <v>19</v>
      </c>
      <c r="L475" s="2">
        <v>2012</v>
      </c>
      <c r="M475" s="2" t="s">
        <v>19</v>
      </c>
    </row>
    <row r="476" spans="1:13" x14ac:dyDescent="0.25">
      <c r="A476" s="20" t="s">
        <v>31</v>
      </c>
      <c r="B476" s="20" t="s">
        <v>19</v>
      </c>
      <c r="L476" s="2">
        <v>2012</v>
      </c>
      <c r="M476" s="2" t="s">
        <v>19</v>
      </c>
    </row>
    <row r="477" spans="1:13" x14ac:dyDescent="0.25">
      <c r="A477" s="20" t="s">
        <v>31</v>
      </c>
      <c r="B477" s="20" t="s">
        <v>19</v>
      </c>
      <c r="L477" s="2">
        <v>2012</v>
      </c>
      <c r="M477" s="2" t="s">
        <v>19</v>
      </c>
    </row>
    <row r="478" spans="1:13" x14ac:dyDescent="0.25">
      <c r="A478" s="20" t="s">
        <v>31</v>
      </c>
      <c r="B478" s="20" t="s">
        <v>29</v>
      </c>
      <c r="L478" s="2">
        <v>2012</v>
      </c>
      <c r="M478" s="2" t="s">
        <v>29</v>
      </c>
    </row>
    <row r="479" spans="1:13" x14ac:dyDescent="0.25">
      <c r="A479" s="20" t="s">
        <v>31</v>
      </c>
      <c r="B479" s="20" t="s">
        <v>19</v>
      </c>
      <c r="L479" s="2">
        <v>2012</v>
      </c>
      <c r="M479" s="2" t="s">
        <v>19</v>
      </c>
    </row>
    <row r="480" spans="1:13" x14ac:dyDescent="0.25">
      <c r="A480" s="20" t="s">
        <v>31</v>
      </c>
      <c r="B480" s="20" t="s">
        <v>29</v>
      </c>
      <c r="L480" s="2">
        <v>2012</v>
      </c>
      <c r="M480" s="2" t="s">
        <v>29</v>
      </c>
    </row>
    <row r="481" spans="1:13" x14ac:dyDescent="0.25">
      <c r="A481" s="20" t="s">
        <v>31</v>
      </c>
      <c r="B481" s="20" t="s">
        <v>19</v>
      </c>
      <c r="L481" s="2">
        <v>2012</v>
      </c>
      <c r="M481" s="2" t="s">
        <v>19</v>
      </c>
    </row>
    <row r="482" spans="1:13" x14ac:dyDescent="0.25">
      <c r="A482" s="20" t="s">
        <v>31</v>
      </c>
      <c r="B482" s="20" t="s">
        <v>19</v>
      </c>
      <c r="L482" s="2">
        <v>2012</v>
      </c>
      <c r="M482" s="2" t="s">
        <v>19</v>
      </c>
    </row>
    <row r="483" spans="1:13" x14ac:dyDescent="0.25">
      <c r="A483" s="20" t="s">
        <v>31</v>
      </c>
      <c r="B483" s="20" t="s">
        <v>29</v>
      </c>
      <c r="L483" s="2">
        <v>2012</v>
      </c>
      <c r="M483" s="2" t="s">
        <v>29</v>
      </c>
    </row>
    <row r="484" spans="1:13" x14ac:dyDescent="0.25">
      <c r="A484" s="20" t="s">
        <v>31</v>
      </c>
      <c r="B484" s="20" t="s">
        <v>19</v>
      </c>
      <c r="L484" s="2">
        <v>2012</v>
      </c>
      <c r="M484" s="2" t="s">
        <v>19</v>
      </c>
    </row>
    <row r="485" spans="1:13" x14ac:dyDescent="0.25">
      <c r="A485" s="20" t="s">
        <v>31</v>
      </c>
      <c r="B485" s="20" t="s">
        <v>19</v>
      </c>
      <c r="L485" s="2">
        <v>2012</v>
      </c>
      <c r="M485" s="2" t="s">
        <v>19</v>
      </c>
    </row>
    <row r="486" spans="1:13" x14ac:dyDescent="0.25">
      <c r="A486" s="20" t="s">
        <v>31</v>
      </c>
      <c r="B486" s="20" t="s">
        <v>19</v>
      </c>
      <c r="L486" s="2">
        <v>2012</v>
      </c>
      <c r="M486" s="2" t="s">
        <v>19</v>
      </c>
    </row>
    <row r="487" spans="1:13" x14ac:dyDescent="0.25">
      <c r="A487" s="20" t="s">
        <v>31</v>
      </c>
      <c r="B487" s="20" t="s">
        <v>19</v>
      </c>
      <c r="L487" s="2">
        <v>2012</v>
      </c>
      <c r="M487" s="2" t="s">
        <v>19</v>
      </c>
    </row>
    <row r="488" spans="1:13" x14ac:dyDescent="0.25">
      <c r="A488" s="20" t="s">
        <v>31</v>
      </c>
      <c r="B488" s="20" t="s">
        <v>19</v>
      </c>
      <c r="L488" s="2">
        <v>2012</v>
      </c>
      <c r="M488" s="2" t="s">
        <v>19</v>
      </c>
    </row>
    <row r="489" spans="1:13" x14ac:dyDescent="0.25">
      <c r="A489" s="20" t="s">
        <v>31</v>
      </c>
      <c r="B489" s="20" t="s">
        <v>19</v>
      </c>
      <c r="L489" s="2">
        <v>2012</v>
      </c>
      <c r="M489" s="2" t="s">
        <v>19</v>
      </c>
    </row>
    <row r="490" spans="1:13" x14ac:dyDescent="0.25">
      <c r="A490" s="20" t="s">
        <v>31</v>
      </c>
      <c r="B490" s="20" t="s">
        <v>19</v>
      </c>
      <c r="L490" s="2">
        <v>2012</v>
      </c>
      <c r="M490" s="2" t="s">
        <v>19</v>
      </c>
    </row>
    <row r="491" spans="1:13" x14ac:dyDescent="0.25">
      <c r="A491" s="20" t="s">
        <v>31</v>
      </c>
      <c r="B491" s="20" t="s">
        <v>19</v>
      </c>
      <c r="L491" s="2">
        <v>2012</v>
      </c>
      <c r="M491" s="2" t="s">
        <v>19</v>
      </c>
    </row>
    <row r="492" spans="1:13" x14ac:dyDescent="0.25">
      <c r="A492" s="20" t="s">
        <v>31</v>
      </c>
      <c r="B492" s="20" t="s">
        <v>19</v>
      </c>
      <c r="L492" s="2">
        <v>2012</v>
      </c>
      <c r="M492" s="2" t="s">
        <v>19</v>
      </c>
    </row>
    <row r="493" spans="1:13" x14ac:dyDescent="0.25">
      <c r="A493" s="20" t="s">
        <v>31</v>
      </c>
      <c r="B493" s="20" t="s">
        <v>19</v>
      </c>
      <c r="L493" s="2">
        <v>2012</v>
      </c>
      <c r="M493" s="2" t="s">
        <v>19</v>
      </c>
    </row>
    <row r="494" spans="1:13" x14ac:dyDescent="0.25">
      <c r="A494" s="20" t="s">
        <v>31</v>
      </c>
      <c r="B494" s="20" t="s">
        <v>19</v>
      </c>
      <c r="L494" s="2">
        <v>2012</v>
      </c>
      <c r="M494" s="2" t="s">
        <v>19</v>
      </c>
    </row>
    <row r="495" spans="1:13" x14ac:dyDescent="0.25">
      <c r="A495" s="20" t="s">
        <v>31</v>
      </c>
      <c r="B495" s="20" t="s">
        <v>19</v>
      </c>
      <c r="L495" s="2">
        <v>2012</v>
      </c>
      <c r="M495" s="2" t="s">
        <v>19</v>
      </c>
    </row>
    <row r="496" spans="1:13" x14ac:dyDescent="0.25">
      <c r="A496" s="20" t="s">
        <v>31</v>
      </c>
      <c r="B496" s="20" t="s">
        <v>29</v>
      </c>
      <c r="L496" s="2">
        <v>2012</v>
      </c>
      <c r="M496" s="2" t="s">
        <v>29</v>
      </c>
    </row>
    <row r="497" spans="1:13" x14ac:dyDescent="0.25">
      <c r="A497" s="20" t="s">
        <v>31</v>
      </c>
      <c r="B497" s="20" t="s">
        <v>19</v>
      </c>
      <c r="L497" s="2">
        <v>2012</v>
      </c>
      <c r="M497" s="2" t="s">
        <v>19</v>
      </c>
    </row>
    <row r="498" spans="1:13" x14ac:dyDescent="0.25">
      <c r="A498" s="20" t="s">
        <v>31</v>
      </c>
      <c r="B498" s="20" t="s">
        <v>19</v>
      </c>
      <c r="L498" s="2">
        <v>2012</v>
      </c>
      <c r="M498" s="2" t="s">
        <v>19</v>
      </c>
    </row>
    <row r="499" spans="1:13" x14ac:dyDescent="0.25">
      <c r="A499" s="20" t="s">
        <v>31</v>
      </c>
      <c r="B499" s="20" t="s">
        <v>19</v>
      </c>
      <c r="L499" s="2">
        <v>2012</v>
      </c>
      <c r="M499" s="2" t="s">
        <v>19</v>
      </c>
    </row>
    <row r="500" spans="1:13" x14ac:dyDescent="0.25">
      <c r="A500" s="20" t="s">
        <v>31</v>
      </c>
      <c r="B500" s="20" t="s">
        <v>19</v>
      </c>
      <c r="L500" s="2">
        <v>2012</v>
      </c>
      <c r="M500" s="2" t="s">
        <v>19</v>
      </c>
    </row>
    <row r="501" spans="1:13" x14ac:dyDescent="0.25">
      <c r="A501" s="20" t="s">
        <v>31</v>
      </c>
      <c r="B501" s="20" t="s">
        <v>19</v>
      </c>
      <c r="L501" s="2">
        <v>2012</v>
      </c>
      <c r="M501" s="2" t="s">
        <v>19</v>
      </c>
    </row>
    <row r="502" spans="1:13" x14ac:dyDescent="0.25">
      <c r="A502" s="20" t="s">
        <v>31</v>
      </c>
      <c r="B502" s="20" t="s">
        <v>19</v>
      </c>
      <c r="L502" s="2">
        <v>2012</v>
      </c>
      <c r="M502" s="2" t="s">
        <v>19</v>
      </c>
    </row>
    <row r="503" spans="1:13" x14ac:dyDescent="0.25">
      <c r="A503" s="20" t="s">
        <v>31</v>
      </c>
      <c r="B503" s="20" t="s">
        <v>19</v>
      </c>
      <c r="L503" s="2">
        <v>2012</v>
      </c>
      <c r="M503" s="2" t="s">
        <v>19</v>
      </c>
    </row>
    <row r="504" spans="1:13" x14ac:dyDescent="0.25">
      <c r="A504" s="20" t="s">
        <v>31</v>
      </c>
      <c r="B504" s="20" t="s">
        <v>19</v>
      </c>
      <c r="L504" s="2">
        <v>2012</v>
      </c>
      <c r="M504" s="2" t="s">
        <v>19</v>
      </c>
    </row>
    <row r="505" spans="1:13" x14ac:dyDescent="0.25">
      <c r="A505" s="20" t="s">
        <v>31</v>
      </c>
      <c r="B505" s="20" t="s">
        <v>19</v>
      </c>
      <c r="L505" s="2">
        <v>2012</v>
      </c>
      <c r="M505" s="2" t="s">
        <v>19</v>
      </c>
    </row>
    <row r="506" spans="1:13" x14ac:dyDescent="0.25">
      <c r="A506" s="20" t="s">
        <v>31</v>
      </c>
      <c r="B506" s="20" t="s">
        <v>19</v>
      </c>
      <c r="L506" s="2">
        <v>2012</v>
      </c>
      <c r="M506" s="2" t="s">
        <v>19</v>
      </c>
    </row>
    <row r="507" spans="1:13" x14ac:dyDescent="0.25">
      <c r="A507" s="20" t="s">
        <v>31</v>
      </c>
      <c r="B507" s="20" t="s">
        <v>19</v>
      </c>
      <c r="L507" s="2">
        <v>2012</v>
      </c>
      <c r="M507" s="2" t="s">
        <v>19</v>
      </c>
    </row>
    <row r="508" spans="1:13" x14ac:dyDescent="0.25">
      <c r="A508" s="20" t="s">
        <v>31</v>
      </c>
      <c r="B508" s="20" t="s">
        <v>19</v>
      </c>
      <c r="L508" s="2">
        <v>2012</v>
      </c>
      <c r="M508" s="2" t="s">
        <v>19</v>
      </c>
    </row>
    <row r="509" spans="1:13" x14ac:dyDescent="0.25">
      <c r="A509" s="20" t="s">
        <v>31</v>
      </c>
      <c r="B509" s="20" t="s">
        <v>19</v>
      </c>
      <c r="L509" s="2">
        <v>2012</v>
      </c>
      <c r="M509" s="2" t="s">
        <v>19</v>
      </c>
    </row>
    <row r="510" spans="1:13" x14ac:dyDescent="0.25">
      <c r="A510" s="20" t="s">
        <v>31</v>
      </c>
      <c r="B510" s="20" t="s">
        <v>19</v>
      </c>
      <c r="L510" s="2">
        <v>2012</v>
      </c>
      <c r="M510" s="2" t="s">
        <v>19</v>
      </c>
    </row>
    <row r="511" spans="1:13" x14ac:dyDescent="0.25">
      <c r="A511" s="20" t="s">
        <v>31</v>
      </c>
      <c r="B511" s="20" t="s">
        <v>19</v>
      </c>
      <c r="L511" s="2">
        <v>2012</v>
      </c>
      <c r="M511" s="2" t="s">
        <v>19</v>
      </c>
    </row>
    <row r="512" spans="1:13" x14ac:dyDescent="0.25">
      <c r="A512" s="20" t="s">
        <v>31</v>
      </c>
      <c r="B512" s="20" t="s">
        <v>19</v>
      </c>
      <c r="L512" s="2">
        <v>2012</v>
      </c>
      <c r="M512" s="2" t="s">
        <v>19</v>
      </c>
    </row>
    <row r="513" spans="1:13" x14ac:dyDescent="0.25">
      <c r="A513" s="20" t="s">
        <v>31</v>
      </c>
      <c r="B513" s="20" t="s">
        <v>19</v>
      </c>
      <c r="L513" s="2">
        <v>2012</v>
      </c>
      <c r="M513" s="2" t="s">
        <v>19</v>
      </c>
    </row>
    <row r="514" spans="1:13" x14ac:dyDescent="0.25">
      <c r="A514" s="20" t="s">
        <v>31</v>
      </c>
      <c r="B514" s="20" t="s">
        <v>29</v>
      </c>
      <c r="L514" s="2">
        <v>2012</v>
      </c>
      <c r="M514" s="2" t="s">
        <v>29</v>
      </c>
    </row>
    <row r="515" spans="1:13" x14ac:dyDescent="0.25">
      <c r="A515" s="20" t="s">
        <v>31</v>
      </c>
      <c r="B515" s="20" t="s">
        <v>19</v>
      </c>
      <c r="L515" s="2">
        <v>2012</v>
      </c>
      <c r="M515" s="2" t="s">
        <v>19</v>
      </c>
    </row>
    <row r="516" spans="1:13" x14ac:dyDescent="0.25">
      <c r="A516" s="20" t="s">
        <v>31</v>
      </c>
      <c r="B516" s="20" t="s">
        <v>19</v>
      </c>
      <c r="L516" s="2">
        <v>2012</v>
      </c>
      <c r="M516" s="2" t="s">
        <v>19</v>
      </c>
    </row>
    <row r="517" spans="1:13" x14ac:dyDescent="0.25">
      <c r="A517" s="20" t="s">
        <v>31</v>
      </c>
      <c r="B517" s="20" t="s">
        <v>19</v>
      </c>
      <c r="L517" s="2">
        <v>2012</v>
      </c>
      <c r="M517" s="2" t="s">
        <v>19</v>
      </c>
    </row>
    <row r="518" spans="1:13" x14ac:dyDescent="0.25">
      <c r="A518" s="20" t="s">
        <v>31</v>
      </c>
      <c r="B518" s="20" t="s">
        <v>19</v>
      </c>
      <c r="L518" s="2">
        <v>2012</v>
      </c>
      <c r="M518" s="2" t="s">
        <v>19</v>
      </c>
    </row>
    <row r="519" spans="1:13" x14ac:dyDescent="0.25">
      <c r="A519" s="20" t="s">
        <v>31</v>
      </c>
      <c r="B519" s="20" t="s">
        <v>19</v>
      </c>
      <c r="L519" s="2">
        <v>2012</v>
      </c>
      <c r="M519" s="2" t="s">
        <v>19</v>
      </c>
    </row>
    <row r="520" spans="1:13" x14ac:dyDescent="0.25">
      <c r="A520" s="20" t="s">
        <v>31</v>
      </c>
      <c r="B520" s="20" t="s">
        <v>19</v>
      </c>
      <c r="L520" s="2">
        <v>2012</v>
      </c>
      <c r="M520" s="2" t="s">
        <v>19</v>
      </c>
    </row>
    <row r="521" spans="1:13" x14ac:dyDescent="0.25">
      <c r="A521" s="20" t="s">
        <v>31</v>
      </c>
      <c r="B521" s="20" t="s">
        <v>19</v>
      </c>
      <c r="L521" s="2">
        <v>2012</v>
      </c>
      <c r="M521" s="2" t="s">
        <v>19</v>
      </c>
    </row>
    <row r="522" spans="1:13" x14ac:dyDescent="0.25">
      <c r="A522" s="20" t="s">
        <v>31</v>
      </c>
      <c r="B522" s="20" t="s">
        <v>19</v>
      </c>
      <c r="L522" s="2">
        <v>2012</v>
      </c>
      <c r="M522" s="2" t="s">
        <v>19</v>
      </c>
    </row>
    <row r="523" spans="1:13" x14ac:dyDescent="0.25">
      <c r="A523" s="20" t="s">
        <v>31</v>
      </c>
      <c r="B523" s="20" t="s">
        <v>19</v>
      </c>
      <c r="L523" s="2">
        <v>2012</v>
      </c>
      <c r="M523" s="2" t="s">
        <v>19</v>
      </c>
    </row>
    <row r="524" spans="1:13" x14ac:dyDescent="0.25">
      <c r="A524" s="20" t="s">
        <v>31</v>
      </c>
      <c r="B524" s="20" t="s">
        <v>19</v>
      </c>
      <c r="L524" s="2">
        <v>2012</v>
      </c>
      <c r="M524" s="2" t="s">
        <v>19</v>
      </c>
    </row>
    <row r="525" spans="1:13" x14ac:dyDescent="0.25">
      <c r="A525" s="20" t="s">
        <v>31</v>
      </c>
      <c r="B525" s="20" t="s">
        <v>19</v>
      </c>
      <c r="L525" s="2">
        <v>2012</v>
      </c>
      <c r="M525" s="2" t="s">
        <v>19</v>
      </c>
    </row>
    <row r="526" spans="1:13" x14ac:dyDescent="0.25">
      <c r="A526" s="20" t="s">
        <v>31</v>
      </c>
      <c r="B526" s="20" t="s">
        <v>19</v>
      </c>
      <c r="L526" s="2">
        <v>2012</v>
      </c>
      <c r="M526" s="2" t="s">
        <v>19</v>
      </c>
    </row>
    <row r="527" spans="1:13" x14ac:dyDescent="0.25">
      <c r="A527" s="20" t="s">
        <v>31</v>
      </c>
      <c r="B527" s="20" t="s">
        <v>19</v>
      </c>
      <c r="L527" s="2">
        <v>2012</v>
      </c>
      <c r="M527" s="2" t="s">
        <v>19</v>
      </c>
    </row>
    <row r="528" spans="1:13" x14ac:dyDescent="0.25">
      <c r="A528" s="20" t="s">
        <v>31</v>
      </c>
      <c r="B528" s="20" t="s">
        <v>19</v>
      </c>
      <c r="L528" s="2">
        <v>2012</v>
      </c>
      <c r="M528" s="2" t="s">
        <v>19</v>
      </c>
    </row>
    <row r="529" spans="1:13" x14ac:dyDescent="0.25">
      <c r="A529" s="20" t="s">
        <v>31</v>
      </c>
      <c r="B529" s="20" t="s">
        <v>19</v>
      </c>
      <c r="L529" s="2">
        <v>2012</v>
      </c>
      <c r="M529" s="2" t="s">
        <v>19</v>
      </c>
    </row>
    <row r="530" spans="1:13" x14ac:dyDescent="0.25">
      <c r="A530" s="20" t="s">
        <v>31</v>
      </c>
      <c r="B530" s="20" t="s">
        <v>19</v>
      </c>
      <c r="L530" s="2">
        <v>2012</v>
      </c>
      <c r="M530" s="2" t="s">
        <v>19</v>
      </c>
    </row>
    <row r="531" spans="1:13" x14ac:dyDescent="0.25">
      <c r="A531" s="20" t="s">
        <v>31</v>
      </c>
      <c r="B531" s="20" t="s">
        <v>19</v>
      </c>
      <c r="L531" s="2">
        <v>2012</v>
      </c>
      <c r="M531" s="2" t="s">
        <v>19</v>
      </c>
    </row>
    <row r="532" spans="1:13" x14ac:dyDescent="0.25">
      <c r="A532" s="20" t="s">
        <v>31</v>
      </c>
      <c r="B532" s="20" t="s">
        <v>19</v>
      </c>
      <c r="L532" s="2">
        <v>2012</v>
      </c>
      <c r="M532" s="2" t="s">
        <v>19</v>
      </c>
    </row>
    <row r="533" spans="1:13" x14ac:dyDescent="0.25">
      <c r="A533" s="20" t="s">
        <v>31</v>
      </c>
      <c r="B533" s="20" t="s">
        <v>19</v>
      </c>
      <c r="L533" s="2">
        <v>2012</v>
      </c>
      <c r="M533" s="2" t="s">
        <v>19</v>
      </c>
    </row>
    <row r="534" spans="1:13" x14ac:dyDescent="0.25">
      <c r="A534" s="20" t="s">
        <v>31</v>
      </c>
      <c r="B534" s="20" t="s">
        <v>19</v>
      </c>
      <c r="L534" s="2">
        <v>2012</v>
      </c>
      <c r="M534" s="2" t="s">
        <v>19</v>
      </c>
    </row>
    <row r="535" spans="1:13" x14ac:dyDescent="0.25">
      <c r="A535" s="20" t="s">
        <v>31</v>
      </c>
      <c r="B535" s="20" t="s">
        <v>19</v>
      </c>
      <c r="L535" s="2">
        <v>2012</v>
      </c>
      <c r="M535" s="2" t="s">
        <v>19</v>
      </c>
    </row>
    <row r="536" spans="1:13" x14ac:dyDescent="0.25">
      <c r="A536" s="20" t="s">
        <v>31</v>
      </c>
      <c r="B536" s="20" t="s">
        <v>19</v>
      </c>
      <c r="L536" s="2">
        <v>2012</v>
      </c>
      <c r="M536" s="2" t="s">
        <v>19</v>
      </c>
    </row>
    <row r="537" spans="1:13" x14ac:dyDescent="0.25">
      <c r="A537" s="20" t="s">
        <v>31</v>
      </c>
      <c r="B537" s="20" t="s">
        <v>19</v>
      </c>
      <c r="L537" s="2">
        <v>2012</v>
      </c>
      <c r="M537" s="2" t="s">
        <v>19</v>
      </c>
    </row>
    <row r="538" spans="1:13" x14ac:dyDescent="0.25">
      <c r="A538" s="20" t="s">
        <v>31</v>
      </c>
      <c r="B538" s="20" t="s">
        <v>19</v>
      </c>
      <c r="L538" s="2">
        <v>2012</v>
      </c>
      <c r="M538" s="2" t="s">
        <v>19</v>
      </c>
    </row>
    <row r="539" spans="1:13" x14ac:dyDescent="0.25">
      <c r="A539" s="20" t="s">
        <v>31</v>
      </c>
      <c r="B539" s="20" t="s">
        <v>19</v>
      </c>
      <c r="L539" s="2">
        <v>2012</v>
      </c>
      <c r="M539" s="2" t="s">
        <v>19</v>
      </c>
    </row>
    <row r="540" spans="1:13" x14ac:dyDescent="0.25">
      <c r="A540" s="20" t="s">
        <v>31</v>
      </c>
      <c r="B540" s="20" t="s">
        <v>19</v>
      </c>
      <c r="L540" s="2">
        <v>2012</v>
      </c>
      <c r="M540" s="2" t="s">
        <v>19</v>
      </c>
    </row>
    <row r="541" spans="1:13" x14ac:dyDescent="0.25">
      <c r="A541" s="20" t="s">
        <v>31</v>
      </c>
      <c r="B541" s="20" t="s">
        <v>19</v>
      </c>
      <c r="L541" s="2">
        <v>2012</v>
      </c>
      <c r="M541" s="2" t="s">
        <v>19</v>
      </c>
    </row>
    <row r="542" spans="1:13" x14ac:dyDescent="0.25">
      <c r="A542" s="20" t="s">
        <v>31</v>
      </c>
      <c r="B542" s="20" t="s">
        <v>19</v>
      </c>
      <c r="L542" s="2">
        <v>2012</v>
      </c>
      <c r="M542" s="2" t="s">
        <v>19</v>
      </c>
    </row>
    <row r="543" spans="1:13" x14ac:dyDescent="0.25">
      <c r="A543" s="20" t="s">
        <v>31</v>
      </c>
      <c r="B543" s="20" t="s">
        <v>19</v>
      </c>
      <c r="L543" s="2">
        <v>2012</v>
      </c>
      <c r="M543" s="2" t="s">
        <v>19</v>
      </c>
    </row>
    <row r="544" spans="1:13" x14ac:dyDescent="0.25">
      <c r="A544" s="20" t="s">
        <v>31</v>
      </c>
      <c r="B544" s="20" t="s">
        <v>19</v>
      </c>
      <c r="L544" s="2">
        <v>2012</v>
      </c>
      <c r="M544" s="2" t="s">
        <v>19</v>
      </c>
    </row>
    <row r="545" spans="1:13" x14ac:dyDescent="0.25">
      <c r="A545" s="20" t="s">
        <v>31</v>
      </c>
      <c r="B545" s="20" t="s">
        <v>19</v>
      </c>
      <c r="L545" s="2">
        <v>2012</v>
      </c>
      <c r="M545" s="2" t="s">
        <v>19</v>
      </c>
    </row>
    <row r="546" spans="1:13" x14ac:dyDescent="0.25">
      <c r="A546" s="20" t="s">
        <v>31</v>
      </c>
      <c r="B546" s="20" t="s">
        <v>19</v>
      </c>
      <c r="L546" s="2">
        <v>2012</v>
      </c>
      <c r="M546" s="2" t="s">
        <v>19</v>
      </c>
    </row>
    <row r="547" spans="1:13" x14ac:dyDescent="0.25">
      <c r="A547" s="20" t="s">
        <v>31</v>
      </c>
      <c r="B547" s="20" t="s">
        <v>19</v>
      </c>
      <c r="L547" s="2">
        <v>2012</v>
      </c>
      <c r="M547" s="2" t="s">
        <v>19</v>
      </c>
    </row>
    <row r="548" spans="1:13" x14ac:dyDescent="0.25">
      <c r="A548" s="20" t="s">
        <v>31</v>
      </c>
      <c r="B548" s="20" t="s">
        <v>19</v>
      </c>
      <c r="L548" s="2">
        <v>2012</v>
      </c>
      <c r="M548" s="2" t="s">
        <v>19</v>
      </c>
    </row>
    <row r="549" spans="1:13" x14ac:dyDescent="0.25">
      <c r="A549" s="20" t="s">
        <v>31</v>
      </c>
      <c r="B549" s="20" t="s">
        <v>19</v>
      </c>
      <c r="L549" s="2">
        <v>2012</v>
      </c>
      <c r="M549" s="2" t="s">
        <v>19</v>
      </c>
    </row>
    <row r="550" spans="1:13" x14ac:dyDescent="0.25">
      <c r="A550" s="20" t="s">
        <v>31</v>
      </c>
      <c r="B550" s="20" t="s">
        <v>19</v>
      </c>
      <c r="L550" s="2">
        <v>2012</v>
      </c>
      <c r="M550" s="2" t="s">
        <v>19</v>
      </c>
    </row>
    <row r="551" spans="1:13" x14ac:dyDescent="0.25">
      <c r="A551" s="20" t="s">
        <v>31</v>
      </c>
      <c r="B551" s="20" t="s">
        <v>19</v>
      </c>
      <c r="L551" s="2">
        <v>2012</v>
      </c>
      <c r="M551" s="2" t="s">
        <v>19</v>
      </c>
    </row>
    <row r="552" spans="1:13" x14ac:dyDescent="0.25">
      <c r="A552" s="20" t="s">
        <v>31</v>
      </c>
      <c r="B552" s="20" t="s">
        <v>19</v>
      </c>
      <c r="L552" s="2">
        <v>2012</v>
      </c>
      <c r="M552" s="2" t="s">
        <v>19</v>
      </c>
    </row>
    <row r="553" spans="1:13" x14ac:dyDescent="0.25">
      <c r="A553" s="20" t="s">
        <v>31</v>
      </c>
      <c r="B553" s="20" t="s">
        <v>29</v>
      </c>
      <c r="L553" s="2">
        <v>2012</v>
      </c>
      <c r="M553" s="2" t="s">
        <v>29</v>
      </c>
    </row>
    <row r="554" spans="1:13" x14ac:dyDescent="0.25">
      <c r="A554" s="20" t="s">
        <v>31</v>
      </c>
      <c r="B554" s="20" t="s">
        <v>19</v>
      </c>
      <c r="L554" s="2">
        <v>2012</v>
      </c>
      <c r="M554" s="2" t="s">
        <v>19</v>
      </c>
    </row>
    <row r="555" spans="1:13" x14ac:dyDescent="0.25">
      <c r="A555" s="20" t="s">
        <v>31</v>
      </c>
      <c r="B555" s="20" t="s">
        <v>19</v>
      </c>
      <c r="L555" s="2">
        <v>2012</v>
      </c>
      <c r="M555" s="2" t="s">
        <v>19</v>
      </c>
    </row>
    <row r="556" spans="1:13" x14ac:dyDescent="0.25">
      <c r="A556" s="20" t="s">
        <v>31</v>
      </c>
      <c r="B556" s="20" t="s">
        <v>19</v>
      </c>
      <c r="L556" s="2">
        <v>2012</v>
      </c>
      <c r="M556" s="2" t="s">
        <v>19</v>
      </c>
    </row>
    <row r="557" spans="1:13" x14ac:dyDescent="0.25">
      <c r="A557" s="20" t="s">
        <v>31</v>
      </c>
      <c r="B557" s="20" t="s">
        <v>19</v>
      </c>
      <c r="L557" s="2">
        <v>2012</v>
      </c>
      <c r="M557" s="2" t="s">
        <v>19</v>
      </c>
    </row>
    <row r="558" spans="1:13" x14ac:dyDescent="0.25">
      <c r="A558" s="20" t="s">
        <v>31</v>
      </c>
      <c r="B558" s="20" t="s">
        <v>19</v>
      </c>
      <c r="L558" s="2">
        <v>2012</v>
      </c>
      <c r="M558" s="2" t="s">
        <v>19</v>
      </c>
    </row>
    <row r="559" spans="1:13" x14ac:dyDescent="0.25">
      <c r="A559" s="20" t="s">
        <v>31</v>
      </c>
      <c r="B559" s="20" t="s">
        <v>19</v>
      </c>
      <c r="L559" s="2">
        <v>2012</v>
      </c>
      <c r="M559" s="2" t="s">
        <v>19</v>
      </c>
    </row>
    <row r="560" spans="1:13" x14ac:dyDescent="0.25">
      <c r="A560" s="20" t="s">
        <v>31</v>
      </c>
      <c r="B560" s="20" t="s">
        <v>19</v>
      </c>
      <c r="L560" s="2">
        <v>2012</v>
      </c>
      <c r="M560" s="2" t="s">
        <v>19</v>
      </c>
    </row>
    <row r="561" spans="1:13" x14ac:dyDescent="0.25">
      <c r="A561" s="20" t="s">
        <v>31</v>
      </c>
      <c r="B561" s="20" t="s">
        <v>19</v>
      </c>
      <c r="L561" s="2">
        <v>2012</v>
      </c>
      <c r="M561" s="2" t="s">
        <v>19</v>
      </c>
    </row>
    <row r="562" spans="1:13" x14ac:dyDescent="0.25">
      <c r="A562" s="20" t="s">
        <v>31</v>
      </c>
      <c r="B562" s="20" t="s">
        <v>19</v>
      </c>
      <c r="L562" s="2">
        <v>2012</v>
      </c>
      <c r="M562" s="2" t="s">
        <v>19</v>
      </c>
    </row>
    <row r="563" spans="1:13" x14ac:dyDescent="0.25">
      <c r="A563" s="20" t="s">
        <v>31</v>
      </c>
      <c r="B563" s="20" t="s">
        <v>29</v>
      </c>
      <c r="L563" s="2">
        <v>2012</v>
      </c>
      <c r="M563" s="2" t="s">
        <v>29</v>
      </c>
    </row>
    <row r="564" spans="1:13" x14ac:dyDescent="0.25">
      <c r="A564" s="20" t="s">
        <v>31</v>
      </c>
      <c r="B564" s="20" t="s">
        <v>19</v>
      </c>
      <c r="L564" s="2">
        <v>2012</v>
      </c>
      <c r="M564" s="2" t="s">
        <v>19</v>
      </c>
    </row>
    <row r="565" spans="1:13" x14ac:dyDescent="0.25">
      <c r="A565" s="20" t="s">
        <v>31</v>
      </c>
      <c r="B565" s="20" t="s">
        <v>19</v>
      </c>
      <c r="L565" s="2">
        <v>2012</v>
      </c>
      <c r="M565" s="2" t="s">
        <v>19</v>
      </c>
    </row>
    <row r="566" spans="1:13" x14ac:dyDescent="0.25">
      <c r="A566" s="20" t="s">
        <v>31</v>
      </c>
      <c r="B566" s="20" t="s">
        <v>19</v>
      </c>
      <c r="L566" s="2">
        <v>2012</v>
      </c>
      <c r="M566" s="2" t="s">
        <v>19</v>
      </c>
    </row>
    <row r="567" spans="1:13" x14ac:dyDescent="0.25">
      <c r="A567" s="20" t="s">
        <v>31</v>
      </c>
      <c r="B567" s="20" t="s">
        <v>19</v>
      </c>
      <c r="L567" s="2">
        <v>2012</v>
      </c>
      <c r="M567" s="2" t="s">
        <v>19</v>
      </c>
    </row>
    <row r="568" spans="1:13" x14ac:dyDescent="0.25">
      <c r="A568" s="20" t="s">
        <v>31</v>
      </c>
      <c r="B568" s="20" t="s">
        <v>19</v>
      </c>
      <c r="L568" s="2">
        <v>2012</v>
      </c>
      <c r="M568" s="2" t="s">
        <v>19</v>
      </c>
    </row>
    <row r="569" spans="1:13" x14ac:dyDescent="0.25">
      <c r="A569" s="20" t="s">
        <v>31</v>
      </c>
      <c r="B569" s="20" t="s">
        <v>29</v>
      </c>
      <c r="L569" s="2">
        <v>2012</v>
      </c>
      <c r="M569" s="2" t="s">
        <v>29</v>
      </c>
    </row>
    <row r="570" spans="1:13" x14ac:dyDescent="0.25">
      <c r="A570" s="20" t="s">
        <v>31</v>
      </c>
      <c r="B570" s="20" t="s">
        <v>19</v>
      </c>
      <c r="L570" s="2">
        <v>2012</v>
      </c>
      <c r="M570" s="2" t="s">
        <v>19</v>
      </c>
    </row>
    <row r="571" spans="1:13" x14ac:dyDescent="0.25">
      <c r="A571" s="20" t="s">
        <v>31</v>
      </c>
      <c r="B571" s="20" t="s">
        <v>19</v>
      </c>
      <c r="L571" s="2">
        <v>2012</v>
      </c>
      <c r="M571" s="2" t="s">
        <v>19</v>
      </c>
    </row>
    <row r="572" spans="1:13" x14ac:dyDescent="0.25">
      <c r="A572" s="20" t="s">
        <v>31</v>
      </c>
      <c r="B572" s="20" t="s">
        <v>29</v>
      </c>
      <c r="L572" s="2">
        <v>2012</v>
      </c>
      <c r="M572" s="2" t="s">
        <v>29</v>
      </c>
    </row>
    <row r="573" spans="1:13" x14ac:dyDescent="0.25">
      <c r="A573" s="20" t="s">
        <v>31</v>
      </c>
      <c r="B573" s="20" t="s">
        <v>19</v>
      </c>
      <c r="L573" s="2">
        <v>2012</v>
      </c>
      <c r="M573" s="2" t="s">
        <v>19</v>
      </c>
    </row>
    <row r="574" spans="1:13" x14ac:dyDescent="0.25">
      <c r="A574" s="20" t="s">
        <v>31</v>
      </c>
      <c r="B574" s="20" t="s">
        <v>19</v>
      </c>
      <c r="L574" s="2">
        <v>2012</v>
      </c>
      <c r="M574" s="2" t="s">
        <v>19</v>
      </c>
    </row>
    <row r="575" spans="1:13" x14ac:dyDescent="0.25">
      <c r="A575" s="20" t="s">
        <v>31</v>
      </c>
      <c r="B575" s="20" t="s">
        <v>19</v>
      </c>
      <c r="L575" s="2">
        <v>2012</v>
      </c>
      <c r="M575" s="2" t="s">
        <v>19</v>
      </c>
    </row>
    <row r="576" spans="1:13" x14ac:dyDescent="0.25">
      <c r="A576" s="20" t="s">
        <v>31</v>
      </c>
      <c r="B576" s="20" t="s">
        <v>19</v>
      </c>
      <c r="L576" s="2">
        <v>2012</v>
      </c>
      <c r="M576" s="2" t="s">
        <v>19</v>
      </c>
    </row>
    <row r="577" spans="1:13" x14ac:dyDescent="0.25">
      <c r="A577" s="20" t="s">
        <v>31</v>
      </c>
      <c r="B577" s="20" t="s">
        <v>19</v>
      </c>
      <c r="L577" s="2">
        <v>2012</v>
      </c>
      <c r="M577" s="2" t="s">
        <v>19</v>
      </c>
    </row>
    <row r="578" spans="1:13" x14ac:dyDescent="0.25">
      <c r="A578" s="20" t="s">
        <v>31</v>
      </c>
      <c r="B578" s="20" t="s">
        <v>19</v>
      </c>
      <c r="L578" s="2">
        <v>2012</v>
      </c>
      <c r="M578" s="2" t="s">
        <v>19</v>
      </c>
    </row>
    <row r="579" spans="1:13" x14ac:dyDescent="0.25">
      <c r="A579" s="20" t="s">
        <v>31</v>
      </c>
      <c r="B579" s="20" t="s">
        <v>19</v>
      </c>
      <c r="L579" s="2">
        <v>2012</v>
      </c>
      <c r="M579" s="2" t="s">
        <v>19</v>
      </c>
    </row>
    <row r="580" spans="1:13" x14ac:dyDescent="0.25">
      <c r="A580" s="20" t="s">
        <v>31</v>
      </c>
      <c r="B580" s="20" t="s">
        <v>19</v>
      </c>
      <c r="L580" s="2">
        <v>2012</v>
      </c>
      <c r="M580" s="2" t="s">
        <v>19</v>
      </c>
    </row>
    <row r="581" spans="1:13" x14ac:dyDescent="0.25">
      <c r="A581" s="20" t="s">
        <v>31</v>
      </c>
      <c r="B581" s="20" t="s">
        <v>29</v>
      </c>
      <c r="L581" s="2">
        <v>2012</v>
      </c>
      <c r="M581" s="2" t="s">
        <v>29</v>
      </c>
    </row>
    <row r="582" spans="1:13" x14ac:dyDescent="0.25">
      <c r="A582" s="20" t="s">
        <v>31</v>
      </c>
      <c r="B582" s="20" t="s">
        <v>19</v>
      </c>
      <c r="L582" s="2">
        <v>2012</v>
      </c>
      <c r="M582" s="2" t="s">
        <v>19</v>
      </c>
    </row>
    <row r="583" spans="1:13" x14ac:dyDescent="0.25">
      <c r="A583" s="20" t="s">
        <v>31</v>
      </c>
      <c r="B583" s="20" t="s">
        <v>19</v>
      </c>
      <c r="L583" s="2">
        <v>2012</v>
      </c>
      <c r="M583" s="2" t="s">
        <v>19</v>
      </c>
    </row>
    <row r="584" spans="1:13" x14ac:dyDescent="0.25">
      <c r="A584" s="20" t="s">
        <v>31</v>
      </c>
      <c r="B584" s="20" t="s">
        <v>19</v>
      </c>
      <c r="L584" s="2">
        <v>2012</v>
      </c>
      <c r="M584" s="2" t="s">
        <v>19</v>
      </c>
    </row>
    <row r="585" spans="1:13" x14ac:dyDescent="0.25">
      <c r="A585" s="20" t="s">
        <v>31</v>
      </c>
      <c r="B585" s="20" t="s">
        <v>19</v>
      </c>
      <c r="L585" s="2">
        <v>2012</v>
      </c>
      <c r="M585" s="2" t="s">
        <v>19</v>
      </c>
    </row>
    <row r="586" spans="1:13" x14ac:dyDescent="0.25">
      <c r="A586" s="20" t="s">
        <v>31</v>
      </c>
      <c r="B586" s="20" t="s">
        <v>19</v>
      </c>
      <c r="L586" s="2">
        <v>2012</v>
      </c>
      <c r="M586" s="2" t="s">
        <v>19</v>
      </c>
    </row>
    <row r="587" spans="1:13" x14ac:dyDescent="0.25">
      <c r="A587" s="20" t="s">
        <v>31</v>
      </c>
      <c r="B587" s="20" t="s">
        <v>19</v>
      </c>
      <c r="L587" s="2">
        <v>2012</v>
      </c>
      <c r="M587" s="2" t="s">
        <v>19</v>
      </c>
    </row>
    <row r="588" spans="1:13" x14ac:dyDescent="0.25">
      <c r="A588" s="20" t="s">
        <v>31</v>
      </c>
      <c r="B588" s="20" t="s">
        <v>19</v>
      </c>
      <c r="L588" s="2">
        <v>2012</v>
      </c>
      <c r="M588" s="2" t="s">
        <v>19</v>
      </c>
    </row>
    <row r="589" spans="1:13" x14ac:dyDescent="0.25">
      <c r="A589" s="20" t="s">
        <v>31</v>
      </c>
      <c r="B589" s="20" t="s">
        <v>19</v>
      </c>
      <c r="L589" s="2">
        <v>2012</v>
      </c>
      <c r="M589" s="2" t="s">
        <v>19</v>
      </c>
    </row>
    <row r="590" spans="1:13" x14ac:dyDescent="0.25">
      <c r="A590" s="20" t="s">
        <v>31</v>
      </c>
      <c r="B590" s="20" t="s">
        <v>19</v>
      </c>
      <c r="L590" s="2">
        <v>2012</v>
      </c>
      <c r="M590" s="2" t="s">
        <v>19</v>
      </c>
    </row>
    <row r="591" spans="1:13" x14ac:dyDescent="0.25">
      <c r="A591" s="20" t="s">
        <v>31</v>
      </c>
      <c r="B591" s="20" t="s">
        <v>19</v>
      </c>
      <c r="L591" s="2">
        <v>2012</v>
      </c>
      <c r="M591" s="2" t="s">
        <v>19</v>
      </c>
    </row>
    <row r="592" spans="1:13" x14ac:dyDescent="0.25">
      <c r="A592" s="20" t="s">
        <v>31</v>
      </c>
      <c r="B592" s="20" t="s">
        <v>19</v>
      </c>
      <c r="L592" s="2">
        <v>2012</v>
      </c>
      <c r="M592" s="2" t="s">
        <v>19</v>
      </c>
    </row>
    <row r="593" spans="1:13" x14ac:dyDescent="0.25">
      <c r="A593" s="20" t="s">
        <v>31</v>
      </c>
      <c r="B593" s="20" t="s">
        <v>19</v>
      </c>
      <c r="L593" s="2">
        <v>2012</v>
      </c>
      <c r="M593" s="2" t="s">
        <v>19</v>
      </c>
    </row>
    <row r="594" spans="1:13" x14ac:dyDescent="0.25">
      <c r="A594" s="20" t="s">
        <v>31</v>
      </c>
      <c r="B594" s="20" t="s">
        <v>19</v>
      </c>
      <c r="L594" s="2">
        <v>2012</v>
      </c>
      <c r="M594" s="2" t="s">
        <v>19</v>
      </c>
    </row>
    <row r="595" spans="1:13" x14ac:dyDescent="0.25">
      <c r="A595" s="20" t="s">
        <v>31</v>
      </c>
      <c r="B595" s="20" t="s">
        <v>19</v>
      </c>
      <c r="L595" s="2">
        <v>2012</v>
      </c>
      <c r="M595" s="2" t="s">
        <v>19</v>
      </c>
    </row>
    <row r="596" spans="1:13" x14ac:dyDescent="0.25">
      <c r="A596" s="20" t="s">
        <v>31</v>
      </c>
      <c r="B596" s="20" t="s">
        <v>19</v>
      </c>
      <c r="L596" s="2">
        <v>2012</v>
      </c>
      <c r="M596" s="2" t="s">
        <v>19</v>
      </c>
    </row>
    <row r="597" spans="1:13" x14ac:dyDescent="0.25">
      <c r="A597" s="20" t="s">
        <v>31</v>
      </c>
      <c r="B597" s="20" t="s">
        <v>19</v>
      </c>
      <c r="L597" s="2">
        <v>2012</v>
      </c>
      <c r="M597" s="2" t="s">
        <v>19</v>
      </c>
    </row>
    <row r="598" spans="1:13" x14ac:dyDescent="0.25">
      <c r="A598" s="20" t="s">
        <v>31</v>
      </c>
      <c r="B598" s="20" t="s">
        <v>19</v>
      </c>
      <c r="L598" s="2">
        <v>2012</v>
      </c>
      <c r="M598" s="2" t="s">
        <v>19</v>
      </c>
    </row>
    <row r="599" spans="1:13" x14ac:dyDescent="0.25">
      <c r="A599" s="20" t="s">
        <v>31</v>
      </c>
      <c r="B599" s="20" t="s">
        <v>19</v>
      </c>
      <c r="L599" s="2">
        <v>2012</v>
      </c>
      <c r="M599" s="2" t="s">
        <v>19</v>
      </c>
    </row>
    <row r="600" spans="1:13" x14ac:dyDescent="0.25">
      <c r="A600" s="20" t="s">
        <v>31</v>
      </c>
      <c r="B600" s="20" t="s">
        <v>29</v>
      </c>
      <c r="L600" s="2">
        <v>2012</v>
      </c>
      <c r="M600" s="2" t="s">
        <v>29</v>
      </c>
    </row>
    <row r="601" spans="1:13" x14ac:dyDescent="0.25">
      <c r="A601" s="20" t="s">
        <v>31</v>
      </c>
      <c r="B601" s="20" t="s">
        <v>19</v>
      </c>
      <c r="L601" s="2">
        <v>2012</v>
      </c>
      <c r="M601" s="2" t="s">
        <v>19</v>
      </c>
    </row>
    <row r="602" spans="1:13" x14ac:dyDescent="0.25">
      <c r="A602" s="20" t="s">
        <v>31</v>
      </c>
      <c r="B602" s="20" t="s">
        <v>29</v>
      </c>
      <c r="L602" s="2">
        <v>2012</v>
      </c>
      <c r="M602" s="2" t="s">
        <v>29</v>
      </c>
    </row>
    <row r="603" spans="1:13" x14ac:dyDescent="0.25">
      <c r="A603" s="20" t="s">
        <v>31</v>
      </c>
      <c r="B603" s="20" t="s">
        <v>19</v>
      </c>
      <c r="L603" s="2">
        <v>2012</v>
      </c>
      <c r="M603" s="2" t="s">
        <v>19</v>
      </c>
    </row>
    <row r="604" spans="1:13" x14ac:dyDescent="0.25">
      <c r="A604" s="20" t="s">
        <v>31</v>
      </c>
      <c r="B604" s="20" t="s">
        <v>19</v>
      </c>
      <c r="L604" s="2">
        <v>2012</v>
      </c>
      <c r="M604" s="2" t="s">
        <v>19</v>
      </c>
    </row>
    <row r="605" spans="1:13" x14ac:dyDescent="0.25">
      <c r="A605" s="20" t="s">
        <v>31</v>
      </c>
      <c r="B605" s="20" t="s">
        <v>19</v>
      </c>
      <c r="L605" s="2">
        <v>2012</v>
      </c>
      <c r="M605" s="2" t="s">
        <v>19</v>
      </c>
    </row>
    <row r="606" spans="1:13" x14ac:dyDescent="0.25">
      <c r="A606" s="20" t="s">
        <v>31</v>
      </c>
      <c r="B606" s="20" t="s">
        <v>19</v>
      </c>
      <c r="L606" s="2">
        <v>2012</v>
      </c>
      <c r="M606" s="2" t="s">
        <v>19</v>
      </c>
    </row>
    <row r="607" spans="1:13" x14ac:dyDescent="0.25">
      <c r="A607" s="20" t="s">
        <v>31</v>
      </c>
      <c r="B607" s="20" t="s">
        <v>19</v>
      </c>
      <c r="L607" s="2">
        <v>2012</v>
      </c>
      <c r="M607" s="2" t="s">
        <v>19</v>
      </c>
    </row>
    <row r="608" spans="1:13" x14ac:dyDescent="0.25">
      <c r="A608" s="20" t="s">
        <v>31</v>
      </c>
      <c r="B608" s="20" t="s">
        <v>29</v>
      </c>
      <c r="L608" s="2">
        <v>2012</v>
      </c>
      <c r="M608" s="2" t="s">
        <v>29</v>
      </c>
    </row>
    <row r="609" spans="1:13" x14ac:dyDescent="0.25">
      <c r="A609" s="20" t="s">
        <v>31</v>
      </c>
      <c r="B609" s="20" t="s">
        <v>19</v>
      </c>
      <c r="L609" s="2">
        <v>2012</v>
      </c>
      <c r="M609" s="2" t="s">
        <v>19</v>
      </c>
    </row>
    <row r="610" spans="1:13" x14ac:dyDescent="0.25">
      <c r="A610" s="20" t="s">
        <v>31</v>
      </c>
      <c r="B610" s="20" t="s">
        <v>29</v>
      </c>
      <c r="L610" s="2">
        <v>2012</v>
      </c>
      <c r="M610" s="2" t="s">
        <v>29</v>
      </c>
    </row>
    <row r="611" spans="1:13" x14ac:dyDescent="0.25">
      <c r="A611" s="20" t="s">
        <v>32</v>
      </c>
      <c r="B611" s="20" t="s">
        <v>19</v>
      </c>
      <c r="L611" s="2">
        <v>2013</v>
      </c>
      <c r="M611" s="2" t="s">
        <v>19</v>
      </c>
    </row>
    <row r="612" spans="1:13" x14ac:dyDescent="0.25">
      <c r="A612" s="20" t="s">
        <v>32</v>
      </c>
      <c r="B612" s="20" t="s">
        <v>19</v>
      </c>
      <c r="L612" s="2">
        <v>2013</v>
      </c>
      <c r="M612" s="2" t="s">
        <v>19</v>
      </c>
    </row>
    <row r="613" spans="1:13" x14ac:dyDescent="0.25">
      <c r="A613" s="20" t="s">
        <v>32</v>
      </c>
      <c r="B613" s="20" t="s">
        <v>19</v>
      </c>
      <c r="L613" s="2">
        <v>2013</v>
      </c>
      <c r="M613" s="2" t="s">
        <v>19</v>
      </c>
    </row>
    <row r="614" spans="1:13" x14ac:dyDescent="0.25">
      <c r="A614" s="20" t="s">
        <v>32</v>
      </c>
      <c r="B614" s="20" t="s">
        <v>19</v>
      </c>
      <c r="L614" s="2">
        <v>2013</v>
      </c>
      <c r="M614" s="2" t="s">
        <v>19</v>
      </c>
    </row>
    <row r="615" spans="1:13" x14ac:dyDescent="0.25">
      <c r="A615" s="20" t="s">
        <v>32</v>
      </c>
      <c r="B615" s="20" t="s">
        <v>19</v>
      </c>
      <c r="L615" s="2">
        <v>2013</v>
      </c>
      <c r="M615" s="2" t="s">
        <v>19</v>
      </c>
    </row>
    <row r="616" spans="1:13" x14ac:dyDescent="0.25">
      <c r="A616" s="20" t="s">
        <v>32</v>
      </c>
      <c r="B616" s="20" t="s">
        <v>29</v>
      </c>
      <c r="L616" s="2">
        <v>2013</v>
      </c>
      <c r="M616" s="2" t="s">
        <v>29</v>
      </c>
    </row>
    <row r="617" spans="1:13" x14ac:dyDescent="0.25">
      <c r="A617" s="20" t="s">
        <v>32</v>
      </c>
      <c r="B617" s="20" t="s">
        <v>19</v>
      </c>
      <c r="L617" s="2">
        <v>2013</v>
      </c>
      <c r="M617" s="2" t="s">
        <v>19</v>
      </c>
    </row>
    <row r="618" spans="1:13" x14ac:dyDescent="0.25">
      <c r="A618" s="20" t="s">
        <v>32</v>
      </c>
      <c r="B618" s="20" t="s">
        <v>19</v>
      </c>
      <c r="L618" s="2">
        <v>2013</v>
      </c>
      <c r="M618" s="2" t="s">
        <v>19</v>
      </c>
    </row>
    <row r="619" spans="1:13" x14ac:dyDescent="0.25">
      <c r="A619" s="20" t="s">
        <v>32</v>
      </c>
      <c r="B619" s="20" t="s">
        <v>19</v>
      </c>
      <c r="L619" s="2">
        <v>2013</v>
      </c>
      <c r="M619" s="2" t="s">
        <v>19</v>
      </c>
    </row>
    <row r="620" spans="1:13" x14ac:dyDescent="0.25">
      <c r="A620" s="20" t="s">
        <v>32</v>
      </c>
      <c r="B620" s="20" t="s">
        <v>19</v>
      </c>
      <c r="L620" s="2">
        <v>2013</v>
      </c>
      <c r="M620" s="2" t="s">
        <v>19</v>
      </c>
    </row>
    <row r="621" spans="1:13" x14ac:dyDescent="0.25">
      <c r="A621" s="20" t="s">
        <v>32</v>
      </c>
      <c r="B621" s="20" t="s">
        <v>19</v>
      </c>
      <c r="L621" s="2">
        <v>2013</v>
      </c>
      <c r="M621" s="2" t="s">
        <v>19</v>
      </c>
    </row>
    <row r="622" spans="1:13" x14ac:dyDescent="0.25">
      <c r="A622" s="20" t="s">
        <v>32</v>
      </c>
      <c r="B622" s="20" t="s">
        <v>19</v>
      </c>
      <c r="L622" s="2">
        <v>2013</v>
      </c>
      <c r="M622" s="2" t="s">
        <v>19</v>
      </c>
    </row>
    <row r="623" spans="1:13" x14ac:dyDescent="0.25">
      <c r="A623" s="20" t="s">
        <v>32</v>
      </c>
      <c r="B623" s="20" t="s">
        <v>19</v>
      </c>
      <c r="L623" s="2">
        <v>2013</v>
      </c>
      <c r="M623" s="2" t="s">
        <v>19</v>
      </c>
    </row>
    <row r="624" spans="1:13" x14ac:dyDescent="0.25">
      <c r="A624" s="20" t="s">
        <v>32</v>
      </c>
      <c r="B624" s="20" t="s">
        <v>19</v>
      </c>
      <c r="L624" s="2">
        <v>2013</v>
      </c>
      <c r="M624" s="2" t="s">
        <v>19</v>
      </c>
    </row>
    <row r="625" spans="1:13" x14ac:dyDescent="0.25">
      <c r="A625" s="20" t="s">
        <v>32</v>
      </c>
      <c r="B625" s="20" t="s">
        <v>19</v>
      </c>
      <c r="L625" s="2">
        <v>2013</v>
      </c>
      <c r="M625" s="2" t="s">
        <v>19</v>
      </c>
    </row>
    <row r="626" spans="1:13" x14ac:dyDescent="0.25">
      <c r="A626" s="20" t="s">
        <v>32</v>
      </c>
      <c r="B626" s="20" t="s">
        <v>19</v>
      </c>
      <c r="L626" s="2">
        <v>2013</v>
      </c>
      <c r="M626" s="2" t="s">
        <v>19</v>
      </c>
    </row>
    <row r="627" spans="1:13" x14ac:dyDescent="0.25">
      <c r="A627" s="20" t="s">
        <v>32</v>
      </c>
      <c r="B627" s="20" t="s">
        <v>19</v>
      </c>
      <c r="L627" s="2">
        <v>2013</v>
      </c>
      <c r="M627" s="2" t="s">
        <v>19</v>
      </c>
    </row>
    <row r="628" spans="1:13" x14ac:dyDescent="0.25">
      <c r="A628" s="20" t="s">
        <v>32</v>
      </c>
      <c r="B628" s="20" t="s">
        <v>19</v>
      </c>
      <c r="L628" s="2">
        <v>2013</v>
      </c>
      <c r="M628" s="2" t="s">
        <v>19</v>
      </c>
    </row>
    <row r="629" spans="1:13" x14ac:dyDescent="0.25">
      <c r="A629" s="20" t="s">
        <v>32</v>
      </c>
      <c r="B629" s="20" t="s">
        <v>29</v>
      </c>
      <c r="L629" s="2">
        <v>2013</v>
      </c>
      <c r="M629" s="2" t="s">
        <v>29</v>
      </c>
    </row>
    <row r="630" spans="1:13" x14ac:dyDescent="0.25">
      <c r="A630" s="20" t="s">
        <v>32</v>
      </c>
      <c r="B630" s="20" t="s">
        <v>19</v>
      </c>
      <c r="L630" s="2">
        <v>2013</v>
      </c>
      <c r="M630" s="2" t="s">
        <v>19</v>
      </c>
    </row>
    <row r="631" spans="1:13" x14ac:dyDescent="0.25">
      <c r="A631" s="20" t="s">
        <v>32</v>
      </c>
      <c r="B631" s="20" t="s">
        <v>19</v>
      </c>
      <c r="L631" s="2">
        <v>2013</v>
      </c>
      <c r="M631" s="2" t="s">
        <v>19</v>
      </c>
    </row>
    <row r="632" spans="1:13" x14ac:dyDescent="0.25">
      <c r="A632" s="20" t="s">
        <v>32</v>
      </c>
      <c r="B632" s="20" t="s">
        <v>19</v>
      </c>
      <c r="L632" s="2">
        <v>2013</v>
      </c>
      <c r="M632" s="2" t="s">
        <v>19</v>
      </c>
    </row>
    <row r="633" spans="1:13" x14ac:dyDescent="0.25">
      <c r="A633" s="20" t="s">
        <v>32</v>
      </c>
      <c r="B633" s="20" t="s">
        <v>19</v>
      </c>
      <c r="L633" s="2">
        <v>2013</v>
      </c>
      <c r="M633" s="2" t="s">
        <v>19</v>
      </c>
    </row>
    <row r="634" spans="1:13" x14ac:dyDescent="0.25">
      <c r="A634" s="20" t="s">
        <v>32</v>
      </c>
      <c r="B634" s="20" t="s">
        <v>19</v>
      </c>
      <c r="L634" s="2">
        <v>2013</v>
      </c>
      <c r="M634" s="2" t="s">
        <v>19</v>
      </c>
    </row>
    <row r="635" spans="1:13" x14ac:dyDescent="0.25">
      <c r="A635" s="20" t="s">
        <v>32</v>
      </c>
      <c r="B635" s="20" t="s">
        <v>19</v>
      </c>
      <c r="L635" s="2">
        <v>2013</v>
      </c>
      <c r="M635" s="2" t="s">
        <v>19</v>
      </c>
    </row>
    <row r="636" spans="1:13" x14ac:dyDescent="0.25">
      <c r="A636" s="20" t="s">
        <v>32</v>
      </c>
      <c r="B636" s="20" t="s">
        <v>19</v>
      </c>
      <c r="L636" s="2">
        <v>2013</v>
      </c>
      <c r="M636" s="2" t="s">
        <v>19</v>
      </c>
    </row>
    <row r="637" spans="1:13" x14ac:dyDescent="0.25">
      <c r="A637" s="20" t="s">
        <v>32</v>
      </c>
      <c r="B637" s="20" t="s">
        <v>19</v>
      </c>
      <c r="L637" s="2">
        <v>2013</v>
      </c>
      <c r="M637" s="2" t="s">
        <v>19</v>
      </c>
    </row>
    <row r="638" spans="1:13" x14ac:dyDescent="0.25">
      <c r="A638" s="20" t="s">
        <v>32</v>
      </c>
      <c r="B638" s="20" t="s">
        <v>19</v>
      </c>
      <c r="L638" s="2">
        <v>2013</v>
      </c>
      <c r="M638" s="2" t="s">
        <v>19</v>
      </c>
    </row>
    <row r="639" spans="1:13" x14ac:dyDescent="0.25">
      <c r="A639" s="20" t="s">
        <v>32</v>
      </c>
      <c r="B639" s="20" t="s">
        <v>19</v>
      </c>
      <c r="L639" s="2">
        <v>2013</v>
      </c>
      <c r="M639" s="2" t="s">
        <v>19</v>
      </c>
    </row>
    <row r="640" spans="1:13" x14ac:dyDescent="0.25">
      <c r="A640" s="20" t="s">
        <v>32</v>
      </c>
      <c r="B640" s="20" t="s">
        <v>19</v>
      </c>
      <c r="L640" s="2">
        <v>2013</v>
      </c>
      <c r="M640" s="2" t="s">
        <v>19</v>
      </c>
    </row>
    <row r="641" spans="1:13" x14ac:dyDescent="0.25">
      <c r="A641" s="20" t="s">
        <v>32</v>
      </c>
      <c r="B641" s="20" t="s">
        <v>19</v>
      </c>
      <c r="L641" s="2">
        <v>2013</v>
      </c>
      <c r="M641" s="2" t="s">
        <v>19</v>
      </c>
    </row>
    <row r="642" spans="1:13" x14ac:dyDescent="0.25">
      <c r="A642" s="20" t="s">
        <v>32</v>
      </c>
      <c r="B642" s="20" t="s">
        <v>19</v>
      </c>
      <c r="L642" s="2">
        <v>2013</v>
      </c>
      <c r="M642" s="2" t="s">
        <v>19</v>
      </c>
    </row>
    <row r="643" spans="1:13" x14ac:dyDescent="0.25">
      <c r="A643" s="20" t="s">
        <v>32</v>
      </c>
      <c r="B643" s="20" t="s">
        <v>19</v>
      </c>
      <c r="L643" s="2">
        <v>2013</v>
      </c>
      <c r="M643" s="2" t="s">
        <v>19</v>
      </c>
    </row>
    <row r="644" spans="1:13" x14ac:dyDescent="0.25">
      <c r="A644" s="20" t="s">
        <v>32</v>
      </c>
      <c r="B644" s="20" t="s">
        <v>19</v>
      </c>
      <c r="L644" s="2">
        <v>2013</v>
      </c>
      <c r="M644" s="2" t="s">
        <v>19</v>
      </c>
    </row>
    <row r="645" spans="1:13" x14ac:dyDescent="0.25">
      <c r="A645" s="20" t="s">
        <v>32</v>
      </c>
      <c r="B645" s="20" t="s">
        <v>19</v>
      </c>
      <c r="L645" s="2">
        <v>2013</v>
      </c>
      <c r="M645" s="2" t="s">
        <v>19</v>
      </c>
    </row>
    <row r="646" spans="1:13" x14ac:dyDescent="0.25">
      <c r="A646" s="20" t="s">
        <v>32</v>
      </c>
      <c r="B646" s="20" t="s">
        <v>19</v>
      </c>
      <c r="L646" s="2">
        <v>2013</v>
      </c>
      <c r="M646" s="2" t="s">
        <v>19</v>
      </c>
    </row>
    <row r="647" spans="1:13" x14ac:dyDescent="0.25">
      <c r="A647" s="20" t="s">
        <v>32</v>
      </c>
      <c r="B647" s="20" t="s">
        <v>19</v>
      </c>
      <c r="L647" s="2">
        <v>2013</v>
      </c>
      <c r="M647" s="2" t="s">
        <v>19</v>
      </c>
    </row>
    <row r="648" spans="1:13" x14ac:dyDescent="0.25">
      <c r="A648" s="20" t="s">
        <v>32</v>
      </c>
      <c r="B648" s="20" t="s">
        <v>19</v>
      </c>
      <c r="L648" s="2">
        <v>2013</v>
      </c>
      <c r="M648" s="2" t="s">
        <v>19</v>
      </c>
    </row>
    <row r="649" spans="1:13" x14ac:dyDescent="0.25">
      <c r="A649" s="20" t="s">
        <v>32</v>
      </c>
      <c r="B649" s="20" t="s">
        <v>19</v>
      </c>
      <c r="L649" s="2">
        <v>2013</v>
      </c>
      <c r="M649" s="2" t="s">
        <v>19</v>
      </c>
    </row>
    <row r="650" spans="1:13" x14ac:dyDescent="0.25">
      <c r="A650" s="20" t="s">
        <v>32</v>
      </c>
      <c r="B650" s="20" t="s">
        <v>19</v>
      </c>
      <c r="L650" s="2">
        <v>2013</v>
      </c>
      <c r="M650" s="2" t="s">
        <v>19</v>
      </c>
    </row>
    <row r="651" spans="1:13" x14ac:dyDescent="0.25">
      <c r="A651" s="20" t="s">
        <v>32</v>
      </c>
      <c r="B651" s="20" t="s">
        <v>19</v>
      </c>
      <c r="L651" s="2">
        <v>2013</v>
      </c>
      <c r="M651" s="2" t="s">
        <v>19</v>
      </c>
    </row>
    <row r="652" spans="1:13" x14ac:dyDescent="0.25">
      <c r="A652" s="20" t="s">
        <v>32</v>
      </c>
      <c r="B652" s="20" t="s">
        <v>19</v>
      </c>
      <c r="L652" s="2">
        <v>2013</v>
      </c>
      <c r="M652" s="2" t="s">
        <v>19</v>
      </c>
    </row>
    <row r="653" spans="1:13" x14ac:dyDescent="0.25">
      <c r="A653" s="20" t="s">
        <v>32</v>
      </c>
      <c r="B653" s="20" t="s">
        <v>19</v>
      </c>
      <c r="L653" s="2">
        <v>2013</v>
      </c>
      <c r="M653" s="2" t="s">
        <v>19</v>
      </c>
    </row>
    <row r="654" spans="1:13" x14ac:dyDescent="0.25">
      <c r="A654" s="20" t="s">
        <v>32</v>
      </c>
      <c r="B654" s="20" t="s">
        <v>19</v>
      </c>
      <c r="L654" s="2">
        <v>2013</v>
      </c>
      <c r="M654" s="2" t="s">
        <v>19</v>
      </c>
    </row>
    <row r="655" spans="1:13" x14ac:dyDescent="0.25">
      <c r="A655" s="20" t="s">
        <v>32</v>
      </c>
      <c r="B655" s="20" t="s">
        <v>19</v>
      </c>
      <c r="L655" s="2">
        <v>2013</v>
      </c>
      <c r="M655" s="2" t="s">
        <v>19</v>
      </c>
    </row>
    <row r="656" spans="1:13" x14ac:dyDescent="0.25">
      <c r="A656" s="20" t="s">
        <v>32</v>
      </c>
      <c r="B656" s="20" t="s">
        <v>19</v>
      </c>
      <c r="L656" s="2">
        <v>2013</v>
      </c>
      <c r="M656" s="2" t="s">
        <v>19</v>
      </c>
    </row>
    <row r="657" spans="1:13" x14ac:dyDescent="0.25">
      <c r="A657" s="20" t="s">
        <v>32</v>
      </c>
      <c r="B657" s="20" t="s">
        <v>19</v>
      </c>
      <c r="L657" s="2">
        <v>2013</v>
      </c>
      <c r="M657" s="2" t="s">
        <v>19</v>
      </c>
    </row>
    <row r="658" spans="1:13" x14ac:dyDescent="0.25">
      <c r="A658" s="20" t="s">
        <v>32</v>
      </c>
      <c r="B658" s="20" t="s">
        <v>19</v>
      </c>
      <c r="L658" s="2">
        <v>2013</v>
      </c>
      <c r="M658" s="2" t="s">
        <v>19</v>
      </c>
    </row>
    <row r="659" spans="1:13" x14ac:dyDescent="0.25">
      <c r="A659" s="20" t="s">
        <v>32</v>
      </c>
      <c r="B659" s="20" t="s">
        <v>19</v>
      </c>
      <c r="L659" s="2">
        <v>2013</v>
      </c>
      <c r="M659" s="2" t="s">
        <v>19</v>
      </c>
    </row>
    <row r="660" spans="1:13" x14ac:dyDescent="0.25">
      <c r="A660" s="20" t="s">
        <v>32</v>
      </c>
      <c r="B660" s="20" t="s">
        <v>19</v>
      </c>
      <c r="L660" s="2">
        <v>2013</v>
      </c>
      <c r="M660" s="2" t="s">
        <v>19</v>
      </c>
    </row>
    <row r="661" spans="1:13" x14ac:dyDescent="0.25">
      <c r="A661" s="20" t="s">
        <v>32</v>
      </c>
      <c r="B661" s="20" t="s">
        <v>19</v>
      </c>
      <c r="L661" s="2">
        <v>2013</v>
      </c>
      <c r="M661" s="2" t="s">
        <v>19</v>
      </c>
    </row>
    <row r="662" spans="1:13" x14ac:dyDescent="0.25">
      <c r="A662" s="20" t="s">
        <v>32</v>
      </c>
      <c r="B662" s="20" t="s">
        <v>19</v>
      </c>
      <c r="L662" s="2">
        <v>2013</v>
      </c>
      <c r="M662" s="2" t="s">
        <v>19</v>
      </c>
    </row>
    <row r="663" spans="1:13" x14ac:dyDescent="0.25">
      <c r="A663" s="20" t="s">
        <v>32</v>
      </c>
      <c r="B663" s="20" t="s">
        <v>19</v>
      </c>
      <c r="L663" s="2">
        <v>2013</v>
      </c>
      <c r="M663" s="2" t="s">
        <v>19</v>
      </c>
    </row>
    <row r="664" spans="1:13" x14ac:dyDescent="0.25">
      <c r="A664" s="20" t="s">
        <v>32</v>
      </c>
      <c r="B664" s="20" t="s">
        <v>19</v>
      </c>
      <c r="L664" s="2">
        <v>2013</v>
      </c>
      <c r="M664" s="2" t="s">
        <v>19</v>
      </c>
    </row>
    <row r="665" spans="1:13" x14ac:dyDescent="0.25">
      <c r="A665" s="20" t="s">
        <v>32</v>
      </c>
      <c r="B665" s="20" t="s">
        <v>19</v>
      </c>
      <c r="L665" s="2">
        <v>2013</v>
      </c>
      <c r="M665" s="2" t="s">
        <v>19</v>
      </c>
    </row>
    <row r="666" spans="1:13" x14ac:dyDescent="0.25">
      <c r="A666" s="20" t="s">
        <v>32</v>
      </c>
      <c r="B666" s="20" t="s">
        <v>19</v>
      </c>
      <c r="L666" s="2">
        <v>2013</v>
      </c>
      <c r="M666" s="2" t="s">
        <v>19</v>
      </c>
    </row>
    <row r="667" spans="1:13" x14ac:dyDescent="0.25">
      <c r="A667" s="20" t="s">
        <v>32</v>
      </c>
      <c r="B667" s="20" t="s">
        <v>19</v>
      </c>
      <c r="L667" s="2">
        <v>2013</v>
      </c>
      <c r="M667" s="2" t="s">
        <v>19</v>
      </c>
    </row>
    <row r="668" spans="1:13" x14ac:dyDescent="0.25">
      <c r="A668" s="20" t="s">
        <v>32</v>
      </c>
      <c r="B668" s="20" t="s">
        <v>19</v>
      </c>
      <c r="L668" s="2">
        <v>2013</v>
      </c>
      <c r="M668" s="2" t="s">
        <v>19</v>
      </c>
    </row>
    <row r="669" spans="1:13" x14ac:dyDescent="0.25">
      <c r="A669" s="20" t="s">
        <v>32</v>
      </c>
      <c r="B669" s="20" t="s">
        <v>19</v>
      </c>
      <c r="L669" s="2">
        <v>2013</v>
      </c>
      <c r="M669" s="2" t="s">
        <v>19</v>
      </c>
    </row>
    <row r="670" spans="1:13" x14ac:dyDescent="0.25">
      <c r="A670" s="20" t="s">
        <v>32</v>
      </c>
      <c r="B670" s="20" t="s">
        <v>19</v>
      </c>
      <c r="L670" s="2">
        <v>2013</v>
      </c>
      <c r="M670" s="2" t="s">
        <v>19</v>
      </c>
    </row>
    <row r="671" spans="1:13" x14ac:dyDescent="0.25">
      <c r="A671" s="20" t="s">
        <v>32</v>
      </c>
      <c r="B671" s="20" t="s">
        <v>19</v>
      </c>
      <c r="L671" s="2">
        <v>2013</v>
      </c>
      <c r="M671" s="2" t="s">
        <v>19</v>
      </c>
    </row>
    <row r="672" spans="1:13" x14ac:dyDescent="0.25">
      <c r="A672" s="20" t="s">
        <v>32</v>
      </c>
      <c r="B672" s="20" t="s">
        <v>19</v>
      </c>
      <c r="L672" s="2">
        <v>2013</v>
      </c>
      <c r="M672" s="2" t="s">
        <v>19</v>
      </c>
    </row>
    <row r="673" spans="1:13" x14ac:dyDescent="0.25">
      <c r="A673" s="20" t="s">
        <v>32</v>
      </c>
      <c r="B673" s="20" t="s">
        <v>19</v>
      </c>
      <c r="L673" s="2">
        <v>2013</v>
      </c>
      <c r="M673" s="2" t="s">
        <v>19</v>
      </c>
    </row>
    <row r="674" spans="1:13" x14ac:dyDescent="0.25">
      <c r="A674" s="20" t="s">
        <v>32</v>
      </c>
      <c r="B674" s="20" t="s">
        <v>19</v>
      </c>
      <c r="L674" s="2">
        <v>2013</v>
      </c>
      <c r="M674" s="2" t="s">
        <v>19</v>
      </c>
    </row>
    <row r="675" spans="1:13" x14ac:dyDescent="0.25">
      <c r="A675" s="20" t="s">
        <v>32</v>
      </c>
      <c r="B675" s="20" t="s">
        <v>19</v>
      </c>
      <c r="L675" s="2">
        <v>2013</v>
      </c>
      <c r="M675" s="2" t="s">
        <v>19</v>
      </c>
    </row>
    <row r="676" spans="1:13" x14ac:dyDescent="0.25">
      <c r="A676" s="20" t="s">
        <v>32</v>
      </c>
      <c r="B676" s="20" t="s">
        <v>19</v>
      </c>
      <c r="L676" s="2">
        <v>2013</v>
      </c>
      <c r="M676" s="2" t="s">
        <v>19</v>
      </c>
    </row>
    <row r="677" spans="1:13" x14ac:dyDescent="0.25">
      <c r="A677" s="20" t="s">
        <v>32</v>
      </c>
      <c r="B677" s="20" t="s">
        <v>19</v>
      </c>
      <c r="L677" s="2">
        <v>2013</v>
      </c>
      <c r="M677" s="2" t="s">
        <v>19</v>
      </c>
    </row>
    <row r="678" spans="1:13" x14ac:dyDescent="0.25">
      <c r="A678" s="20" t="s">
        <v>32</v>
      </c>
      <c r="B678" s="20" t="s">
        <v>19</v>
      </c>
      <c r="L678" s="2">
        <v>2013</v>
      </c>
      <c r="M678" s="2" t="s">
        <v>19</v>
      </c>
    </row>
    <row r="679" spans="1:13" x14ac:dyDescent="0.25">
      <c r="A679" s="20" t="s">
        <v>32</v>
      </c>
      <c r="B679" s="20" t="s">
        <v>19</v>
      </c>
      <c r="L679" s="2">
        <v>2013</v>
      </c>
      <c r="M679" s="2" t="s">
        <v>19</v>
      </c>
    </row>
    <row r="680" spans="1:13" x14ac:dyDescent="0.25">
      <c r="A680" s="20" t="s">
        <v>32</v>
      </c>
      <c r="B680" s="20" t="s">
        <v>19</v>
      </c>
      <c r="L680" s="2">
        <v>2013</v>
      </c>
      <c r="M680" s="2" t="s">
        <v>19</v>
      </c>
    </row>
    <row r="681" spans="1:13" x14ac:dyDescent="0.25">
      <c r="A681" s="20" t="s">
        <v>32</v>
      </c>
      <c r="B681" s="20" t="s">
        <v>19</v>
      </c>
      <c r="L681" s="2">
        <v>2013</v>
      </c>
      <c r="M681" s="2" t="s">
        <v>19</v>
      </c>
    </row>
    <row r="682" spans="1:13" x14ac:dyDescent="0.25">
      <c r="A682" s="20" t="s">
        <v>32</v>
      </c>
      <c r="B682" s="20" t="s">
        <v>19</v>
      </c>
      <c r="L682" s="2">
        <v>2013</v>
      </c>
      <c r="M682" s="2" t="s">
        <v>19</v>
      </c>
    </row>
    <row r="683" spans="1:13" x14ac:dyDescent="0.25">
      <c r="A683" s="20" t="s">
        <v>32</v>
      </c>
      <c r="B683" s="20" t="s">
        <v>29</v>
      </c>
      <c r="L683" s="2">
        <v>2013</v>
      </c>
      <c r="M683" s="2" t="s">
        <v>29</v>
      </c>
    </row>
    <row r="684" spans="1:13" x14ac:dyDescent="0.25">
      <c r="A684" s="20" t="s">
        <v>32</v>
      </c>
      <c r="B684" s="20" t="s">
        <v>19</v>
      </c>
      <c r="L684" s="2">
        <v>2013</v>
      </c>
      <c r="M684" s="2" t="s">
        <v>19</v>
      </c>
    </row>
    <row r="685" spans="1:13" x14ac:dyDescent="0.25">
      <c r="A685" s="20" t="s">
        <v>32</v>
      </c>
      <c r="B685" s="20" t="s">
        <v>19</v>
      </c>
      <c r="L685" s="2">
        <v>2013</v>
      </c>
      <c r="M685" s="2" t="s">
        <v>19</v>
      </c>
    </row>
    <row r="686" spans="1:13" x14ac:dyDescent="0.25">
      <c r="A686" s="20" t="s">
        <v>32</v>
      </c>
      <c r="B686" s="20" t="s">
        <v>29</v>
      </c>
      <c r="L686" s="2">
        <v>2013</v>
      </c>
      <c r="M686" s="2" t="s">
        <v>29</v>
      </c>
    </row>
    <row r="687" spans="1:13" x14ac:dyDescent="0.25">
      <c r="A687" s="20" t="s">
        <v>32</v>
      </c>
      <c r="B687" s="20" t="s">
        <v>19</v>
      </c>
      <c r="L687" s="2">
        <v>2013</v>
      </c>
      <c r="M687" s="2" t="s">
        <v>19</v>
      </c>
    </row>
    <row r="688" spans="1:13" x14ac:dyDescent="0.25">
      <c r="A688" s="20" t="s">
        <v>32</v>
      </c>
      <c r="B688" s="20" t="s">
        <v>29</v>
      </c>
      <c r="L688" s="2">
        <v>2013</v>
      </c>
      <c r="M688" s="2" t="s">
        <v>29</v>
      </c>
    </row>
    <row r="689" spans="1:13" x14ac:dyDescent="0.25">
      <c r="A689" s="20" t="s">
        <v>32</v>
      </c>
      <c r="B689" s="20" t="s">
        <v>29</v>
      </c>
      <c r="L689" s="2">
        <v>2013</v>
      </c>
      <c r="M689" s="2" t="s">
        <v>29</v>
      </c>
    </row>
    <row r="690" spans="1:13" x14ac:dyDescent="0.25">
      <c r="A690" s="20" t="s">
        <v>32</v>
      </c>
      <c r="B690" s="20" t="s">
        <v>19</v>
      </c>
      <c r="L690" s="2">
        <v>2013</v>
      </c>
      <c r="M690" s="2" t="s">
        <v>19</v>
      </c>
    </row>
    <row r="691" spans="1:13" x14ac:dyDescent="0.25">
      <c r="A691" s="20" t="s">
        <v>32</v>
      </c>
      <c r="B691" s="20" t="s">
        <v>29</v>
      </c>
      <c r="L691" s="2">
        <v>2013</v>
      </c>
      <c r="M691" s="2" t="s">
        <v>29</v>
      </c>
    </row>
    <row r="692" spans="1:13" x14ac:dyDescent="0.25">
      <c r="A692" s="20" t="s">
        <v>32</v>
      </c>
      <c r="B692" s="20" t="s">
        <v>29</v>
      </c>
      <c r="L692" s="2">
        <v>2013</v>
      </c>
      <c r="M692" s="2" t="s">
        <v>29</v>
      </c>
    </row>
    <row r="693" spans="1:13" x14ac:dyDescent="0.25">
      <c r="A693" s="20" t="s">
        <v>32</v>
      </c>
      <c r="B693" s="20" t="s">
        <v>19</v>
      </c>
      <c r="L693" s="2">
        <v>2013</v>
      </c>
      <c r="M693" s="2" t="s">
        <v>19</v>
      </c>
    </row>
    <row r="694" spans="1:13" x14ac:dyDescent="0.25">
      <c r="A694" s="20" t="s">
        <v>32</v>
      </c>
      <c r="B694" s="20" t="s">
        <v>29</v>
      </c>
      <c r="L694" s="2">
        <v>2013</v>
      </c>
      <c r="M694" s="2" t="s">
        <v>29</v>
      </c>
    </row>
    <row r="695" spans="1:13" x14ac:dyDescent="0.25">
      <c r="A695" s="20" t="s">
        <v>32</v>
      </c>
      <c r="B695" s="20" t="s">
        <v>29</v>
      </c>
      <c r="L695" s="2">
        <v>2013</v>
      </c>
      <c r="M695" s="2" t="s">
        <v>29</v>
      </c>
    </row>
    <row r="696" spans="1:13" x14ac:dyDescent="0.25">
      <c r="A696" s="20" t="s">
        <v>32</v>
      </c>
      <c r="B696" s="20" t="s">
        <v>19</v>
      </c>
      <c r="L696" s="2">
        <v>2013</v>
      </c>
      <c r="M696" s="2" t="s">
        <v>19</v>
      </c>
    </row>
    <row r="697" spans="1:13" x14ac:dyDescent="0.25">
      <c r="A697" s="20" t="s">
        <v>32</v>
      </c>
      <c r="B697" s="20" t="s">
        <v>29</v>
      </c>
      <c r="L697" s="2">
        <v>2013</v>
      </c>
      <c r="M697" s="2" t="s">
        <v>29</v>
      </c>
    </row>
    <row r="698" spans="1:13" x14ac:dyDescent="0.25">
      <c r="A698" s="20" t="s">
        <v>32</v>
      </c>
      <c r="B698" s="20" t="s">
        <v>19</v>
      </c>
      <c r="L698" s="2">
        <v>2013</v>
      </c>
      <c r="M698" s="2" t="s">
        <v>19</v>
      </c>
    </row>
    <row r="699" spans="1:13" x14ac:dyDescent="0.25">
      <c r="A699" s="20" t="s">
        <v>32</v>
      </c>
      <c r="B699" s="20" t="s">
        <v>19</v>
      </c>
      <c r="L699" s="2">
        <v>2013</v>
      </c>
      <c r="M699" s="2" t="s">
        <v>19</v>
      </c>
    </row>
    <row r="700" spans="1:13" x14ac:dyDescent="0.25">
      <c r="A700" s="20" t="s">
        <v>32</v>
      </c>
      <c r="B700" s="20" t="s">
        <v>19</v>
      </c>
      <c r="L700" s="2">
        <v>2013</v>
      </c>
      <c r="M700" s="2" t="s">
        <v>19</v>
      </c>
    </row>
    <row r="701" spans="1:13" x14ac:dyDescent="0.25">
      <c r="A701" s="20" t="s">
        <v>32</v>
      </c>
      <c r="B701" s="20" t="s">
        <v>29</v>
      </c>
      <c r="L701" s="2">
        <v>2013</v>
      </c>
      <c r="M701" s="2" t="s">
        <v>29</v>
      </c>
    </row>
    <row r="702" spans="1:13" x14ac:dyDescent="0.25">
      <c r="A702" s="20" t="s">
        <v>32</v>
      </c>
      <c r="B702" s="20" t="s">
        <v>19</v>
      </c>
      <c r="L702" s="2">
        <v>2013</v>
      </c>
      <c r="M702" s="2" t="s">
        <v>19</v>
      </c>
    </row>
    <row r="703" spans="1:13" x14ac:dyDescent="0.25">
      <c r="A703" s="20" t="s">
        <v>32</v>
      </c>
      <c r="B703" s="20" t="s">
        <v>19</v>
      </c>
      <c r="L703" s="2">
        <v>2013</v>
      </c>
      <c r="M703" s="2" t="s">
        <v>19</v>
      </c>
    </row>
    <row r="704" spans="1:13" x14ac:dyDescent="0.25">
      <c r="A704" s="20" t="s">
        <v>32</v>
      </c>
      <c r="B704" s="20" t="s">
        <v>19</v>
      </c>
      <c r="L704" s="2">
        <v>2013</v>
      </c>
      <c r="M704" s="2" t="s">
        <v>19</v>
      </c>
    </row>
    <row r="705" spans="1:13" x14ac:dyDescent="0.25">
      <c r="A705" s="20" t="s">
        <v>32</v>
      </c>
      <c r="B705" s="20" t="s">
        <v>29</v>
      </c>
      <c r="L705" s="2">
        <v>2013</v>
      </c>
      <c r="M705" s="2" t="s">
        <v>29</v>
      </c>
    </row>
    <row r="706" spans="1:13" x14ac:dyDescent="0.25">
      <c r="A706" s="20" t="s">
        <v>32</v>
      </c>
      <c r="B706" s="20" t="s">
        <v>19</v>
      </c>
      <c r="L706" s="2">
        <v>2013</v>
      </c>
      <c r="M706" s="2" t="s">
        <v>19</v>
      </c>
    </row>
    <row r="707" spans="1:13" x14ac:dyDescent="0.25">
      <c r="A707" s="20" t="s">
        <v>32</v>
      </c>
      <c r="B707" s="20" t="s">
        <v>19</v>
      </c>
      <c r="L707" s="2">
        <v>2013</v>
      </c>
      <c r="M707" s="2" t="s">
        <v>19</v>
      </c>
    </row>
    <row r="708" spans="1:13" x14ac:dyDescent="0.25">
      <c r="A708" s="20" t="s">
        <v>32</v>
      </c>
      <c r="B708" s="20" t="s">
        <v>19</v>
      </c>
      <c r="L708" s="2">
        <v>2013</v>
      </c>
      <c r="M708" s="2" t="s">
        <v>19</v>
      </c>
    </row>
    <row r="709" spans="1:13" x14ac:dyDescent="0.25">
      <c r="A709" s="20" t="s">
        <v>32</v>
      </c>
      <c r="B709" s="20" t="s">
        <v>19</v>
      </c>
      <c r="L709" s="2">
        <v>2013</v>
      </c>
      <c r="M709" s="2" t="s">
        <v>19</v>
      </c>
    </row>
    <row r="710" spans="1:13" x14ac:dyDescent="0.25">
      <c r="A710" s="20" t="s">
        <v>32</v>
      </c>
      <c r="B710" s="20" t="s">
        <v>29</v>
      </c>
      <c r="L710" s="2">
        <v>2013</v>
      </c>
      <c r="M710" s="2" t="s">
        <v>29</v>
      </c>
    </row>
    <row r="711" spans="1:13" x14ac:dyDescent="0.25">
      <c r="A711" s="20" t="s">
        <v>32</v>
      </c>
      <c r="B711" s="20" t="s">
        <v>29</v>
      </c>
      <c r="L711" s="2">
        <v>2013</v>
      </c>
      <c r="M711" s="2" t="s">
        <v>29</v>
      </c>
    </row>
    <row r="712" spans="1:13" x14ac:dyDescent="0.25">
      <c r="A712" s="20" t="s">
        <v>32</v>
      </c>
      <c r="B712" s="20" t="s">
        <v>19</v>
      </c>
      <c r="L712" s="2">
        <v>2013</v>
      </c>
      <c r="M712" s="2" t="s">
        <v>19</v>
      </c>
    </row>
    <row r="713" spans="1:13" x14ac:dyDescent="0.25">
      <c r="A713" s="20" t="s">
        <v>32</v>
      </c>
      <c r="B713" s="20" t="s">
        <v>19</v>
      </c>
      <c r="L713" s="2">
        <v>2013</v>
      </c>
      <c r="M713" s="2" t="s">
        <v>19</v>
      </c>
    </row>
    <row r="714" spans="1:13" x14ac:dyDescent="0.25">
      <c r="A714" s="20" t="s">
        <v>32</v>
      </c>
      <c r="B714" s="20" t="s">
        <v>29</v>
      </c>
      <c r="L714" s="2">
        <v>2013</v>
      </c>
      <c r="M714" s="2" t="s">
        <v>29</v>
      </c>
    </row>
    <row r="715" spans="1:13" x14ac:dyDescent="0.25">
      <c r="A715" s="20" t="s">
        <v>32</v>
      </c>
      <c r="B715" s="20" t="s">
        <v>19</v>
      </c>
      <c r="L715" s="2">
        <v>2013</v>
      </c>
      <c r="M715" s="2" t="s">
        <v>19</v>
      </c>
    </row>
    <row r="716" spans="1:13" x14ac:dyDescent="0.25">
      <c r="A716" s="20" t="s">
        <v>32</v>
      </c>
      <c r="B716" s="20" t="s">
        <v>19</v>
      </c>
      <c r="L716" s="2">
        <v>2013</v>
      </c>
      <c r="M716" s="2" t="s">
        <v>19</v>
      </c>
    </row>
    <row r="717" spans="1:13" x14ac:dyDescent="0.25">
      <c r="A717" s="20" t="s">
        <v>32</v>
      </c>
      <c r="B717" s="20" t="s">
        <v>19</v>
      </c>
      <c r="L717" s="2">
        <v>2013</v>
      </c>
      <c r="M717" s="2" t="s">
        <v>19</v>
      </c>
    </row>
    <row r="718" spans="1:13" x14ac:dyDescent="0.25">
      <c r="A718" s="20" t="s">
        <v>32</v>
      </c>
      <c r="B718" s="20" t="s">
        <v>29</v>
      </c>
      <c r="L718" s="2">
        <v>2013</v>
      </c>
      <c r="M718" s="2" t="s">
        <v>29</v>
      </c>
    </row>
    <row r="719" spans="1:13" x14ac:dyDescent="0.25">
      <c r="A719" s="20" t="s">
        <v>32</v>
      </c>
      <c r="B719" s="20" t="s">
        <v>29</v>
      </c>
      <c r="L719" s="2">
        <v>2013</v>
      </c>
      <c r="M719" s="2" t="s">
        <v>29</v>
      </c>
    </row>
    <row r="720" spans="1:13" x14ac:dyDescent="0.25">
      <c r="A720" s="20" t="s">
        <v>32</v>
      </c>
      <c r="B720" s="20" t="s">
        <v>29</v>
      </c>
      <c r="L720" s="2">
        <v>2013</v>
      </c>
      <c r="M720" s="2" t="s">
        <v>29</v>
      </c>
    </row>
    <row r="721" spans="1:13" x14ac:dyDescent="0.25">
      <c r="A721" s="20" t="s">
        <v>32</v>
      </c>
      <c r="B721" s="20" t="s">
        <v>19</v>
      </c>
      <c r="L721" s="2">
        <v>2013</v>
      </c>
      <c r="M721" s="2" t="s">
        <v>19</v>
      </c>
    </row>
    <row r="722" spans="1:13" x14ac:dyDescent="0.25">
      <c r="A722" s="20" t="s">
        <v>32</v>
      </c>
      <c r="B722" s="20" t="s">
        <v>19</v>
      </c>
      <c r="L722" s="2">
        <v>2013</v>
      </c>
      <c r="M722" s="2" t="s">
        <v>19</v>
      </c>
    </row>
    <row r="723" spans="1:13" x14ac:dyDescent="0.25">
      <c r="A723" s="20" t="s">
        <v>32</v>
      </c>
      <c r="B723" s="20" t="s">
        <v>19</v>
      </c>
      <c r="L723" s="2">
        <v>2013</v>
      </c>
      <c r="M723" s="2" t="s">
        <v>19</v>
      </c>
    </row>
    <row r="724" spans="1:13" x14ac:dyDescent="0.25">
      <c r="A724" s="20" t="s">
        <v>32</v>
      </c>
      <c r="B724" s="20" t="s">
        <v>29</v>
      </c>
      <c r="L724" s="2">
        <v>2013</v>
      </c>
      <c r="M724" s="2" t="s">
        <v>29</v>
      </c>
    </row>
    <row r="725" spans="1:13" x14ac:dyDescent="0.25">
      <c r="A725" s="20" t="s">
        <v>32</v>
      </c>
      <c r="B725" s="20" t="s">
        <v>29</v>
      </c>
      <c r="L725" s="2">
        <v>2013</v>
      </c>
      <c r="M725" s="2" t="s">
        <v>29</v>
      </c>
    </row>
    <row r="726" spans="1:13" x14ac:dyDescent="0.25">
      <c r="A726" s="20" t="s">
        <v>32</v>
      </c>
      <c r="B726" s="20" t="s">
        <v>29</v>
      </c>
      <c r="L726" s="2">
        <v>2013</v>
      </c>
      <c r="M726" s="2" t="s">
        <v>29</v>
      </c>
    </row>
    <row r="727" spans="1:13" x14ac:dyDescent="0.25">
      <c r="A727" s="20" t="s">
        <v>32</v>
      </c>
      <c r="B727" s="20" t="s">
        <v>19</v>
      </c>
      <c r="L727" s="2">
        <v>2013</v>
      </c>
      <c r="M727" s="2" t="s">
        <v>19</v>
      </c>
    </row>
    <row r="728" spans="1:13" x14ac:dyDescent="0.25">
      <c r="A728" s="20" t="s">
        <v>32</v>
      </c>
      <c r="B728" s="20" t="s">
        <v>29</v>
      </c>
      <c r="L728" s="2">
        <v>2013</v>
      </c>
      <c r="M728" s="2" t="s">
        <v>29</v>
      </c>
    </row>
    <row r="729" spans="1:13" x14ac:dyDescent="0.25">
      <c r="A729" s="20" t="s">
        <v>32</v>
      </c>
      <c r="B729" s="20" t="s">
        <v>19</v>
      </c>
      <c r="L729" s="2">
        <v>2013</v>
      </c>
      <c r="M729" s="2" t="s">
        <v>19</v>
      </c>
    </row>
    <row r="730" spans="1:13" x14ac:dyDescent="0.25">
      <c r="A730" s="20" t="s">
        <v>32</v>
      </c>
      <c r="B730" s="20" t="s">
        <v>29</v>
      </c>
      <c r="L730" s="2">
        <v>2013</v>
      </c>
      <c r="M730" s="2" t="s">
        <v>29</v>
      </c>
    </row>
    <row r="731" spans="1:13" x14ac:dyDescent="0.25">
      <c r="A731" s="20" t="s">
        <v>32</v>
      </c>
      <c r="B731" s="20" t="s">
        <v>19</v>
      </c>
      <c r="L731" s="2">
        <v>2013</v>
      </c>
      <c r="M731" s="2" t="s">
        <v>19</v>
      </c>
    </row>
    <row r="732" spans="1:13" x14ac:dyDescent="0.25">
      <c r="A732" s="20" t="s">
        <v>32</v>
      </c>
      <c r="B732" s="20" t="s">
        <v>19</v>
      </c>
      <c r="L732" s="2">
        <v>2013</v>
      </c>
      <c r="M732" s="2" t="s">
        <v>19</v>
      </c>
    </row>
    <row r="733" spans="1:13" x14ac:dyDescent="0.25">
      <c r="A733" s="20" t="s">
        <v>32</v>
      </c>
      <c r="B733" s="20" t="s">
        <v>19</v>
      </c>
      <c r="L733" s="2">
        <v>2013</v>
      </c>
      <c r="M733" s="2" t="s">
        <v>19</v>
      </c>
    </row>
    <row r="734" spans="1:13" x14ac:dyDescent="0.25">
      <c r="A734" s="20" t="s">
        <v>32</v>
      </c>
      <c r="B734" s="20" t="s">
        <v>29</v>
      </c>
      <c r="L734" s="2">
        <v>2013</v>
      </c>
      <c r="M734" s="2" t="s">
        <v>29</v>
      </c>
    </row>
    <row r="735" spans="1:13" x14ac:dyDescent="0.25">
      <c r="A735" s="20" t="s">
        <v>32</v>
      </c>
      <c r="B735" s="20" t="s">
        <v>29</v>
      </c>
      <c r="L735" s="2">
        <v>2013</v>
      </c>
      <c r="M735" s="2" t="s">
        <v>29</v>
      </c>
    </row>
    <row r="736" spans="1:13" x14ac:dyDescent="0.25">
      <c r="A736" s="20" t="s">
        <v>32</v>
      </c>
      <c r="B736" s="20" t="s">
        <v>19</v>
      </c>
      <c r="L736" s="2">
        <v>2013</v>
      </c>
      <c r="M736" s="2" t="s">
        <v>19</v>
      </c>
    </row>
    <row r="737" spans="1:13" x14ac:dyDescent="0.25">
      <c r="A737" s="20" t="s">
        <v>32</v>
      </c>
      <c r="B737" s="20" t="s">
        <v>29</v>
      </c>
      <c r="L737" s="2">
        <v>2013</v>
      </c>
      <c r="M737" s="2" t="s">
        <v>29</v>
      </c>
    </row>
    <row r="738" spans="1:13" x14ac:dyDescent="0.25">
      <c r="A738" s="20" t="s">
        <v>32</v>
      </c>
      <c r="B738" s="20" t="s">
        <v>19</v>
      </c>
      <c r="L738" s="2">
        <v>2013</v>
      </c>
      <c r="M738" s="2" t="s">
        <v>19</v>
      </c>
    </row>
    <row r="739" spans="1:13" x14ac:dyDescent="0.25">
      <c r="A739" s="20" t="s">
        <v>32</v>
      </c>
      <c r="B739" s="20" t="s">
        <v>29</v>
      </c>
      <c r="L739" s="2">
        <v>2013</v>
      </c>
      <c r="M739" s="2" t="s">
        <v>29</v>
      </c>
    </row>
    <row r="740" spans="1:13" x14ac:dyDescent="0.25">
      <c r="A740" s="20" t="s">
        <v>32</v>
      </c>
      <c r="B740" s="20" t="s">
        <v>19</v>
      </c>
      <c r="L740" s="2">
        <v>2013</v>
      </c>
      <c r="M740" s="2" t="s">
        <v>19</v>
      </c>
    </row>
    <row r="741" spans="1:13" x14ac:dyDescent="0.25">
      <c r="A741" s="20" t="s">
        <v>32</v>
      </c>
      <c r="B741" s="20" t="s">
        <v>19</v>
      </c>
      <c r="L741" s="2">
        <v>2013</v>
      </c>
      <c r="M741" s="2" t="s">
        <v>19</v>
      </c>
    </row>
    <row r="742" spans="1:13" x14ac:dyDescent="0.25">
      <c r="A742" s="20" t="s">
        <v>32</v>
      </c>
      <c r="B742" s="20" t="s">
        <v>19</v>
      </c>
      <c r="L742" s="2">
        <v>2013</v>
      </c>
      <c r="M742" s="2" t="s">
        <v>19</v>
      </c>
    </row>
    <row r="743" spans="1:13" x14ac:dyDescent="0.25">
      <c r="A743" s="20" t="s">
        <v>32</v>
      </c>
      <c r="B743" s="20" t="s">
        <v>29</v>
      </c>
      <c r="L743" s="2">
        <v>2013</v>
      </c>
      <c r="M743" s="2" t="s">
        <v>29</v>
      </c>
    </row>
    <row r="744" spans="1:13" x14ac:dyDescent="0.25">
      <c r="A744" s="20" t="s">
        <v>32</v>
      </c>
      <c r="B744" s="20" t="s">
        <v>19</v>
      </c>
      <c r="L744" s="2">
        <v>2013</v>
      </c>
      <c r="M744" s="2" t="s">
        <v>19</v>
      </c>
    </row>
    <row r="745" spans="1:13" x14ac:dyDescent="0.25">
      <c r="A745" s="20" t="s">
        <v>32</v>
      </c>
      <c r="B745" s="20" t="s">
        <v>19</v>
      </c>
      <c r="L745" s="2">
        <v>2013</v>
      </c>
      <c r="M745" s="2" t="s">
        <v>19</v>
      </c>
    </row>
    <row r="746" spans="1:13" x14ac:dyDescent="0.25">
      <c r="A746" s="20" t="s">
        <v>32</v>
      </c>
      <c r="B746" s="20" t="s">
        <v>19</v>
      </c>
      <c r="L746" s="2">
        <v>2013</v>
      </c>
      <c r="M746" s="2" t="s">
        <v>19</v>
      </c>
    </row>
    <row r="747" spans="1:13" x14ac:dyDescent="0.25">
      <c r="A747" s="20" t="s">
        <v>32</v>
      </c>
      <c r="B747" s="20" t="s">
        <v>19</v>
      </c>
      <c r="L747" s="2">
        <v>2013</v>
      </c>
      <c r="M747" s="2" t="s">
        <v>19</v>
      </c>
    </row>
    <row r="748" spans="1:13" x14ac:dyDescent="0.25">
      <c r="A748" s="20" t="s">
        <v>32</v>
      </c>
      <c r="B748" s="20" t="s">
        <v>19</v>
      </c>
      <c r="L748" s="2">
        <v>2013</v>
      </c>
      <c r="M748" s="2" t="s">
        <v>19</v>
      </c>
    </row>
    <row r="749" spans="1:13" x14ac:dyDescent="0.25">
      <c r="A749" s="20" t="s">
        <v>32</v>
      </c>
      <c r="B749" s="20" t="s">
        <v>19</v>
      </c>
      <c r="L749" s="2">
        <v>2013</v>
      </c>
      <c r="M749" s="2" t="s">
        <v>19</v>
      </c>
    </row>
    <row r="750" spans="1:13" x14ac:dyDescent="0.25">
      <c r="A750" s="20" t="s">
        <v>32</v>
      </c>
      <c r="B750" s="20" t="s">
        <v>19</v>
      </c>
      <c r="L750" s="2">
        <v>2013</v>
      </c>
      <c r="M750" s="2" t="s">
        <v>19</v>
      </c>
    </row>
    <row r="751" spans="1:13" x14ac:dyDescent="0.25">
      <c r="A751" s="20" t="s">
        <v>32</v>
      </c>
      <c r="B751" s="20" t="s">
        <v>19</v>
      </c>
      <c r="L751" s="2">
        <v>2013</v>
      </c>
      <c r="M751" s="2" t="s">
        <v>19</v>
      </c>
    </row>
    <row r="752" spans="1:13" x14ac:dyDescent="0.25">
      <c r="A752" s="20" t="s">
        <v>32</v>
      </c>
      <c r="B752" s="20" t="s">
        <v>19</v>
      </c>
      <c r="L752" s="2">
        <v>2013</v>
      </c>
      <c r="M752" s="2" t="s">
        <v>19</v>
      </c>
    </row>
    <row r="753" spans="1:13" x14ac:dyDescent="0.25">
      <c r="A753" s="20" t="s">
        <v>32</v>
      </c>
      <c r="B753" s="20" t="s">
        <v>19</v>
      </c>
      <c r="L753" s="2">
        <v>2013</v>
      </c>
      <c r="M753" s="2" t="s">
        <v>19</v>
      </c>
    </row>
    <row r="754" spans="1:13" x14ac:dyDescent="0.25">
      <c r="A754" s="20" t="s">
        <v>32</v>
      </c>
      <c r="B754" s="20" t="s">
        <v>29</v>
      </c>
      <c r="L754" s="2">
        <v>2013</v>
      </c>
      <c r="M754" s="2" t="s">
        <v>29</v>
      </c>
    </row>
    <row r="755" spans="1:13" x14ac:dyDescent="0.25">
      <c r="A755" s="20" t="s">
        <v>32</v>
      </c>
      <c r="B755" s="20" t="s">
        <v>19</v>
      </c>
      <c r="L755" s="2">
        <v>2013</v>
      </c>
      <c r="M755" s="2" t="s">
        <v>19</v>
      </c>
    </row>
    <row r="756" spans="1:13" x14ac:dyDescent="0.25">
      <c r="A756" s="20" t="s">
        <v>32</v>
      </c>
      <c r="B756" s="20" t="s">
        <v>19</v>
      </c>
      <c r="L756" s="2">
        <v>2013</v>
      </c>
      <c r="M756" s="2" t="s">
        <v>19</v>
      </c>
    </row>
    <row r="757" spans="1:13" x14ac:dyDescent="0.25">
      <c r="A757" s="20" t="s">
        <v>32</v>
      </c>
      <c r="B757" s="20" t="s">
        <v>19</v>
      </c>
      <c r="L757" s="2">
        <v>2013</v>
      </c>
      <c r="M757" s="2" t="s">
        <v>19</v>
      </c>
    </row>
    <row r="758" spans="1:13" x14ac:dyDescent="0.25">
      <c r="A758" s="20" t="s">
        <v>32</v>
      </c>
      <c r="B758" s="20" t="s">
        <v>19</v>
      </c>
      <c r="L758" s="2">
        <v>2013</v>
      </c>
      <c r="M758" s="2" t="s">
        <v>19</v>
      </c>
    </row>
    <row r="759" spans="1:13" x14ac:dyDescent="0.25">
      <c r="A759" s="20" t="s">
        <v>32</v>
      </c>
      <c r="B759" s="20" t="s">
        <v>19</v>
      </c>
      <c r="L759" s="2">
        <v>2013</v>
      </c>
      <c r="M759" s="2" t="s">
        <v>19</v>
      </c>
    </row>
    <row r="760" spans="1:13" x14ac:dyDescent="0.25">
      <c r="A760" s="20" t="s">
        <v>32</v>
      </c>
      <c r="B760" s="20" t="s">
        <v>19</v>
      </c>
      <c r="L760" s="2">
        <v>2013</v>
      </c>
      <c r="M760" s="2" t="s">
        <v>19</v>
      </c>
    </row>
    <row r="761" spans="1:13" x14ac:dyDescent="0.25">
      <c r="A761" s="20" t="s">
        <v>32</v>
      </c>
      <c r="B761" s="20" t="s">
        <v>19</v>
      </c>
      <c r="L761" s="2">
        <v>2013</v>
      </c>
      <c r="M761" s="2" t="s">
        <v>19</v>
      </c>
    </row>
    <row r="762" spans="1:13" x14ac:dyDescent="0.25">
      <c r="A762" s="20" t="s">
        <v>32</v>
      </c>
      <c r="B762" s="20" t="s">
        <v>29</v>
      </c>
      <c r="L762" s="2">
        <v>2013</v>
      </c>
      <c r="M762" s="2" t="s">
        <v>29</v>
      </c>
    </row>
    <row r="763" spans="1:13" x14ac:dyDescent="0.25">
      <c r="A763" s="20" t="s">
        <v>32</v>
      </c>
      <c r="B763" s="20" t="s">
        <v>19</v>
      </c>
      <c r="L763" s="2">
        <v>2013</v>
      </c>
      <c r="M763" s="2" t="s">
        <v>19</v>
      </c>
    </row>
    <row r="764" spans="1:13" x14ac:dyDescent="0.25">
      <c r="A764" s="20" t="s">
        <v>32</v>
      </c>
      <c r="B764" s="20" t="s">
        <v>29</v>
      </c>
      <c r="L764" s="2">
        <v>2013</v>
      </c>
      <c r="M764" s="2" t="s">
        <v>29</v>
      </c>
    </row>
    <row r="765" spans="1:13" x14ac:dyDescent="0.25">
      <c r="A765" s="20" t="s">
        <v>32</v>
      </c>
      <c r="B765" s="20" t="s">
        <v>19</v>
      </c>
      <c r="L765" s="2">
        <v>2013</v>
      </c>
      <c r="M765" s="2" t="s">
        <v>19</v>
      </c>
    </row>
    <row r="766" spans="1:13" x14ac:dyDescent="0.25">
      <c r="A766" s="20" t="s">
        <v>32</v>
      </c>
      <c r="B766" s="20" t="s">
        <v>19</v>
      </c>
      <c r="L766" s="2">
        <v>2013</v>
      </c>
      <c r="M766" s="2" t="s">
        <v>19</v>
      </c>
    </row>
    <row r="767" spans="1:13" x14ac:dyDescent="0.25">
      <c r="A767" s="20" t="s">
        <v>32</v>
      </c>
      <c r="B767" s="20" t="s">
        <v>29</v>
      </c>
      <c r="L767" s="2">
        <v>2013</v>
      </c>
      <c r="M767" s="2" t="s">
        <v>29</v>
      </c>
    </row>
    <row r="768" spans="1:13" x14ac:dyDescent="0.25">
      <c r="A768" s="20" t="s">
        <v>32</v>
      </c>
      <c r="B768" s="20" t="s">
        <v>19</v>
      </c>
      <c r="L768" s="2">
        <v>2013</v>
      </c>
      <c r="M768" s="2" t="s">
        <v>19</v>
      </c>
    </row>
    <row r="769" spans="1:13" x14ac:dyDescent="0.25">
      <c r="A769" s="20" t="s">
        <v>32</v>
      </c>
      <c r="B769" s="20" t="s">
        <v>19</v>
      </c>
      <c r="L769" s="2">
        <v>2013</v>
      </c>
      <c r="M769" s="2" t="s">
        <v>19</v>
      </c>
    </row>
    <row r="770" spans="1:13" x14ac:dyDescent="0.25">
      <c r="A770" s="20" t="s">
        <v>32</v>
      </c>
      <c r="B770" s="20" t="s">
        <v>19</v>
      </c>
      <c r="L770" s="2">
        <v>2013</v>
      </c>
      <c r="M770" s="2" t="s">
        <v>19</v>
      </c>
    </row>
    <row r="771" spans="1:13" x14ac:dyDescent="0.25">
      <c r="A771" s="20" t="s">
        <v>32</v>
      </c>
      <c r="B771" s="20" t="s">
        <v>19</v>
      </c>
      <c r="L771" s="2">
        <v>2013</v>
      </c>
      <c r="M771" s="2" t="s">
        <v>19</v>
      </c>
    </row>
    <row r="772" spans="1:13" x14ac:dyDescent="0.25">
      <c r="A772" s="20" t="s">
        <v>32</v>
      </c>
      <c r="B772" s="20" t="s">
        <v>19</v>
      </c>
      <c r="L772" s="2">
        <v>2013</v>
      </c>
      <c r="M772" s="2" t="s">
        <v>19</v>
      </c>
    </row>
    <row r="773" spans="1:13" x14ac:dyDescent="0.25">
      <c r="A773" s="20" t="s">
        <v>32</v>
      </c>
      <c r="B773" s="20" t="s">
        <v>19</v>
      </c>
      <c r="L773" s="2">
        <v>2013</v>
      </c>
      <c r="M773" s="2" t="s">
        <v>19</v>
      </c>
    </row>
    <row r="774" spans="1:13" x14ac:dyDescent="0.25">
      <c r="A774" s="20" t="s">
        <v>32</v>
      </c>
      <c r="B774" s="20" t="s">
        <v>19</v>
      </c>
      <c r="L774" s="2">
        <v>2013</v>
      </c>
      <c r="M774" s="2" t="s">
        <v>19</v>
      </c>
    </row>
    <row r="775" spans="1:13" x14ac:dyDescent="0.25">
      <c r="A775" s="20" t="s">
        <v>32</v>
      </c>
      <c r="B775" s="20" t="s">
        <v>19</v>
      </c>
      <c r="L775" s="2">
        <v>2013</v>
      </c>
      <c r="M775" s="2" t="s">
        <v>19</v>
      </c>
    </row>
    <row r="776" spans="1:13" x14ac:dyDescent="0.25">
      <c r="A776" s="20" t="s">
        <v>32</v>
      </c>
      <c r="B776" s="20" t="s">
        <v>19</v>
      </c>
      <c r="L776" s="2">
        <v>2013</v>
      </c>
      <c r="M776" s="2" t="s">
        <v>19</v>
      </c>
    </row>
    <row r="777" spans="1:13" x14ac:dyDescent="0.25">
      <c r="A777" s="20" t="s">
        <v>32</v>
      </c>
      <c r="B777" s="20" t="s">
        <v>19</v>
      </c>
      <c r="L777" s="2">
        <v>2013</v>
      </c>
      <c r="M777" s="2" t="s">
        <v>19</v>
      </c>
    </row>
    <row r="778" spans="1:13" x14ac:dyDescent="0.25">
      <c r="A778" s="20" t="s">
        <v>32</v>
      </c>
      <c r="B778" s="20" t="s">
        <v>19</v>
      </c>
      <c r="L778" s="2">
        <v>2013</v>
      </c>
      <c r="M778" s="2" t="s">
        <v>19</v>
      </c>
    </row>
    <row r="779" spans="1:13" x14ac:dyDescent="0.25">
      <c r="A779" s="20" t="s">
        <v>32</v>
      </c>
      <c r="B779" s="20" t="s">
        <v>19</v>
      </c>
      <c r="L779" s="2">
        <v>2013</v>
      </c>
      <c r="M779" s="2" t="s">
        <v>19</v>
      </c>
    </row>
    <row r="780" spans="1:13" x14ac:dyDescent="0.25">
      <c r="A780" s="20" t="s">
        <v>32</v>
      </c>
      <c r="B780" s="20" t="s">
        <v>29</v>
      </c>
      <c r="L780" s="2">
        <v>2013</v>
      </c>
      <c r="M780" s="2" t="s">
        <v>29</v>
      </c>
    </row>
    <row r="781" spans="1:13" x14ac:dyDescent="0.25">
      <c r="A781" s="20" t="s">
        <v>32</v>
      </c>
      <c r="B781" s="20" t="s">
        <v>19</v>
      </c>
      <c r="L781" s="2">
        <v>2013</v>
      </c>
      <c r="M781" s="2" t="s">
        <v>19</v>
      </c>
    </row>
    <row r="782" spans="1:13" x14ac:dyDescent="0.25">
      <c r="A782" s="20" t="s">
        <v>32</v>
      </c>
      <c r="B782" s="20" t="s">
        <v>19</v>
      </c>
      <c r="L782" s="2">
        <v>2013</v>
      </c>
      <c r="M782" s="2" t="s">
        <v>19</v>
      </c>
    </row>
    <row r="783" spans="1:13" x14ac:dyDescent="0.25">
      <c r="A783" s="20" t="s">
        <v>32</v>
      </c>
      <c r="B783" s="20" t="s">
        <v>19</v>
      </c>
      <c r="L783" s="2">
        <v>2013</v>
      </c>
      <c r="M783" s="2" t="s">
        <v>19</v>
      </c>
    </row>
    <row r="784" spans="1:13" x14ac:dyDescent="0.25">
      <c r="A784" s="20" t="s">
        <v>32</v>
      </c>
      <c r="B784" s="20" t="s">
        <v>19</v>
      </c>
      <c r="L784" s="2">
        <v>2013</v>
      </c>
      <c r="M784" s="2" t="s">
        <v>19</v>
      </c>
    </row>
    <row r="785" spans="1:13" x14ac:dyDescent="0.25">
      <c r="A785" s="20" t="s">
        <v>32</v>
      </c>
      <c r="B785" s="20" t="s">
        <v>19</v>
      </c>
      <c r="L785" s="2">
        <v>2013</v>
      </c>
      <c r="M785" s="2" t="s">
        <v>19</v>
      </c>
    </row>
    <row r="786" spans="1:13" x14ac:dyDescent="0.25">
      <c r="A786" s="20" t="s">
        <v>32</v>
      </c>
      <c r="B786" s="20" t="s">
        <v>19</v>
      </c>
      <c r="L786" s="2">
        <v>2013</v>
      </c>
      <c r="M786" s="2" t="s">
        <v>19</v>
      </c>
    </row>
    <row r="787" spans="1:13" x14ac:dyDescent="0.25">
      <c r="A787" s="20" t="s">
        <v>32</v>
      </c>
      <c r="B787" s="20" t="s">
        <v>19</v>
      </c>
      <c r="L787" s="2">
        <v>2013</v>
      </c>
      <c r="M787" s="2" t="s">
        <v>19</v>
      </c>
    </row>
    <row r="788" spans="1:13" x14ac:dyDescent="0.25">
      <c r="A788" s="20" t="s">
        <v>32</v>
      </c>
      <c r="B788" s="20" t="s">
        <v>19</v>
      </c>
      <c r="L788" s="2">
        <v>2013</v>
      </c>
      <c r="M788" s="2" t="s">
        <v>19</v>
      </c>
    </row>
    <row r="789" spans="1:13" x14ac:dyDescent="0.25">
      <c r="A789" s="20" t="s">
        <v>32</v>
      </c>
      <c r="B789" s="20" t="s">
        <v>19</v>
      </c>
      <c r="L789" s="2">
        <v>2013</v>
      </c>
      <c r="M789" s="2" t="s">
        <v>19</v>
      </c>
    </row>
    <row r="790" spans="1:13" x14ac:dyDescent="0.25">
      <c r="A790" s="20" t="s">
        <v>32</v>
      </c>
      <c r="B790" s="20" t="s">
        <v>19</v>
      </c>
      <c r="L790" s="2">
        <v>2013</v>
      </c>
      <c r="M790" s="2" t="s">
        <v>19</v>
      </c>
    </row>
    <row r="791" spans="1:13" x14ac:dyDescent="0.25">
      <c r="A791" s="20" t="s">
        <v>32</v>
      </c>
      <c r="B791" s="20" t="s">
        <v>19</v>
      </c>
      <c r="L791" s="2">
        <v>2013</v>
      </c>
      <c r="M791" s="2" t="s">
        <v>19</v>
      </c>
    </row>
    <row r="792" spans="1:13" x14ac:dyDescent="0.25">
      <c r="A792" s="20" t="s">
        <v>32</v>
      </c>
      <c r="B792" s="20" t="s">
        <v>19</v>
      </c>
      <c r="L792" s="2">
        <v>2013</v>
      </c>
      <c r="M792" s="2" t="s">
        <v>19</v>
      </c>
    </row>
    <row r="793" spans="1:13" x14ac:dyDescent="0.25">
      <c r="A793" s="20" t="s">
        <v>32</v>
      </c>
      <c r="B793" s="20" t="s">
        <v>19</v>
      </c>
      <c r="L793" s="2">
        <v>2013</v>
      </c>
      <c r="M793" s="2" t="s">
        <v>19</v>
      </c>
    </row>
    <row r="794" spans="1:13" x14ac:dyDescent="0.25">
      <c r="A794" s="20" t="s">
        <v>32</v>
      </c>
      <c r="B794" s="20" t="s">
        <v>19</v>
      </c>
      <c r="L794" s="2">
        <v>2013</v>
      </c>
      <c r="M794" s="2" t="s">
        <v>19</v>
      </c>
    </row>
    <row r="795" spans="1:13" x14ac:dyDescent="0.25">
      <c r="A795" s="20" t="s">
        <v>32</v>
      </c>
      <c r="B795" s="20" t="s">
        <v>19</v>
      </c>
      <c r="L795" s="2">
        <v>2013</v>
      </c>
      <c r="M795" s="2" t="s">
        <v>19</v>
      </c>
    </row>
    <row r="796" spans="1:13" x14ac:dyDescent="0.25">
      <c r="A796" s="20" t="s">
        <v>32</v>
      </c>
      <c r="B796" s="20" t="s">
        <v>19</v>
      </c>
      <c r="L796" s="2">
        <v>2013</v>
      </c>
      <c r="M796" s="2" t="s">
        <v>19</v>
      </c>
    </row>
    <row r="797" spans="1:13" x14ac:dyDescent="0.25">
      <c r="A797" s="20" t="s">
        <v>32</v>
      </c>
      <c r="B797" s="20" t="s">
        <v>19</v>
      </c>
      <c r="L797" s="2">
        <v>2013</v>
      </c>
      <c r="M797" s="2" t="s">
        <v>19</v>
      </c>
    </row>
    <row r="798" spans="1:13" x14ac:dyDescent="0.25">
      <c r="A798" s="20" t="s">
        <v>32</v>
      </c>
      <c r="B798" s="20" t="s">
        <v>29</v>
      </c>
      <c r="L798" s="2">
        <v>2013</v>
      </c>
      <c r="M798" s="2" t="s">
        <v>29</v>
      </c>
    </row>
    <row r="799" spans="1:13" x14ac:dyDescent="0.25">
      <c r="A799" s="20" t="s">
        <v>32</v>
      </c>
      <c r="B799" s="20" t="s">
        <v>19</v>
      </c>
      <c r="L799" s="2">
        <v>2013</v>
      </c>
      <c r="M799" s="2" t="s">
        <v>19</v>
      </c>
    </row>
    <row r="800" spans="1:13" x14ac:dyDescent="0.25">
      <c r="A800" s="20" t="s">
        <v>32</v>
      </c>
      <c r="B800" s="20" t="s">
        <v>19</v>
      </c>
      <c r="L800" s="2">
        <v>2013</v>
      </c>
      <c r="M800" s="2" t="s">
        <v>19</v>
      </c>
    </row>
    <row r="801" spans="1:13" x14ac:dyDescent="0.25">
      <c r="A801" s="20" t="s">
        <v>32</v>
      </c>
      <c r="B801" s="20" t="s">
        <v>19</v>
      </c>
      <c r="L801" s="2">
        <v>2013</v>
      </c>
      <c r="M801" s="2" t="s">
        <v>19</v>
      </c>
    </row>
    <row r="802" spans="1:13" x14ac:dyDescent="0.25">
      <c r="A802" s="20" t="s">
        <v>32</v>
      </c>
      <c r="B802" s="20" t="s">
        <v>19</v>
      </c>
      <c r="L802" s="2">
        <v>2013</v>
      </c>
      <c r="M802" s="2" t="s">
        <v>19</v>
      </c>
    </row>
    <row r="803" spans="1:13" x14ac:dyDescent="0.25">
      <c r="A803" s="20" t="s">
        <v>32</v>
      </c>
      <c r="B803" s="20" t="s">
        <v>19</v>
      </c>
      <c r="L803" s="2">
        <v>2013</v>
      </c>
      <c r="M803" s="2" t="s">
        <v>19</v>
      </c>
    </row>
    <row r="804" spans="1:13" x14ac:dyDescent="0.25">
      <c r="A804" s="20" t="s">
        <v>32</v>
      </c>
      <c r="B804" s="20" t="s">
        <v>19</v>
      </c>
      <c r="L804" s="2">
        <v>2013</v>
      </c>
      <c r="M804" s="2" t="s">
        <v>19</v>
      </c>
    </row>
    <row r="805" spans="1:13" x14ac:dyDescent="0.25">
      <c r="A805" s="20" t="s">
        <v>32</v>
      </c>
      <c r="B805" s="20" t="s">
        <v>19</v>
      </c>
      <c r="L805" s="2">
        <v>2013</v>
      </c>
      <c r="M805" s="2" t="s">
        <v>19</v>
      </c>
    </row>
    <row r="806" spans="1:13" x14ac:dyDescent="0.25">
      <c r="A806" s="20" t="s">
        <v>32</v>
      </c>
      <c r="B806" s="20" t="s">
        <v>19</v>
      </c>
      <c r="L806" s="2">
        <v>2013</v>
      </c>
      <c r="M806" s="2" t="s">
        <v>19</v>
      </c>
    </row>
    <row r="807" spans="1:13" x14ac:dyDescent="0.25">
      <c r="A807" s="20" t="s">
        <v>32</v>
      </c>
      <c r="B807" s="20" t="s">
        <v>19</v>
      </c>
      <c r="L807" s="2">
        <v>2013</v>
      </c>
      <c r="M807" s="2" t="s">
        <v>19</v>
      </c>
    </row>
    <row r="808" spans="1:13" x14ac:dyDescent="0.25">
      <c r="A808" s="20" t="s">
        <v>32</v>
      </c>
      <c r="B808" s="20" t="s">
        <v>19</v>
      </c>
      <c r="L808" s="2">
        <v>2013</v>
      </c>
      <c r="M808" s="2" t="s">
        <v>19</v>
      </c>
    </row>
    <row r="809" spans="1:13" x14ac:dyDescent="0.25">
      <c r="A809" s="20" t="s">
        <v>32</v>
      </c>
      <c r="B809" s="20" t="s">
        <v>19</v>
      </c>
      <c r="L809" s="2">
        <v>2013</v>
      </c>
      <c r="M809" s="2" t="s">
        <v>19</v>
      </c>
    </row>
    <row r="810" spans="1:13" x14ac:dyDescent="0.25">
      <c r="A810" s="20" t="s">
        <v>32</v>
      </c>
      <c r="B810" s="20" t="s">
        <v>19</v>
      </c>
      <c r="L810" s="2">
        <v>2013</v>
      </c>
      <c r="M810" s="2" t="s">
        <v>19</v>
      </c>
    </row>
    <row r="811" spans="1:13" x14ac:dyDescent="0.25">
      <c r="A811" s="20" t="s">
        <v>32</v>
      </c>
      <c r="B811" s="20" t="s">
        <v>19</v>
      </c>
      <c r="L811" s="2">
        <v>2013</v>
      </c>
      <c r="M811" s="2" t="s">
        <v>19</v>
      </c>
    </row>
    <row r="812" spans="1:13" x14ac:dyDescent="0.25">
      <c r="A812" s="20" t="s">
        <v>32</v>
      </c>
      <c r="B812" s="20" t="s">
        <v>19</v>
      </c>
      <c r="L812" s="2">
        <v>2013</v>
      </c>
      <c r="M812" s="2" t="s">
        <v>19</v>
      </c>
    </row>
    <row r="813" spans="1:13" x14ac:dyDescent="0.25">
      <c r="A813" s="20" t="s">
        <v>32</v>
      </c>
      <c r="B813" s="20" t="s">
        <v>19</v>
      </c>
      <c r="L813" s="2">
        <v>2013</v>
      </c>
      <c r="M813" s="2" t="s">
        <v>19</v>
      </c>
    </row>
    <row r="814" spans="1:13" x14ac:dyDescent="0.25">
      <c r="A814" s="20" t="s">
        <v>32</v>
      </c>
      <c r="B814" s="20" t="s">
        <v>19</v>
      </c>
      <c r="L814" s="2">
        <v>2013</v>
      </c>
      <c r="M814" s="2" t="s">
        <v>19</v>
      </c>
    </row>
    <row r="815" spans="1:13" x14ac:dyDescent="0.25">
      <c r="A815" s="20" t="s">
        <v>32</v>
      </c>
      <c r="B815" s="20" t="s">
        <v>19</v>
      </c>
      <c r="L815" s="2">
        <v>2013</v>
      </c>
      <c r="M815" s="2" t="s">
        <v>19</v>
      </c>
    </row>
    <row r="816" spans="1:13" x14ac:dyDescent="0.25">
      <c r="A816" s="20" t="s">
        <v>32</v>
      </c>
      <c r="B816" s="20" t="s">
        <v>19</v>
      </c>
      <c r="L816" s="2">
        <v>2013</v>
      </c>
      <c r="M816" s="2" t="s">
        <v>19</v>
      </c>
    </row>
    <row r="817" spans="1:13" x14ac:dyDescent="0.25">
      <c r="A817" s="20" t="s">
        <v>32</v>
      </c>
      <c r="B817" s="20" t="s">
        <v>19</v>
      </c>
      <c r="L817" s="2">
        <v>2013</v>
      </c>
      <c r="M817" s="2" t="s">
        <v>19</v>
      </c>
    </row>
    <row r="818" spans="1:13" x14ac:dyDescent="0.25">
      <c r="A818" s="20" t="s">
        <v>32</v>
      </c>
      <c r="B818" s="20" t="s">
        <v>19</v>
      </c>
      <c r="L818" s="2">
        <v>2013</v>
      </c>
      <c r="M818" s="2" t="s">
        <v>19</v>
      </c>
    </row>
    <row r="819" spans="1:13" x14ac:dyDescent="0.25">
      <c r="A819" s="20" t="s">
        <v>32</v>
      </c>
      <c r="B819" s="20" t="s">
        <v>19</v>
      </c>
      <c r="L819" s="2">
        <v>2013</v>
      </c>
      <c r="M819" s="2" t="s">
        <v>19</v>
      </c>
    </row>
    <row r="820" spans="1:13" x14ac:dyDescent="0.25">
      <c r="A820" s="20" t="s">
        <v>32</v>
      </c>
      <c r="B820" s="20" t="s">
        <v>19</v>
      </c>
      <c r="L820" s="2">
        <v>2013</v>
      </c>
      <c r="M820" s="2" t="s">
        <v>19</v>
      </c>
    </row>
    <row r="821" spans="1:13" x14ac:dyDescent="0.25">
      <c r="A821" s="20" t="s">
        <v>32</v>
      </c>
      <c r="B821" s="20" t="s">
        <v>19</v>
      </c>
      <c r="L821" s="2">
        <v>2013</v>
      </c>
      <c r="M821" s="2" t="s">
        <v>19</v>
      </c>
    </row>
    <row r="822" spans="1:13" x14ac:dyDescent="0.25">
      <c r="A822" s="20" t="s">
        <v>32</v>
      </c>
      <c r="B822" s="20" t="s">
        <v>19</v>
      </c>
      <c r="L822" s="2">
        <v>2013</v>
      </c>
      <c r="M822" s="2" t="s">
        <v>19</v>
      </c>
    </row>
    <row r="823" spans="1:13" x14ac:dyDescent="0.25">
      <c r="A823" s="20" t="s">
        <v>32</v>
      </c>
      <c r="B823" s="20" t="s">
        <v>19</v>
      </c>
      <c r="L823" s="2">
        <v>2013</v>
      </c>
      <c r="M823" s="2" t="s">
        <v>19</v>
      </c>
    </row>
    <row r="824" spans="1:13" x14ac:dyDescent="0.25">
      <c r="A824" s="20" t="s">
        <v>32</v>
      </c>
      <c r="B824" s="20" t="s">
        <v>19</v>
      </c>
      <c r="L824" s="2">
        <v>2013</v>
      </c>
      <c r="M824" s="2" t="s">
        <v>19</v>
      </c>
    </row>
    <row r="825" spans="1:13" x14ac:dyDescent="0.25">
      <c r="A825" s="20" t="s">
        <v>32</v>
      </c>
      <c r="B825" s="20" t="s">
        <v>19</v>
      </c>
      <c r="L825" s="2">
        <v>2013</v>
      </c>
      <c r="M825" s="2" t="s">
        <v>19</v>
      </c>
    </row>
    <row r="826" spans="1:13" x14ac:dyDescent="0.25">
      <c r="A826" s="20" t="s">
        <v>32</v>
      </c>
      <c r="B826" s="20" t="s">
        <v>19</v>
      </c>
      <c r="L826" s="2">
        <v>2013</v>
      </c>
      <c r="M826" s="2" t="s">
        <v>19</v>
      </c>
    </row>
    <row r="827" spans="1:13" x14ac:dyDescent="0.25">
      <c r="A827" s="20" t="s">
        <v>32</v>
      </c>
      <c r="B827" s="20" t="s">
        <v>19</v>
      </c>
      <c r="L827" s="2">
        <v>2013</v>
      </c>
      <c r="M827" s="2" t="s">
        <v>19</v>
      </c>
    </row>
    <row r="828" spans="1:13" x14ac:dyDescent="0.25">
      <c r="A828" s="20" t="s">
        <v>32</v>
      </c>
      <c r="B828" s="20" t="s">
        <v>19</v>
      </c>
      <c r="L828" s="2">
        <v>2013</v>
      </c>
      <c r="M828" s="2" t="s">
        <v>19</v>
      </c>
    </row>
    <row r="829" spans="1:13" x14ac:dyDescent="0.25">
      <c r="A829" s="20" t="s">
        <v>32</v>
      </c>
      <c r="B829" s="20" t="s">
        <v>19</v>
      </c>
      <c r="L829" s="2">
        <v>2013</v>
      </c>
      <c r="M829" s="2" t="s">
        <v>19</v>
      </c>
    </row>
    <row r="830" spans="1:13" x14ac:dyDescent="0.25">
      <c r="A830" s="20" t="s">
        <v>32</v>
      </c>
      <c r="B830" s="20" t="s">
        <v>19</v>
      </c>
      <c r="L830" s="2">
        <v>2013</v>
      </c>
      <c r="M830" s="2" t="s">
        <v>19</v>
      </c>
    </row>
    <row r="831" spans="1:13" x14ac:dyDescent="0.25">
      <c r="A831" s="20" t="s">
        <v>32</v>
      </c>
      <c r="B831" s="20" t="s">
        <v>19</v>
      </c>
      <c r="L831" s="2">
        <v>2013</v>
      </c>
      <c r="M831" s="2" t="s">
        <v>19</v>
      </c>
    </row>
    <row r="832" spans="1:13" x14ac:dyDescent="0.25">
      <c r="A832" s="20" t="s">
        <v>32</v>
      </c>
      <c r="B832" s="20" t="s">
        <v>19</v>
      </c>
      <c r="L832" s="2">
        <v>2013</v>
      </c>
      <c r="M832" s="2" t="s">
        <v>19</v>
      </c>
    </row>
    <row r="833" spans="1:13" x14ac:dyDescent="0.25">
      <c r="A833" s="20" t="s">
        <v>32</v>
      </c>
      <c r="B833" s="20" t="s">
        <v>19</v>
      </c>
      <c r="L833" s="2">
        <v>2013</v>
      </c>
      <c r="M833" s="2" t="s">
        <v>19</v>
      </c>
    </row>
    <row r="834" spans="1:13" x14ac:dyDescent="0.25">
      <c r="A834" s="20" t="s">
        <v>32</v>
      </c>
      <c r="B834" s="20" t="s">
        <v>19</v>
      </c>
      <c r="L834" s="2">
        <v>2013</v>
      </c>
      <c r="M834" s="2" t="s">
        <v>19</v>
      </c>
    </row>
    <row r="835" spans="1:13" x14ac:dyDescent="0.25">
      <c r="A835" s="20" t="s">
        <v>32</v>
      </c>
      <c r="B835" s="20" t="s">
        <v>19</v>
      </c>
      <c r="L835" s="2">
        <v>2013</v>
      </c>
      <c r="M835" s="2" t="s">
        <v>19</v>
      </c>
    </row>
    <row r="836" spans="1:13" x14ac:dyDescent="0.25">
      <c r="A836" s="20" t="s">
        <v>32</v>
      </c>
      <c r="B836" s="20" t="s">
        <v>19</v>
      </c>
      <c r="L836" s="2">
        <v>2013</v>
      </c>
      <c r="M836" s="2" t="s">
        <v>19</v>
      </c>
    </row>
    <row r="837" spans="1:13" x14ac:dyDescent="0.25">
      <c r="A837" s="20" t="s">
        <v>32</v>
      </c>
      <c r="B837" s="20" t="s">
        <v>29</v>
      </c>
      <c r="L837" s="2">
        <v>2013</v>
      </c>
      <c r="M837" s="2" t="s">
        <v>29</v>
      </c>
    </row>
    <row r="838" spans="1:13" x14ac:dyDescent="0.25">
      <c r="A838" s="20" t="s">
        <v>32</v>
      </c>
      <c r="B838" s="20" t="s">
        <v>19</v>
      </c>
      <c r="L838" s="2">
        <v>2013</v>
      </c>
      <c r="M838" s="2" t="s">
        <v>19</v>
      </c>
    </row>
    <row r="839" spans="1:13" x14ac:dyDescent="0.25">
      <c r="A839" s="20" t="s">
        <v>32</v>
      </c>
      <c r="B839" s="20" t="s">
        <v>19</v>
      </c>
      <c r="L839" s="2">
        <v>2013</v>
      </c>
      <c r="M839" s="2" t="s">
        <v>19</v>
      </c>
    </row>
    <row r="840" spans="1:13" x14ac:dyDescent="0.25">
      <c r="A840" s="20" t="s">
        <v>32</v>
      </c>
      <c r="B840" s="20" t="s">
        <v>19</v>
      </c>
      <c r="L840" s="2">
        <v>2013</v>
      </c>
      <c r="M840" s="2" t="s">
        <v>19</v>
      </c>
    </row>
    <row r="841" spans="1:13" x14ac:dyDescent="0.25">
      <c r="A841" s="20" t="s">
        <v>32</v>
      </c>
      <c r="B841" s="20" t="s">
        <v>19</v>
      </c>
      <c r="L841" s="2">
        <v>2013</v>
      </c>
      <c r="M841" s="2" t="s">
        <v>19</v>
      </c>
    </row>
    <row r="842" spans="1:13" x14ac:dyDescent="0.25">
      <c r="A842" s="20" t="s">
        <v>32</v>
      </c>
      <c r="B842" s="20" t="s">
        <v>19</v>
      </c>
      <c r="L842" s="2">
        <v>2013</v>
      </c>
      <c r="M842" s="2" t="s">
        <v>19</v>
      </c>
    </row>
    <row r="843" spans="1:13" x14ac:dyDescent="0.25">
      <c r="A843" s="20" t="s">
        <v>32</v>
      </c>
      <c r="B843" s="20" t="s">
        <v>19</v>
      </c>
      <c r="L843" s="2">
        <v>2013</v>
      </c>
      <c r="M843" s="2" t="s">
        <v>19</v>
      </c>
    </row>
    <row r="844" spans="1:13" x14ac:dyDescent="0.25">
      <c r="A844" s="20" t="s">
        <v>32</v>
      </c>
      <c r="B844" s="20" t="s">
        <v>19</v>
      </c>
      <c r="L844" s="2">
        <v>2013</v>
      </c>
      <c r="M844" s="2" t="s">
        <v>19</v>
      </c>
    </row>
    <row r="845" spans="1:13" x14ac:dyDescent="0.25">
      <c r="A845" s="20" t="s">
        <v>32</v>
      </c>
      <c r="B845" s="20" t="s">
        <v>19</v>
      </c>
      <c r="L845" s="2">
        <v>2013</v>
      </c>
      <c r="M845" s="2" t="s">
        <v>19</v>
      </c>
    </row>
    <row r="846" spans="1:13" x14ac:dyDescent="0.25">
      <c r="A846" s="20" t="s">
        <v>32</v>
      </c>
      <c r="B846" s="20" t="s">
        <v>19</v>
      </c>
      <c r="L846" s="2">
        <v>2013</v>
      </c>
      <c r="M846" s="2" t="s">
        <v>19</v>
      </c>
    </row>
    <row r="847" spans="1:13" x14ac:dyDescent="0.25">
      <c r="A847" s="20" t="s">
        <v>32</v>
      </c>
      <c r="B847" s="20" t="s">
        <v>29</v>
      </c>
      <c r="L847" s="2">
        <v>2013</v>
      </c>
      <c r="M847" s="2" t="s">
        <v>29</v>
      </c>
    </row>
    <row r="848" spans="1:13" x14ac:dyDescent="0.25">
      <c r="A848" s="20" t="s">
        <v>32</v>
      </c>
      <c r="B848" s="20" t="s">
        <v>19</v>
      </c>
      <c r="L848" s="2">
        <v>2013</v>
      </c>
      <c r="M848" s="2" t="s">
        <v>19</v>
      </c>
    </row>
    <row r="849" spans="1:13" x14ac:dyDescent="0.25">
      <c r="A849" s="20" t="s">
        <v>32</v>
      </c>
      <c r="B849" s="20" t="s">
        <v>19</v>
      </c>
      <c r="L849" s="2">
        <v>2013</v>
      </c>
      <c r="M849" s="2" t="s">
        <v>19</v>
      </c>
    </row>
    <row r="850" spans="1:13" x14ac:dyDescent="0.25">
      <c r="A850" s="20" t="s">
        <v>32</v>
      </c>
      <c r="B850" s="20" t="s">
        <v>19</v>
      </c>
      <c r="L850" s="2">
        <v>2013</v>
      </c>
      <c r="M850" s="2" t="s">
        <v>19</v>
      </c>
    </row>
    <row r="851" spans="1:13" x14ac:dyDescent="0.25">
      <c r="A851" s="20" t="s">
        <v>32</v>
      </c>
      <c r="B851" s="20" t="s">
        <v>19</v>
      </c>
      <c r="L851" s="2">
        <v>2013</v>
      </c>
      <c r="M851" s="2" t="s">
        <v>19</v>
      </c>
    </row>
    <row r="852" spans="1:13" x14ac:dyDescent="0.25">
      <c r="A852" s="20" t="s">
        <v>32</v>
      </c>
      <c r="B852" s="20" t="s">
        <v>19</v>
      </c>
      <c r="L852" s="2">
        <v>2013</v>
      </c>
      <c r="M852" s="2" t="s">
        <v>19</v>
      </c>
    </row>
    <row r="853" spans="1:13" x14ac:dyDescent="0.25">
      <c r="A853" s="20" t="s">
        <v>32</v>
      </c>
      <c r="B853" s="20" t="s">
        <v>29</v>
      </c>
      <c r="L853" s="2">
        <v>2013</v>
      </c>
      <c r="M853" s="2" t="s">
        <v>29</v>
      </c>
    </row>
    <row r="854" spans="1:13" x14ac:dyDescent="0.25">
      <c r="A854" s="20" t="s">
        <v>32</v>
      </c>
      <c r="B854" s="20" t="s">
        <v>19</v>
      </c>
      <c r="L854" s="2">
        <v>2013</v>
      </c>
      <c r="M854" s="2" t="s">
        <v>19</v>
      </c>
    </row>
    <row r="855" spans="1:13" x14ac:dyDescent="0.25">
      <c r="A855" s="20" t="s">
        <v>32</v>
      </c>
      <c r="B855" s="20" t="s">
        <v>19</v>
      </c>
      <c r="L855" s="2">
        <v>2013</v>
      </c>
      <c r="M855" s="2" t="s">
        <v>19</v>
      </c>
    </row>
    <row r="856" spans="1:13" x14ac:dyDescent="0.25">
      <c r="A856" s="20" t="s">
        <v>32</v>
      </c>
      <c r="B856" s="20" t="s">
        <v>29</v>
      </c>
      <c r="L856" s="2">
        <v>2013</v>
      </c>
      <c r="M856" s="2" t="s">
        <v>29</v>
      </c>
    </row>
    <row r="857" spans="1:13" x14ac:dyDescent="0.25">
      <c r="A857" s="20" t="s">
        <v>32</v>
      </c>
      <c r="B857" s="20" t="s">
        <v>19</v>
      </c>
      <c r="L857" s="2">
        <v>2013</v>
      </c>
      <c r="M857" s="2" t="s">
        <v>19</v>
      </c>
    </row>
    <row r="858" spans="1:13" x14ac:dyDescent="0.25">
      <c r="A858" s="20" t="s">
        <v>32</v>
      </c>
      <c r="B858" s="20" t="s">
        <v>19</v>
      </c>
      <c r="L858" s="2">
        <v>2013</v>
      </c>
      <c r="M858" s="2" t="s">
        <v>19</v>
      </c>
    </row>
    <row r="859" spans="1:13" x14ac:dyDescent="0.25">
      <c r="A859" s="20" t="s">
        <v>32</v>
      </c>
      <c r="B859" s="20" t="s">
        <v>19</v>
      </c>
      <c r="L859" s="2">
        <v>2013</v>
      </c>
      <c r="M859" s="2" t="s">
        <v>19</v>
      </c>
    </row>
    <row r="860" spans="1:13" x14ac:dyDescent="0.25">
      <c r="A860" s="20" t="s">
        <v>32</v>
      </c>
      <c r="B860" s="20" t="s">
        <v>19</v>
      </c>
      <c r="L860" s="2">
        <v>2013</v>
      </c>
      <c r="M860" s="2" t="s">
        <v>19</v>
      </c>
    </row>
    <row r="861" spans="1:13" x14ac:dyDescent="0.25">
      <c r="A861" s="20" t="s">
        <v>32</v>
      </c>
      <c r="B861" s="20" t="s">
        <v>19</v>
      </c>
      <c r="L861" s="2">
        <v>2013</v>
      </c>
      <c r="M861" s="2" t="s">
        <v>19</v>
      </c>
    </row>
    <row r="862" spans="1:13" x14ac:dyDescent="0.25">
      <c r="A862" s="20" t="s">
        <v>32</v>
      </c>
      <c r="B862" s="20" t="s">
        <v>19</v>
      </c>
      <c r="L862" s="2">
        <v>2013</v>
      </c>
      <c r="M862" s="2" t="s">
        <v>19</v>
      </c>
    </row>
    <row r="863" spans="1:13" x14ac:dyDescent="0.25">
      <c r="A863" s="20" t="s">
        <v>32</v>
      </c>
      <c r="B863" s="20" t="s">
        <v>19</v>
      </c>
      <c r="L863" s="2">
        <v>2013</v>
      </c>
      <c r="M863" s="2" t="s">
        <v>19</v>
      </c>
    </row>
    <row r="864" spans="1:13" x14ac:dyDescent="0.25">
      <c r="A864" s="20" t="s">
        <v>32</v>
      </c>
      <c r="B864" s="20" t="s">
        <v>19</v>
      </c>
      <c r="L864" s="2">
        <v>2013</v>
      </c>
      <c r="M864" s="2" t="s">
        <v>19</v>
      </c>
    </row>
    <row r="865" spans="1:13" x14ac:dyDescent="0.25">
      <c r="A865" s="20" t="s">
        <v>32</v>
      </c>
      <c r="B865" s="20" t="s">
        <v>29</v>
      </c>
      <c r="L865" s="2">
        <v>2013</v>
      </c>
      <c r="M865" s="2" t="s">
        <v>29</v>
      </c>
    </row>
    <row r="866" spans="1:13" x14ac:dyDescent="0.25">
      <c r="A866" s="20" t="s">
        <v>32</v>
      </c>
      <c r="B866" s="20" t="s">
        <v>19</v>
      </c>
      <c r="L866" s="2">
        <v>2013</v>
      </c>
      <c r="M866" s="2" t="s">
        <v>19</v>
      </c>
    </row>
    <row r="867" spans="1:13" x14ac:dyDescent="0.25">
      <c r="A867" s="20" t="s">
        <v>32</v>
      </c>
      <c r="B867" s="20" t="s">
        <v>19</v>
      </c>
      <c r="L867" s="2">
        <v>2013</v>
      </c>
      <c r="M867" s="2" t="s">
        <v>19</v>
      </c>
    </row>
    <row r="868" spans="1:13" x14ac:dyDescent="0.25">
      <c r="A868" s="20" t="s">
        <v>32</v>
      </c>
      <c r="B868" s="20" t="s">
        <v>19</v>
      </c>
      <c r="L868" s="2">
        <v>2013</v>
      </c>
      <c r="M868" s="2" t="s">
        <v>19</v>
      </c>
    </row>
    <row r="869" spans="1:13" x14ac:dyDescent="0.25">
      <c r="A869" s="20" t="s">
        <v>32</v>
      </c>
      <c r="B869" s="20" t="s">
        <v>19</v>
      </c>
      <c r="L869" s="2">
        <v>2013</v>
      </c>
      <c r="M869" s="2" t="s">
        <v>19</v>
      </c>
    </row>
    <row r="870" spans="1:13" x14ac:dyDescent="0.25">
      <c r="A870" s="20" t="s">
        <v>32</v>
      </c>
      <c r="B870" s="20" t="s">
        <v>19</v>
      </c>
      <c r="L870" s="2">
        <v>2013</v>
      </c>
      <c r="M870" s="2" t="s">
        <v>19</v>
      </c>
    </row>
    <row r="871" spans="1:13" x14ac:dyDescent="0.25">
      <c r="A871" s="20" t="s">
        <v>32</v>
      </c>
      <c r="B871" s="20" t="s">
        <v>19</v>
      </c>
      <c r="L871" s="2">
        <v>2013</v>
      </c>
      <c r="M871" s="2" t="s">
        <v>19</v>
      </c>
    </row>
    <row r="872" spans="1:13" x14ac:dyDescent="0.25">
      <c r="A872" s="20" t="s">
        <v>32</v>
      </c>
      <c r="B872" s="20" t="s">
        <v>19</v>
      </c>
      <c r="L872" s="2">
        <v>2013</v>
      </c>
      <c r="M872" s="2" t="s">
        <v>19</v>
      </c>
    </row>
    <row r="873" spans="1:13" x14ac:dyDescent="0.25">
      <c r="A873" s="20" t="s">
        <v>32</v>
      </c>
      <c r="B873" s="20" t="s">
        <v>19</v>
      </c>
      <c r="L873" s="2">
        <v>2013</v>
      </c>
      <c r="M873" s="2" t="s">
        <v>19</v>
      </c>
    </row>
    <row r="874" spans="1:13" x14ac:dyDescent="0.25">
      <c r="A874" s="20" t="s">
        <v>32</v>
      </c>
      <c r="B874" s="20" t="s">
        <v>19</v>
      </c>
      <c r="L874" s="2">
        <v>2013</v>
      </c>
      <c r="M874" s="2" t="s">
        <v>19</v>
      </c>
    </row>
    <row r="875" spans="1:13" x14ac:dyDescent="0.25">
      <c r="A875" s="20" t="s">
        <v>32</v>
      </c>
      <c r="B875" s="20" t="s">
        <v>19</v>
      </c>
      <c r="L875" s="2">
        <v>2013</v>
      </c>
      <c r="M875" s="2" t="s">
        <v>19</v>
      </c>
    </row>
    <row r="876" spans="1:13" x14ac:dyDescent="0.25">
      <c r="A876" s="20" t="s">
        <v>32</v>
      </c>
      <c r="B876" s="20" t="s">
        <v>19</v>
      </c>
      <c r="L876" s="2">
        <v>2013</v>
      </c>
      <c r="M876" s="2" t="s">
        <v>19</v>
      </c>
    </row>
    <row r="877" spans="1:13" x14ac:dyDescent="0.25">
      <c r="A877" s="20" t="s">
        <v>32</v>
      </c>
      <c r="B877" s="20" t="s">
        <v>19</v>
      </c>
      <c r="L877" s="2">
        <v>2013</v>
      </c>
      <c r="M877" s="2" t="s">
        <v>19</v>
      </c>
    </row>
    <row r="878" spans="1:13" x14ac:dyDescent="0.25">
      <c r="A878" s="20" t="s">
        <v>32</v>
      </c>
      <c r="B878" s="20" t="s">
        <v>19</v>
      </c>
      <c r="L878" s="2">
        <v>2013</v>
      </c>
      <c r="M878" s="2" t="s">
        <v>19</v>
      </c>
    </row>
    <row r="879" spans="1:13" x14ac:dyDescent="0.25">
      <c r="A879" s="20" t="s">
        <v>32</v>
      </c>
      <c r="B879" s="20" t="s">
        <v>19</v>
      </c>
      <c r="L879" s="2">
        <v>2013</v>
      </c>
      <c r="M879" s="2" t="s">
        <v>19</v>
      </c>
    </row>
    <row r="880" spans="1:13" x14ac:dyDescent="0.25">
      <c r="A880" s="20" t="s">
        <v>32</v>
      </c>
      <c r="B880" s="20" t="s">
        <v>19</v>
      </c>
      <c r="L880" s="2">
        <v>2013</v>
      </c>
      <c r="M880" s="2" t="s">
        <v>19</v>
      </c>
    </row>
    <row r="881" spans="1:13" x14ac:dyDescent="0.25">
      <c r="A881" s="20" t="s">
        <v>32</v>
      </c>
      <c r="B881" s="20" t="s">
        <v>19</v>
      </c>
      <c r="L881" s="2">
        <v>2013</v>
      </c>
      <c r="M881" s="2" t="s">
        <v>19</v>
      </c>
    </row>
    <row r="882" spans="1:13" x14ac:dyDescent="0.25">
      <c r="A882" s="20" t="s">
        <v>32</v>
      </c>
      <c r="B882" s="20" t="s">
        <v>19</v>
      </c>
      <c r="L882" s="2">
        <v>2013</v>
      </c>
      <c r="M882" s="2" t="s">
        <v>19</v>
      </c>
    </row>
    <row r="883" spans="1:13" x14ac:dyDescent="0.25">
      <c r="A883" s="20" t="s">
        <v>32</v>
      </c>
      <c r="B883" s="20" t="s">
        <v>19</v>
      </c>
      <c r="L883" s="2">
        <v>2013</v>
      </c>
      <c r="M883" s="2" t="s">
        <v>19</v>
      </c>
    </row>
    <row r="884" spans="1:13" x14ac:dyDescent="0.25">
      <c r="A884" s="20" t="s">
        <v>32</v>
      </c>
      <c r="B884" s="20" t="s">
        <v>29</v>
      </c>
      <c r="L884" s="2">
        <v>2013</v>
      </c>
      <c r="M884" s="2" t="s">
        <v>29</v>
      </c>
    </row>
    <row r="885" spans="1:13" x14ac:dyDescent="0.25">
      <c r="A885" s="20" t="s">
        <v>32</v>
      </c>
      <c r="B885" s="20" t="s">
        <v>19</v>
      </c>
      <c r="L885" s="2">
        <v>2013</v>
      </c>
      <c r="M885" s="2" t="s">
        <v>19</v>
      </c>
    </row>
    <row r="886" spans="1:13" x14ac:dyDescent="0.25">
      <c r="A886" s="20" t="s">
        <v>32</v>
      </c>
      <c r="B886" s="20" t="s">
        <v>29</v>
      </c>
      <c r="L886" s="2">
        <v>2013</v>
      </c>
      <c r="M886" s="2" t="s">
        <v>29</v>
      </c>
    </row>
    <row r="887" spans="1:13" x14ac:dyDescent="0.25">
      <c r="A887" s="20" t="s">
        <v>32</v>
      </c>
      <c r="B887" s="20" t="s">
        <v>19</v>
      </c>
      <c r="L887" s="2">
        <v>2013</v>
      </c>
      <c r="M887" s="2" t="s">
        <v>19</v>
      </c>
    </row>
    <row r="888" spans="1:13" x14ac:dyDescent="0.25">
      <c r="A888" s="20" t="s">
        <v>32</v>
      </c>
      <c r="B888" s="20" t="s">
        <v>19</v>
      </c>
      <c r="L888" s="2">
        <v>2013</v>
      </c>
      <c r="M888" s="2" t="s">
        <v>19</v>
      </c>
    </row>
    <row r="889" spans="1:13" x14ac:dyDescent="0.25">
      <c r="A889" s="20" t="s">
        <v>32</v>
      </c>
      <c r="B889" s="20" t="s">
        <v>19</v>
      </c>
      <c r="L889" s="2">
        <v>2013</v>
      </c>
      <c r="M889" s="2" t="s">
        <v>19</v>
      </c>
    </row>
    <row r="890" spans="1:13" x14ac:dyDescent="0.25">
      <c r="A890" s="20" t="s">
        <v>32</v>
      </c>
      <c r="B890" s="20" t="s">
        <v>19</v>
      </c>
      <c r="L890" s="2">
        <v>2013</v>
      </c>
      <c r="M890" s="2" t="s">
        <v>19</v>
      </c>
    </row>
    <row r="891" spans="1:13" x14ac:dyDescent="0.25">
      <c r="A891" s="20" t="s">
        <v>32</v>
      </c>
      <c r="B891" s="20" t="s">
        <v>19</v>
      </c>
      <c r="L891" s="2">
        <v>2013</v>
      </c>
      <c r="M891" s="2" t="s">
        <v>19</v>
      </c>
    </row>
    <row r="892" spans="1:13" x14ac:dyDescent="0.25">
      <c r="A892" s="20" t="s">
        <v>32</v>
      </c>
      <c r="B892" s="20" t="s">
        <v>29</v>
      </c>
      <c r="L892" s="2">
        <v>2013</v>
      </c>
      <c r="M892" s="2" t="s">
        <v>29</v>
      </c>
    </row>
    <row r="893" spans="1:13" x14ac:dyDescent="0.25">
      <c r="A893" s="20" t="s">
        <v>32</v>
      </c>
      <c r="B893" s="20" t="s">
        <v>19</v>
      </c>
      <c r="L893" s="2">
        <v>2013</v>
      </c>
      <c r="M893" s="2" t="s">
        <v>19</v>
      </c>
    </row>
    <row r="894" spans="1:13" x14ac:dyDescent="0.25">
      <c r="A894" s="20" t="s">
        <v>32</v>
      </c>
      <c r="B894" s="20" t="s">
        <v>29</v>
      </c>
      <c r="L894" s="2">
        <v>2013</v>
      </c>
      <c r="M894" s="2" t="s">
        <v>29</v>
      </c>
    </row>
    <row r="895" spans="1:13" x14ac:dyDescent="0.25">
      <c r="A895" s="20" t="s">
        <v>32</v>
      </c>
      <c r="B895" s="20" t="s">
        <v>19</v>
      </c>
      <c r="L895" s="2">
        <v>2013</v>
      </c>
      <c r="M895" s="2" t="s">
        <v>19</v>
      </c>
    </row>
    <row r="896" spans="1:13" x14ac:dyDescent="0.25">
      <c r="A896" s="20" t="s">
        <v>32</v>
      </c>
      <c r="B896" s="20" t="s">
        <v>19</v>
      </c>
      <c r="L896" s="2">
        <v>2013</v>
      </c>
      <c r="M896" s="2" t="s">
        <v>19</v>
      </c>
    </row>
    <row r="897" spans="1:13" x14ac:dyDescent="0.25">
      <c r="A897" s="20" t="s">
        <v>32</v>
      </c>
      <c r="B897" s="20" t="s">
        <v>19</v>
      </c>
      <c r="L897" s="2">
        <v>2013</v>
      </c>
      <c r="M897" s="2" t="s">
        <v>19</v>
      </c>
    </row>
    <row r="898" spans="1:13" x14ac:dyDescent="0.25">
      <c r="A898" s="20" t="s">
        <v>32</v>
      </c>
      <c r="B898" s="20" t="s">
        <v>19</v>
      </c>
      <c r="L898" s="2">
        <v>2013</v>
      </c>
      <c r="M898" s="2" t="s">
        <v>19</v>
      </c>
    </row>
    <row r="899" spans="1:13" x14ac:dyDescent="0.25">
      <c r="A899" s="20" t="s">
        <v>32</v>
      </c>
      <c r="B899" s="20" t="s">
        <v>19</v>
      </c>
      <c r="L899" s="2">
        <v>2013</v>
      </c>
      <c r="M899" s="2" t="s">
        <v>19</v>
      </c>
    </row>
    <row r="900" spans="1:13" x14ac:dyDescent="0.25">
      <c r="A900" s="20" t="s">
        <v>32</v>
      </c>
      <c r="B900" s="20" t="s">
        <v>19</v>
      </c>
      <c r="L900" s="2">
        <v>2013</v>
      </c>
      <c r="M900" s="2" t="s">
        <v>19</v>
      </c>
    </row>
    <row r="901" spans="1:13" x14ac:dyDescent="0.25">
      <c r="A901" s="20" t="s">
        <v>32</v>
      </c>
      <c r="B901" s="20" t="s">
        <v>19</v>
      </c>
      <c r="L901" s="2">
        <v>2013</v>
      </c>
      <c r="M901" s="2" t="s">
        <v>19</v>
      </c>
    </row>
    <row r="902" spans="1:13" x14ac:dyDescent="0.25">
      <c r="A902" s="20" t="s">
        <v>32</v>
      </c>
      <c r="B902" s="20" t="s">
        <v>19</v>
      </c>
      <c r="L902" s="2">
        <v>2013</v>
      </c>
      <c r="M902" s="2" t="s">
        <v>19</v>
      </c>
    </row>
    <row r="903" spans="1:13" x14ac:dyDescent="0.25">
      <c r="A903" s="20" t="s">
        <v>32</v>
      </c>
      <c r="B903" s="20" t="s">
        <v>19</v>
      </c>
      <c r="L903" s="2">
        <v>2013</v>
      </c>
      <c r="M903" s="2" t="s">
        <v>19</v>
      </c>
    </row>
    <row r="904" spans="1:13" x14ac:dyDescent="0.25">
      <c r="A904" s="20" t="s">
        <v>32</v>
      </c>
      <c r="B904" s="20" t="s">
        <v>19</v>
      </c>
      <c r="L904" s="2">
        <v>2013</v>
      </c>
      <c r="M904" s="2" t="s">
        <v>19</v>
      </c>
    </row>
    <row r="905" spans="1:13" x14ac:dyDescent="0.25">
      <c r="A905" s="20" t="s">
        <v>32</v>
      </c>
      <c r="B905" s="20" t="s">
        <v>19</v>
      </c>
      <c r="L905" s="2">
        <v>2013</v>
      </c>
      <c r="M905" s="2" t="s">
        <v>19</v>
      </c>
    </row>
    <row r="906" spans="1:13" x14ac:dyDescent="0.25">
      <c r="A906" s="20" t="s">
        <v>32</v>
      </c>
      <c r="B906" s="20" t="s">
        <v>19</v>
      </c>
      <c r="L906" s="2">
        <v>2013</v>
      </c>
      <c r="M906" s="2" t="s">
        <v>19</v>
      </c>
    </row>
    <row r="907" spans="1:13" x14ac:dyDescent="0.25">
      <c r="A907" s="20" t="s">
        <v>32</v>
      </c>
      <c r="B907" s="20" t="s">
        <v>19</v>
      </c>
      <c r="L907" s="2">
        <v>2013</v>
      </c>
      <c r="M907" s="2" t="s">
        <v>19</v>
      </c>
    </row>
    <row r="908" spans="1:13" x14ac:dyDescent="0.25">
      <c r="A908" s="20" t="s">
        <v>32</v>
      </c>
      <c r="B908" s="20" t="s">
        <v>19</v>
      </c>
      <c r="L908" s="2">
        <v>2013</v>
      </c>
      <c r="M908" s="2" t="s">
        <v>19</v>
      </c>
    </row>
    <row r="909" spans="1:13" x14ac:dyDescent="0.25">
      <c r="A909" s="20" t="s">
        <v>32</v>
      </c>
      <c r="B909" s="20" t="s">
        <v>19</v>
      </c>
      <c r="L909" s="2">
        <v>2013</v>
      </c>
      <c r="M909" s="2" t="s">
        <v>19</v>
      </c>
    </row>
    <row r="910" spans="1:13" x14ac:dyDescent="0.25">
      <c r="A910" s="20" t="s">
        <v>32</v>
      </c>
      <c r="B910" s="20" t="s">
        <v>19</v>
      </c>
      <c r="L910" s="2">
        <v>2013</v>
      </c>
      <c r="M910" s="2" t="s">
        <v>19</v>
      </c>
    </row>
    <row r="911" spans="1:13" x14ac:dyDescent="0.25">
      <c r="A911" s="20" t="s">
        <v>32</v>
      </c>
      <c r="B911" s="20" t="s">
        <v>19</v>
      </c>
      <c r="L911" s="2">
        <v>2013</v>
      </c>
      <c r="M911" s="2" t="s">
        <v>19</v>
      </c>
    </row>
    <row r="912" spans="1:13" x14ac:dyDescent="0.25">
      <c r="A912" s="20" t="s">
        <v>32</v>
      </c>
      <c r="B912" s="20" t="s">
        <v>19</v>
      </c>
      <c r="L912" s="2">
        <v>2013</v>
      </c>
      <c r="M912" s="2" t="s">
        <v>19</v>
      </c>
    </row>
    <row r="913" spans="1:13" x14ac:dyDescent="0.25">
      <c r="A913" s="20" t="s">
        <v>32</v>
      </c>
      <c r="B913" s="20" t="s">
        <v>19</v>
      </c>
      <c r="L913" s="2">
        <v>2013</v>
      </c>
      <c r="M913" s="2" t="s">
        <v>19</v>
      </c>
    </row>
    <row r="914" spans="1:13" x14ac:dyDescent="0.25">
      <c r="A914" s="20" t="s">
        <v>32</v>
      </c>
      <c r="B914" s="20" t="s">
        <v>19</v>
      </c>
      <c r="L914" s="2">
        <v>2013</v>
      </c>
      <c r="M914" s="2" t="s">
        <v>19</v>
      </c>
    </row>
    <row r="915" spans="1:13" x14ac:dyDescent="0.25">
      <c r="A915" s="20" t="s">
        <v>32</v>
      </c>
      <c r="B915" s="20" t="s">
        <v>19</v>
      </c>
      <c r="L915" s="2">
        <v>2013</v>
      </c>
      <c r="M915" s="2" t="s">
        <v>19</v>
      </c>
    </row>
    <row r="916" spans="1:13" x14ac:dyDescent="0.25">
      <c r="A916" s="20" t="s">
        <v>32</v>
      </c>
      <c r="B916" s="20" t="s">
        <v>19</v>
      </c>
      <c r="L916" s="2">
        <v>2013</v>
      </c>
      <c r="M916" s="2" t="s">
        <v>19</v>
      </c>
    </row>
    <row r="917" spans="1:13" x14ac:dyDescent="0.25">
      <c r="A917" s="20" t="s">
        <v>32</v>
      </c>
      <c r="B917" s="20" t="s">
        <v>19</v>
      </c>
      <c r="L917" s="2">
        <v>2013</v>
      </c>
      <c r="M917" s="2" t="s">
        <v>19</v>
      </c>
    </row>
    <row r="918" spans="1:13" x14ac:dyDescent="0.25">
      <c r="A918" s="20" t="s">
        <v>32</v>
      </c>
      <c r="B918" s="20" t="s">
        <v>19</v>
      </c>
      <c r="L918" s="2">
        <v>2013</v>
      </c>
      <c r="M918" s="2" t="s">
        <v>19</v>
      </c>
    </row>
    <row r="919" spans="1:13" x14ac:dyDescent="0.25">
      <c r="A919" s="20" t="s">
        <v>32</v>
      </c>
      <c r="B919" s="20" t="s">
        <v>19</v>
      </c>
      <c r="L919" s="2">
        <v>2013</v>
      </c>
      <c r="M919" s="2" t="s">
        <v>19</v>
      </c>
    </row>
    <row r="920" spans="1:13" x14ac:dyDescent="0.25">
      <c r="A920" s="20" t="s">
        <v>32</v>
      </c>
      <c r="B920" s="20" t="s">
        <v>19</v>
      </c>
      <c r="L920" s="2">
        <v>2013</v>
      </c>
      <c r="M920" s="2" t="s">
        <v>19</v>
      </c>
    </row>
    <row r="921" spans="1:13" x14ac:dyDescent="0.25">
      <c r="A921" s="20" t="s">
        <v>32</v>
      </c>
      <c r="B921" s="20" t="s">
        <v>19</v>
      </c>
      <c r="L921" s="2">
        <v>2013</v>
      </c>
      <c r="M921" s="2" t="s">
        <v>19</v>
      </c>
    </row>
    <row r="922" spans="1:13" x14ac:dyDescent="0.25">
      <c r="A922" s="20" t="s">
        <v>32</v>
      </c>
      <c r="B922" s="20" t="s">
        <v>19</v>
      </c>
      <c r="L922" s="2">
        <v>2013</v>
      </c>
      <c r="M922" s="2" t="s">
        <v>19</v>
      </c>
    </row>
    <row r="923" spans="1:13" x14ac:dyDescent="0.25">
      <c r="A923" s="20" t="s">
        <v>32</v>
      </c>
      <c r="B923" s="20" t="s">
        <v>19</v>
      </c>
      <c r="L923" s="2">
        <v>2013</v>
      </c>
      <c r="M923" s="2" t="s">
        <v>19</v>
      </c>
    </row>
    <row r="924" spans="1:13" x14ac:dyDescent="0.25">
      <c r="A924" s="20" t="s">
        <v>32</v>
      </c>
      <c r="B924" s="20" t="s">
        <v>19</v>
      </c>
      <c r="L924" s="2">
        <v>2013</v>
      </c>
      <c r="M924" s="2" t="s">
        <v>19</v>
      </c>
    </row>
    <row r="925" spans="1:13" x14ac:dyDescent="0.25">
      <c r="A925" s="20" t="s">
        <v>32</v>
      </c>
      <c r="B925" s="20" t="s">
        <v>29</v>
      </c>
      <c r="L925" s="2">
        <v>2013</v>
      </c>
      <c r="M925" s="2" t="s">
        <v>29</v>
      </c>
    </row>
    <row r="926" spans="1:13" x14ac:dyDescent="0.25">
      <c r="A926" s="20" t="s">
        <v>32</v>
      </c>
      <c r="B926" s="20" t="s">
        <v>19</v>
      </c>
      <c r="L926" s="2">
        <v>2013</v>
      </c>
      <c r="M926" s="2" t="s">
        <v>19</v>
      </c>
    </row>
    <row r="927" spans="1:13" x14ac:dyDescent="0.25">
      <c r="A927" s="20" t="s">
        <v>33</v>
      </c>
      <c r="B927" s="20" t="s">
        <v>19</v>
      </c>
      <c r="L927" s="2">
        <v>2014</v>
      </c>
      <c r="M927" s="2" t="s">
        <v>19</v>
      </c>
    </row>
    <row r="928" spans="1:13" x14ac:dyDescent="0.25">
      <c r="A928" s="20" t="s">
        <v>33</v>
      </c>
      <c r="B928" s="20" t="s">
        <v>19</v>
      </c>
      <c r="L928" s="2">
        <v>2014</v>
      </c>
      <c r="M928" s="2" t="s">
        <v>19</v>
      </c>
    </row>
    <row r="929" spans="1:13" x14ac:dyDescent="0.25">
      <c r="A929" s="20" t="s">
        <v>33</v>
      </c>
      <c r="B929" s="20" t="s">
        <v>19</v>
      </c>
      <c r="L929" s="2">
        <v>2014</v>
      </c>
      <c r="M929" s="2" t="s">
        <v>19</v>
      </c>
    </row>
    <row r="930" spans="1:13" x14ac:dyDescent="0.25">
      <c r="A930" s="20" t="s">
        <v>33</v>
      </c>
      <c r="B930" s="20" t="s">
        <v>19</v>
      </c>
      <c r="L930" s="2">
        <v>2014</v>
      </c>
      <c r="M930" s="2" t="s">
        <v>19</v>
      </c>
    </row>
    <row r="931" spans="1:13" x14ac:dyDescent="0.25">
      <c r="A931" s="20" t="s">
        <v>33</v>
      </c>
      <c r="B931" s="20" t="s">
        <v>19</v>
      </c>
      <c r="L931" s="2">
        <v>2014</v>
      </c>
      <c r="M931" s="2" t="s">
        <v>19</v>
      </c>
    </row>
    <row r="932" spans="1:13" x14ac:dyDescent="0.25">
      <c r="A932" s="20" t="s">
        <v>33</v>
      </c>
      <c r="B932" s="20" t="s">
        <v>19</v>
      </c>
      <c r="L932" s="2">
        <v>2014</v>
      </c>
      <c r="M932" s="2" t="s">
        <v>19</v>
      </c>
    </row>
    <row r="933" spans="1:13" x14ac:dyDescent="0.25">
      <c r="A933" s="20" t="s">
        <v>33</v>
      </c>
      <c r="B933" s="20" t="s">
        <v>19</v>
      </c>
      <c r="L933" s="2">
        <v>2014</v>
      </c>
      <c r="M933" s="2" t="s">
        <v>19</v>
      </c>
    </row>
    <row r="934" spans="1:13" x14ac:dyDescent="0.25">
      <c r="A934" s="20" t="s">
        <v>33</v>
      </c>
      <c r="B934" s="20" t="s">
        <v>19</v>
      </c>
      <c r="L934" s="2">
        <v>2014</v>
      </c>
      <c r="M934" s="2" t="s">
        <v>19</v>
      </c>
    </row>
    <row r="935" spans="1:13" x14ac:dyDescent="0.25">
      <c r="A935" s="20" t="s">
        <v>33</v>
      </c>
      <c r="B935" s="20" t="s">
        <v>19</v>
      </c>
      <c r="L935" s="2">
        <v>2014</v>
      </c>
      <c r="M935" s="2" t="s">
        <v>19</v>
      </c>
    </row>
    <row r="936" spans="1:13" x14ac:dyDescent="0.25">
      <c r="A936" s="20" t="s">
        <v>33</v>
      </c>
      <c r="B936" s="20" t="s">
        <v>19</v>
      </c>
      <c r="L936" s="2">
        <v>2014</v>
      </c>
      <c r="M936" s="2" t="s">
        <v>19</v>
      </c>
    </row>
    <row r="937" spans="1:13" x14ac:dyDescent="0.25">
      <c r="A937" s="20" t="s">
        <v>33</v>
      </c>
      <c r="B937" s="20" t="s">
        <v>19</v>
      </c>
      <c r="L937" s="2">
        <v>2014</v>
      </c>
      <c r="M937" s="2" t="s">
        <v>19</v>
      </c>
    </row>
    <row r="938" spans="1:13" x14ac:dyDescent="0.25">
      <c r="A938" s="20" t="s">
        <v>33</v>
      </c>
      <c r="B938" s="20" t="s">
        <v>19</v>
      </c>
      <c r="L938" s="2">
        <v>2014</v>
      </c>
      <c r="M938" s="2" t="s">
        <v>19</v>
      </c>
    </row>
    <row r="939" spans="1:13" x14ac:dyDescent="0.25">
      <c r="A939" s="20" t="s">
        <v>33</v>
      </c>
      <c r="B939" s="20" t="s">
        <v>19</v>
      </c>
      <c r="L939" s="2">
        <v>2014</v>
      </c>
      <c r="M939" s="2" t="s">
        <v>19</v>
      </c>
    </row>
    <row r="940" spans="1:13" x14ac:dyDescent="0.25">
      <c r="A940" s="20" t="s">
        <v>33</v>
      </c>
      <c r="B940" s="20" t="s">
        <v>19</v>
      </c>
      <c r="L940" s="2">
        <v>2014</v>
      </c>
      <c r="M940" s="2" t="s">
        <v>19</v>
      </c>
    </row>
    <row r="941" spans="1:13" x14ac:dyDescent="0.25">
      <c r="A941" s="20" t="s">
        <v>33</v>
      </c>
      <c r="B941" s="20" t="s">
        <v>19</v>
      </c>
      <c r="L941" s="2">
        <v>2014</v>
      </c>
      <c r="M941" s="2" t="s">
        <v>19</v>
      </c>
    </row>
    <row r="942" spans="1:13" x14ac:dyDescent="0.25">
      <c r="A942" s="20" t="s">
        <v>33</v>
      </c>
      <c r="B942" s="20" t="s">
        <v>29</v>
      </c>
      <c r="L942" s="2">
        <v>2014</v>
      </c>
      <c r="M942" s="2" t="s">
        <v>29</v>
      </c>
    </row>
    <row r="943" spans="1:13" x14ac:dyDescent="0.25">
      <c r="A943" s="20" t="s">
        <v>33</v>
      </c>
      <c r="B943" s="20" t="s">
        <v>19</v>
      </c>
      <c r="L943" s="2">
        <v>2014</v>
      </c>
      <c r="M943" s="2" t="s">
        <v>19</v>
      </c>
    </row>
    <row r="944" spans="1:13" x14ac:dyDescent="0.25">
      <c r="A944" s="20" t="s">
        <v>33</v>
      </c>
      <c r="B944" s="20" t="s">
        <v>19</v>
      </c>
      <c r="L944" s="2">
        <v>2014</v>
      </c>
      <c r="M944" s="2" t="s">
        <v>19</v>
      </c>
    </row>
    <row r="945" spans="1:13" x14ac:dyDescent="0.25">
      <c r="A945" s="20" t="s">
        <v>33</v>
      </c>
      <c r="B945" s="20" t="s">
        <v>19</v>
      </c>
      <c r="L945" s="2">
        <v>2014</v>
      </c>
      <c r="M945" s="2" t="s">
        <v>19</v>
      </c>
    </row>
    <row r="946" spans="1:13" x14ac:dyDescent="0.25">
      <c r="A946" s="20" t="s">
        <v>33</v>
      </c>
      <c r="B946" s="20" t="s">
        <v>29</v>
      </c>
      <c r="L946" s="2">
        <v>2014</v>
      </c>
      <c r="M946" s="2" t="s">
        <v>29</v>
      </c>
    </row>
    <row r="947" spans="1:13" x14ac:dyDescent="0.25">
      <c r="A947" s="20" t="s">
        <v>33</v>
      </c>
      <c r="B947" s="20" t="s">
        <v>29</v>
      </c>
      <c r="L947" s="2">
        <v>2014</v>
      </c>
      <c r="M947" s="2" t="s">
        <v>29</v>
      </c>
    </row>
    <row r="948" spans="1:13" x14ac:dyDescent="0.25">
      <c r="A948" s="20" t="s">
        <v>33</v>
      </c>
      <c r="B948" s="20" t="s">
        <v>19</v>
      </c>
      <c r="L948" s="2">
        <v>2014</v>
      </c>
      <c r="M948" s="2" t="s">
        <v>19</v>
      </c>
    </row>
    <row r="949" spans="1:13" x14ac:dyDescent="0.25">
      <c r="A949" s="20" t="s">
        <v>33</v>
      </c>
      <c r="B949" s="20" t="s">
        <v>19</v>
      </c>
      <c r="L949" s="2">
        <v>2014</v>
      </c>
      <c r="M949" s="2" t="s">
        <v>19</v>
      </c>
    </row>
    <row r="950" spans="1:13" x14ac:dyDescent="0.25">
      <c r="A950" s="20" t="s">
        <v>33</v>
      </c>
      <c r="B950" s="20" t="s">
        <v>29</v>
      </c>
      <c r="L950" s="2">
        <v>2014</v>
      </c>
      <c r="M950" s="2" t="s">
        <v>29</v>
      </c>
    </row>
    <row r="951" spans="1:13" x14ac:dyDescent="0.25">
      <c r="A951" s="20" t="s">
        <v>33</v>
      </c>
      <c r="B951" s="20" t="s">
        <v>19</v>
      </c>
      <c r="L951" s="2">
        <v>2014</v>
      </c>
      <c r="M951" s="2" t="s">
        <v>19</v>
      </c>
    </row>
    <row r="952" spans="1:13" x14ac:dyDescent="0.25">
      <c r="A952" s="20" t="s">
        <v>33</v>
      </c>
      <c r="B952" s="20" t="s">
        <v>19</v>
      </c>
      <c r="L952" s="2">
        <v>2014</v>
      </c>
      <c r="M952" s="2" t="s">
        <v>19</v>
      </c>
    </row>
    <row r="953" spans="1:13" x14ac:dyDescent="0.25">
      <c r="A953" s="20" t="s">
        <v>33</v>
      </c>
      <c r="B953" s="20" t="s">
        <v>19</v>
      </c>
      <c r="L953" s="2">
        <v>2014</v>
      </c>
      <c r="M953" s="2" t="s">
        <v>19</v>
      </c>
    </row>
    <row r="954" spans="1:13" x14ac:dyDescent="0.25">
      <c r="A954" s="20" t="s">
        <v>33</v>
      </c>
      <c r="B954" s="20" t="s">
        <v>19</v>
      </c>
      <c r="L954" s="2">
        <v>2014</v>
      </c>
      <c r="M954" s="2" t="s">
        <v>19</v>
      </c>
    </row>
    <row r="955" spans="1:13" x14ac:dyDescent="0.25">
      <c r="A955" s="20" t="s">
        <v>33</v>
      </c>
      <c r="B955" s="20" t="s">
        <v>19</v>
      </c>
      <c r="L955" s="2">
        <v>2014</v>
      </c>
      <c r="M955" s="2" t="s">
        <v>19</v>
      </c>
    </row>
    <row r="956" spans="1:13" x14ac:dyDescent="0.25">
      <c r="A956" s="20" t="s">
        <v>33</v>
      </c>
      <c r="B956" s="20" t="s">
        <v>19</v>
      </c>
      <c r="L956" s="2">
        <v>2014</v>
      </c>
      <c r="M956" s="2" t="s">
        <v>19</v>
      </c>
    </row>
    <row r="957" spans="1:13" x14ac:dyDescent="0.25">
      <c r="A957" s="20" t="s">
        <v>33</v>
      </c>
      <c r="B957" s="20" t="s">
        <v>19</v>
      </c>
      <c r="L957" s="2">
        <v>2014</v>
      </c>
      <c r="M957" s="2" t="s">
        <v>19</v>
      </c>
    </row>
    <row r="958" spans="1:13" x14ac:dyDescent="0.25">
      <c r="A958" s="20" t="s">
        <v>33</v>
      </c>
      <c r="B958" s="20" t="s">
        <v>19</v>
      </c>
      <c r="L958" s="2">
        <v>2014</v>
      </c>
      <c r="M958" s="2" t="s">
        <v>19</v>
      </c>
    </row>
    <row r="959" spans="1:13" x14ac:dyDescent="0.25">
      <c r="A959" s="20" t="s">
        <v>33</v>
      </c>
      <c r="B959" s="20" t="s">
        <v>19</v>
      </c>
      <c r="L959" s="2">
        <v>2014</v>
      </c>
      <c r="M959" s="2" t="s">
        <v>19</v>
      </c>
    </row>
    <row r="960" spans="1:13" x14ac:dyDescent="0.25">
      <c r="A960" s="20" t="s">
        <v>33</v>
      </c>
      <c r="B960" s="20" t="s">
        <v>29</v>
      </c>
      <c r="L960" s="2">
        <v>2014</v>
      </c>
      <c r="M960" s="2" t="s">
        <v>29</v>
      </c>
    </row>
    <row r="961" spans="1:13" x14ac:dyDescent="0.25">
      <c r="A961" s="20" t="s">
        <v>33</v>
      </c>
      <c r="B961" s="20" t="s">
        <v>19</v>
      </c>
      <c r="L961" s="2">
        <v>2014</v>
      </c>
      <c r="M961" s="2" t="s">
        <v>19</v>
      </c>
    </row>
    <row r="962" spans="1:13" x14ac:dyDescent="0.25">
      <c r="A962" s="20" t="s">
        <v>33</v>
      </c>
      <c r="B962" s="20" t="s">
        <v>19</v>
      </c>
      <c r="L962" s="2">
        <v>2014</v>
      </c>
      <c r="M962" s="2" t="s">
        <v>19</v>
      </c>
    </row>
    <row r="963" spans="1:13" x14ac:dyDescent="0.25">
      <c r="A963" s="20" t="s">
        <v>33</v>
      </c>
      <c r="B963" s="20" t="s">
        <v>29</v>
      </c>
      <c r="L963" s="2">
        <v>2014</v>
      </c>
      <c r="M963" s="2" t="s">
        <v>29</v>
      </c>
    </row>
    <row r="964" spans="1:13" x14ac:dyDescent="0.25">
      <c r="A964" s="20" t="s">
        <v>33</v>
      </c>
      <c r="B964" s="20" t="s">
        <v>19</v>
      </c>
      <c r="L964" s="2">
        <v>2014</v>
      </c>
      <c r="M964" s="2" t="s">
        <v>19</v>
      </c>
    </row>
    <row r="965" spans="1:13" x14ac:dyDescent="0.25">
      <c r="A965" s="20" t="s">
        <v>33</v>
      </c>
      <c r="B965" s="20" t="s">
        <v>19</v>
      </c>
      <c r="L965" s="2">
        <v>2014</v>
      </c>
      <c r="M965" s="2" t="s">
        <v>19</v>
      </c>
    </row>
    <row r="966" spans="1:13" x14ac:dyDescent="0.25">
      <c r="A966" s="20" t="s">
        <v>33</v>
      </c>
      <c r="B966" s="20" t="s">
        <v>19</v>
      </c>
      <c r="L966" s="2">
        <v>2014</v>
      </c>
      <c r="M966" s="2" t="s">
        <v>19</v>
      </c>
    </row>
    <row r="967" spans="1:13" x14ac:dyDescent="0.25">
      <c r="A967" s="20" t="s">
        <v>33</v>
      </c>
      <c r="B967" s="20" t="s">
        <v>19</v>
      </c>
      <c r="L967" s="2">
        <v>2014</v>
      </c>
      <c r="M967" s="2" t="s">
        <v>19</v>
      </c>
    </row>
    <row r="968" spans="1:13" x14ac:dyDescent="0.25">
      <c r="A968" s="20" t="s">
        <v>33</v>
      </c>
      <c r="B968" s="20" t="s">
        <v>19</v>
      </c>
      <c r="L968" s="2">
        <v>2014</v>
      </c>
      <c r="M968" s="2" t="s">
        <v>19</v>
      </c>
    </row>
    <row r="969" spans="1:13" x14ac:dyDescent="0.25">
      <c r="A969" s="20" t="s">
        <v>33</v>
      </c>
      <c r="B969" s="20" t="s">
        <v>19</v>
      </c>
      <c r="L969" s="2">
        <v>2014</v>
      </c>
      <c r="M969" s="2" t="s">
        <v>19</v>
      </c>
    </row>
    <row r="970" spans="1:13" x14ac:dyDescent="0.25">
      <c r="A970" s="20" t="s">
        <v>33</v>
      </c>
      <c r="B970" s="20" t="s">
        <v>19</v>
      </c>
      <c r="L970" s="2">
        <v>2014</v>
      </c>
      <c r="M970" s="2" t="s">
        <v>19</v>
      </c>
    </row>
    <row r="971" spans="1:13" x14ac:dyDescent="0.25">
      <c r="A971" s="20" t="s">
        <v>33</v>
      </c>
      <c r="B971" s="20" t="s">
        <v>19</v>
      </c>
      <c r="L971" s="2">
        <v>2014</v>
      </c>
      <c r="M971" s="2" t="s">
        <v>19</v>
      </c>
    </row>
    <row r="972" spans="1:13" x14ac:dyDescent="0.25">
      <c r="A972" s="20" t="s">
        <v>33</v>
      </c>
      <c r="B972" s="20" t="s">
        <v>19</v>
      </c>
      <c r="L972" s="2">
        <v>2014</v>
      </c>
      <c r="M972" s="2" t="s">
        <v>19</v>
      </c>
    </row>
    <row r="973" spans="1:13" x14ac:dyDescent="0.25">
      <c r="A973" s="20" t="s">
        <v>33</v>
      </c>
      <c r="B973" s="20" t="s">
        <v>19</v>
      </c>
      <c r="L973" s="2">
        <v>2014</v>
      </c>
      <c r="M973" s="2" t="s">
        <v>19</v>
      </c>
    </row>
    <row r="974" spans="1:13" x14ac:dyDescent="0.25">
      <c r="A974" s="20" t="s">
        <v>33</v>
      </c>
      <c r="B974" s="20" t="s">
        <v>29</v>
      </c>
      <c r="L974" s="2">
        <v>2014</v>
      </c>
      <c r="M974" s="2" t="s">
        <v>29</v>
      </c>
    </row>
    <row r="975" spans="1:13" x14ac:dyDescent="0.25">
      <c r="A975" s="20" t="s">
        <v>33</v>
      </c>
      <c r="B975" s="20" t="s">
        <v>19</v>
      </c>
      <c r="L975" s="2">
        <v>2014</v>
      </c>
      <c r="M975" s="2" t="s">
        <v>19</v>
      </c>
    </row>
    <row r="976" spans="1:13" x14ac:dyDescent="0.25">
      <c r="A976" s="20" t="s">
        <v>33</v>
      </c>
      <c r="B976" s="20" t="s">
        <v>19</v>
      </c>
      <c r="L976" s="2">
        <v>2014</v>
      </c>
      <c r="M976" s="2" t="s">
        <v>19</v>
      </c>
    </row>
    <row r="977" spans="1:13" x14ac:dyDescent="0.25">
      <c r="A977" s="20" t="s">
        <v>33</v>
      </c>
      <c r="B977" s="20" t="s">
        <v>19</v>
      </c>
      <c r="L977" s="2">
        <v>2014</v>
      </c>
      <c r="M977" s="2" t="s">
        <v>19</v>
      </c>
    </row>
    <row r="978" spans="1:13" x14ac:dyDescent="0.25">
      <c r="A978" s="20" t="s">
        <v>33</v>
      </c>
      <c r="B978" s="20" t="s">
        <v>19</v>
      </c>
      <c r="L978" s="2">
        <v>2014</v>
      </c>
      <c r="M978" s="2" t="s">
        <v>19</v>
      </c>
    </row>
    <row r="979" spans="1:13" x14ac:dyDescent="0.25">
      <c r="A979" s="20" t="s">
        <v>33</v>
      </c>
      <c r="B979" s="20" t="s">
        <v>19</v>
      </c>
      <c r="L979" s="2">
        <v>2014</v>
      </c>
      <c r="M979" s="2" t="s">
        <v>19</v>
      </c>
    </row>
    <row r="980" spans="1:13" x14ac:dyDescent="0.25">
      <c r="A980" s="20" t="s">
        <v>33</v>
      </c>
      <c r="B980" s="20" t="s">
        <v>19</v>
      </c>
      <c r="L980" s="2">
        <v>2014</v>
      </c>
      <c r="M980" s="2" t="s">
        <v>19</v>
      </c>
    </row>
    <row r="981" spans="1:13" x14ac:dyDescent="0.25">
      <c r="A981" s="20" t="s">
        <v>33</v>
      </c>
      <c r="B981" s="20" t="s">
        <v>19</v>
      </c>
      <c r="L981" s="2">
        <v>2014</v>
      </c>
      <c r="M981" s="2" t="s">
        <v>19</v>
      </c>
    </row>
    <row r="982" spans="1:13" x14ac:dyDescent="0.25">
      <c r="A982" s="20" t="s">
        <v>33</v>
      </c>
      <c r="B982" s="20" t="s">
        <v>19</v>
      </c>
      <c r="L982" s="2">
        <v>2014</v>
      </c>
      <c r="M982" s="2" t="s">
        <v>19</v>
      </c>
    </row>
    <row r="983" spans="1:13" x14ac:dyDescent="0.25">
      <c r="A983" s="20" t="s">
        <v>33</v>
      </c>
      <c r="B983" s="20" t="s">
        <v>19</v>
      </c>
      <c r="L983" s="2">
        <v>2014</v>
      </c>
      <c r="M983" s="2" t="s">
        <v>19</v>
      </c>
    </row>
    <row r="984" spans="1:13" x14ac:dyDescent="0.25">
      <c r="A984" s="20" t="s">
        <v>33</v>
      </c>
      <c r="B984" s="20" t="s">
        <v>19</v>
      </c>
      <c r="L984" s="2">
        <v>2014</v>
      </c>
      <c r="M984" s="2" t="s">
        <v>19</v>
      </c>
    </row>
    <row r="985" spans="1:13" x14ac:dyDescent="0.25">
      <c r="A985" s="20" t="s">
        <v>33</v>
      </c>
      <c r="B985" s="20" t="s">
        <v>19</v>
      </c>
      <c r="L985" s="2">
        <v>2014</v>
      </c>
      <c r="M985" s="2" t="s">
        <v>19</v>
      </c>
    </row>
    <row r="986" spans="1:13" x14ac:dyDescent="0.25">
      <c r="A986" s="20" t="s">
        <v>33</v>
      </c>
      <c r="B986" s="20" t="s">
        <v>19</v>
      </c>
      <c r="L986" s="2">
        <v>2014</v>
      </c>
      <c r="M986" s="2" t="s">
        <v>19</v>
      </c>
    </row>
    <row r="987" spans="1:13" x14ac:dyDescent="0.25">
      <c r="A987" s="20" t="s">
        <v>33</v>
      </c>
      <c r="B987" s="20" t="s">
        <v>19</v>
      </c>
      <c r="L987" s="2">
        <v>2014</v>
      </c>
      <c r="M987" s="2" t="s">
        <v>19</v>
      </c>
    </row>
    <row r="988" spans="1:13" x14ac:dyDescent="0.25">
      <c r="A988" s="20" t="s">
        <v>33</v>
      </c>
      <c r="B988" s="20" t="s">
        <v>19</v>
      </c>
      <c r="L988" s="2">
        <v>2014</v>
      </c>
      <c r="M988" s="2" t="s">
        <v>19</v>
      </c>
    </row>
    <row r="989" spans="1:13" x14ac:dyDescent="0.25">
      <c r="A989" s="20" t="s">
        <v>33</v>
      </c>
      <c r="B989" s="20" t="s">
        <v>29</v>
      </c>
      <c r="L989" s="2">
        <v>2014</v>
      </c>
      <c r="M989" s="2" t="s">
        <v>29</v>
      </c>
    </row>
    <row r="990" spans="1:13" x14ac:dyDescent="0.25">
      <c r="A990" s="20" t="s">
        <v>33</v>
      </c>
      <c r="B990" s="20" t="s">
        <v>19</v>
      </c>
      <c r="L990" s="2">
        <v>2014</v>
      </c>
      <c r="M990" s="2" t="s">
        <v>19</v>
      </c>
    </row>
    <row r="991" spans="1:13" x14ac:dyDescent="0.25">
      <c r="A991" s="20" t="s">
        <v>33</v>
      </c>
      <c r="B991" s="20" t="s">
        <v>19</v>
      </c>
      <c r="L991" s="2">
        <v>2014</v>
      </c>
      <c r="M991" s="2" t="s">
        <v>19</v>
      </c>
    </row>
    <row r="992" spans="1:13" x14ac:dyDescent="0.25">
      <c r="A992" s="20" t="s">
        <v>33</v>
      </c>
      <c r="B992" s="20" t="s">
        <v>19</v>
      </c>
      <c r="L992" s="2">
        <v>2014</v>
      </c>
      <c r="M992" s="2" t="s">
        <v>19</v>
      </c>
    </row>
    <row r="993" spans="1:13" x14ac:dyDescent="0.25">
      <c r="A993" s="20" t="s">
        <v>33</v>
      </c>
      <c r="B993" s="20" t="s">
        <v>19</v>
      </c>
      <c r="L993" s="2">
        <v>2014</v>
      </c>
      <c r="M993" s="2" t="s">
        <v>19</v>
      </c>
    </row>
    <row r="994" spans="1:13" x14ac:dyDescent="0.25">
      <c r="A994" s="20" t="s">
        <v>33</v>
      </c>
      <c r="B994" s="20" t="s">
        <v>19</v>
      </c>
      <c r="L994" s="2">
        <v>2014</v>
      </c>
      <c r="M994" s="2" t="s">
        <v>19</v>
      </c>
    </row>
    <row r="995" spans="1:13" x14ac:dyDescent="0.25">
      <c r="A995" s="20" t="s">
        <v>33</v>
      </c>
      <c r="B995" s="20" t="s">
        <v>29</v>
      </c>
      <c r="L995" s="2">
        <v>2014</v>
      </c>
      <c r="M995" s="2" t="s">
        <v>29</v>
      </c>
    </row>
    <row r="996" spans="1:13" x14ac:dyDescent="0.25">
      <c r="A996" s="20" t="s">
        <v>33</v>
      </c>
      <c r="B996" s="20" t="s">
        <v>19</v>
      </c>
      <c r="L996" s="2">
        <v>2014</v>
      </c>
      <c r="M996" s="2" t="s">
        <v>19</v>
      </c>
    </row>
    <row r="997" spans="1:13" x14ac:dyDescent="0.25">
      <c r="A997" s="20" t="s">
        <v>33</v>
      </c>
      <c r="B997" s="20" t="s">
        <v>19</v>
      </c>
      <c r="L997" s="2">
        <v>2014</v>
      </c>
      <c r="M997" s="2" t="s">
        <v>19</v>
      </c>
    </row>
    <row r="998" spans="1:13" x14ac:dyDescent="0.25">
      <c r="A998" s="20" t="s">
        <v>33</v>
      </c>
      <c r="B998" s="20" t="s">
        <v>19</v>
      </c>
      <c r="L998" s="2">
        <v>2014</v>
      </c>
      <c r="M998" s="2" t="s">
        <v>19</v>
      </c>
    </row>
    <row r="999" spans="1:13" x14ac:dyDescent="0.25">
      <c r="A999" s="20" t="s">
        <v>33</v>
      </c>
      <c r="B999" s="20" t="s">
        <v>19</v>
      </c>
      <c r="L999" s="2">
        <v>2014</v>
      </c>
      <c r="M999" s="2" t="s">
        <v>19</v>
      </c>
    </row>
    <row r="1000" spans="1:13" x14ac:dyDescent="0.25">
      <c r="A1000" s="20" t="s">
        <v>33</v>
      </c>
      <c r="B1000" s="20" t="s">
        <v>19</v>
      </c>
      <c r="L1000" s="2">
        <v>2014</v>
      </c>
      <c r="M1000" s="2" t="s">
        <v>19</v>
      </c>
    </row>
    <row r="1001" spans="1:13" x14ac:dyDescent="0.25">
      <c r="A1001" s="20" t="s">
        <v>33</v>
      </c>
      <c r="B1001" s="20" t="s">
        <v>29</v>
      </c>
      <c r="L1001" s="2">
        <v>2014</v>
      </c>
      <c r="M1001" s="2" t="s">
        <v>29</v>
      </c>
    </row>
    <row r="1002" spans="1:13" x14ac:dyDescent="0.25">
      <c r="A1002" s="20" t="s">
        <v>33</v>
      </c>
      <c r="B1002" s="20" t="s">
        <v>19</v>
      </c>
      <c r="L1002" s="2">
        <v>2014</v>
      </c>
      <c r="M1002" s="2" t="s">
        <v>19</v>
      </c>
    </row>
    <row r="1003" spans="1:13" x14ac:dyDescent="0.25">
      <c r="A1003" s="20" t="s">
        <v>33</v>
      </c>
      <c r="B1003" s="20" t="s">
        <v>19</v>
      </c>
      <c r="L1003" s="2">
        <v>2014</v>
      </c>
      <c r="M1003" s="2" t="s">
        <v>19</v>
      </c>
    </row>
    <row r="1004" spans="1:13" x14ac:dyDescent="0.25">
      <c r="A1004" s="20" t="s">
        <v>33</v>
      </c>
      <c r="B1004" s="20" t="s">
        <v>19</v>
      </c>
      <c r="L1004" s="2">
        <v>2014</v>
      </c>
      <c r="M1004" s="2" t="s">
        <v>19</v>
      </c>
    </row>
    <row r="1005" spans="1:13" x14ac:dyDescent="0.25">
      <c r="A1005" s="20" t="s">
        <v>33</v>
      </c>
      <c r="B1005" s="20" t="s">
        <v>19</v>
      </c>
      <c r="L1005" s="2">
        <v>2014</v>
      </c>
      <c r="M1005" s="2" t="s">
        <v>19</v>
      </c>
    </row>
    <row r="1006" spans="1:13" x14ac:dyDescent="0.25">
      <c r="A1006" s="20" t="s">
        <v>33</v>
      </c>
      <c r="B1006" s="20" t="s">
        <v>19</v>
      </c>
      <c r="L1006" s="2">
        <v>2014</v>
      </c>
      <c r="M1006" s="2" t="s">
        <v>19</v>
      </c>
    </row>
    <row r="1007" spans="1:13" x14ac:dyDescent="0.25">
      <c r="A1007" s="20" t="s">
        <v>33</v>
      </c>
      <c r="B1007" s="20" t="s">
        <v>29</v>
      </c>
      <c r="L1007" s="2">
        <v>2014</v>
      </c>
      <c r="M1007" s="2" t="s">
        <v>29</v>
      </c>
    </row>
    <row r="1008" spans="1:13" x14ac:dyDescent="0.25">
      <c r="A1008" s="20" t="s">
        <v>33</v>
      </c>
      <c r="B1008" s="20" t="s">
        <v>19</v>
      </c>
      <c r="L1008" s="2">
        <v>2014</v>
      </c>
      <c r="M1008" s="2" t="s">
        <v>19</v>
      </c>
    </row>
    <row r="1009" spans="1:13" x14ac:dyDescent="0.25">
      <c r="A1009" s="20" t="s">
        <v>33</v>
      </c>
      <c r="B1009" s="20" t="s">
        <v>19</v>
      </c>
      <c r="L1009" s="2">
        <v>2014</v>
      </c>
      <c r="M1009" s="2" t="s">
        <v>19</v>
      </c>
    </row>
    <row r="1010" spans="1:13" x14ac:dyDescent="0.25">
      <c r="A1010" s="20" t="s">
        <v>33</v>
      </c>
      <c r="B1010" s="20" t="s">
        <v>19</v>
      </c>
      <c r="L1010" s="2">
        <v>2014</v>
      </c>
      <c r="M1010" s="2" t="s">
        <v>19</v>
      </c>
    </row>
    <row r="1011" spans="1:13" x14ac:dyDescent="0.25">
      <c r="A1011" s="20" t="s">
        <v>33</v>
      </c>
      <c r="B1011" s="20" t="s">
        <v>19</v>
      </c>
      <c r="L1011" s="2">
        <v>2014</v>
      </c>
      <c r="M1011" s="2" t="s">
        <v>19</v>
      </c>
    </row>
    <row r="1012" spans="1:13" x14ac:dyDescent="0.25">
      <c r="A1012" s="20" t="s">
        <v>33</v>
      </c>
      <c r="B1012" s="20" t="s">
        <v>19</v>
      </c>
      <c r="L1012" s="2">
        <v>2014</v>
      </c>
      <c r="M1012" s="2" t="s">
        <v>19</v>
      </c>
    </row>
    <row r="1013" spans="1:13" x14ac:dyDescent="0.25">
      <c r="A1013" s="20" t="s">
        <v>33</v>
      </c>
      <c r="B1013" s="20" t="s">
        <v>19</v>
      </c>
      <c r="L1013" s="2">
        <v>2014</v>
      </c>
      <c r="M1013" s="2" t="s">
        <v>19</v>
      </c>
    </row>
    <row r="1014" spans="1:13" x14ac:dyDescent="0.25">
      <c r="A1014" s="20" t="s">
        <v>33</v>
      </c>
      <c r="B1014" s="20" t="s">
        <v>19</v>
      </c>
      <c r="L1014" s="2">
        <v>2014</v>
      </c>
      <c r="M1014" s="2" t="s">
        <v>19</v>
      </c>
    </row>
    <row r="1015" spans="1:13" x14ac:dyDescent="0.25">
      <c r="A1015" s="20" t="s">
        <v>33</v>
      </c>
      <c r="B1015" s="20" t="s">
        <v>19</v>
      </c>
      <c r="L1015" s="2">
        <v>2014</v>
      </c>
      <c r="M1015" s="2" t="s">
        <v>19</v>
      </c>
    </row>
    <row r="1016" spans="1:13" x14ac:dyDescent="0.25">
      <c r="A1016" s="20" t="s">
        <v>33</v>
      </c>
      <c r="B1016" s="20" t="s">
        <v>19</v>
      </c>
      <c r="L1016" s="2">
        <v>2014</v>
      </c>
      <c r="M1016" s="2" t="s">
        <v>19</v>
      </c>
    </row>
    <row r="1017" spans="1:13" x14ac:dyDescent="0.25">
      <c r="A1017" s="20" t="s">
        <v>33</v>
      </c>
      <c r="B1017" s="20" t="s">
        <v>19</v>
      </c>
      <c r="L1017" s="2">
        <v>2014</v>
      </c>
      <c r="M1017" s="2" t="s">
        <v>19</v>
      </c>
    </row>
    <row r="1018" spans="1:13" x14ac:dyDescent="0.25">
      <c r="A1018" s="20" t="s">
        <v>33</v>
      </c>
      <c r="B1018" s="20" t="s">
        <v>19</v>
      </c>
      <c r="L1018" s="2">
        <v>2014</v>
      </c>
      <c r="M1018" s="2" t="s">
        <v>19</v>
      </c>
    </row>
    <row r="1019" spans="1:13" x14ac:dyDescent="0.25">
      <c r="A1019" s="20" t="s">
        <v>33</v>
      </c>
      <c r="B1019" s="20" t="s">
        <v>19</v>
      </c>
      <c r="L1019" s="2">
        <v>2014</v>
      </c>
      <c r="M1019" s="2" t="s">
        <v>19</v>
      </c>
    </row>
    <row r="1020" spans="1:13" x14ac:dyDescent="0.25">
      <c r="A1020" s="20" t="s">
        <v>33</v>
      </c>
      <c r="B1020" s="20" t="s">
        <v>19</v>
      </c>
      <c r="L1020" s="2">
        <v>2014</v>
      </c>
      <c r="M1020" s="2" t="s">
        <v>19</v>
      </c>
    </row>
    <row r="1021" spans="1:13" x14ac:dyDescent="0.25">
      <c r="A1021" s="20" t="s">
        <v>33</v>
      </c>
      <c r="B1021" s="20" t="s">
        <v>19</v>
      </c>
      <c r="L1021" s="2">
        <v>2014</v>
      </c>
      <c r="M1021" s="2" t="s">
        <v>19</v>
      </c>
    </row>
    <row r="1022" spans="1:13" x14ac:dyDescent="0.25">
      <c r="A1022" s="20" t="s">
        <v>33</v>
      </c>
      <c r="B1022" s="20" t="s">
        <v>19</v>
      </c>
      <c r="L1022" s="2">
        <v>2014</v>
      </c>
      <c r="M1022" s="2" t="s">
        <v>19</v>
      </c>
    </row>
    <row r="1023" spans="1:13" x14ac:dyDescent="0.25">
      <c r="A1023" s="20" t="s">
        <v>33</v>
      </c>
      <c r="B1023" s="20" t="s">
        <v>19</v>
      </c>
      <c r="L1023" s="2">
        <v>2014</v>
      </c>
      <c r="M1023" s="2" t="s">
        <v>19</v>
      </c>
    </row>
    <row r="1024" spans="1:13" x14ac:dyDescent="0.25">
      <c r="A1024" s="20" t="s">
        <v>33</v>
      </c>
      <c r="B1024" s="20" t="s">
        <v>19</v>
      </c>
      <c r="L1024" s="2">
        <v>2014</v>
      </c>
      <c r="M1024" s="2" t="s">
        <v>19</v>
      </c>
    </row>
    <row r="1025" spans="1:13" x14ac:dyDescent="0.25">
      <c r="A1025" s="20" t="s">
        <v>33</v>
      </c>
      <c r="B1025" s="20" t="s">
        <v>29</v>
      </c>
      <c r="L1025" s="2">
        <v>2014</v>
      </c>
      <c r="M1025" s="2" t="s">
        <v>29</v>
      </c>
    </row>
    <row r="1026" spans="1:13" x14ac:dyDescent="0.25">
      <c r="A1026" s="20" t="s">
        <v>33</v>
      </c>
      <c r="B1026" s="20" t="s">
        <v>19</v>
      </c>
      <c r="L1026" s="2">
        <v>2014</v>
      </c>
      <c r="M1026" s="2" t="s">
        <v>19</v>
      </c>
    </row>
    <row r="1027" spans="1:13" x14ac:dyDescent="0.25">
      <c r="A1027" s="20" t="s">
        <v>33</v>
      </c>
      <c r="B1027" s="20" t="s">
        <v>29</v>
      </c>
      <c r="L1027" s="2">
        <v>2014</v>
      </c>
      <c r="M1027" s="2" t="s">
        <v>29</v>
      </c>
    </row>
    <row r="1028" spans="1:13" x14ac:dyDescent="0.25">
      <c r="A1028" s="20" t="s">
        <v>33</v>
      </c>
      <c r="B1028" s="20" t="s">
        <v>19</v>
      </c>
      <c r="L1028" s="2">
        <v>2014</v>
      </c>
      <c r="M1028" s="2" t="s">
        <v>19</v>
      </c>
    </row>
    <row r="1029" spans="1:13" x14ac:dyDescent="0.25">
      <c r="A1029" s="20" t="s">
        <v>33</v>
      </c>
      <c r="B1029" s="20" t="s">
        <v>19</v>
      </c>
      <c r="L1029" s="2">
        <v>2014</v>
      </c>
      <c r="M1029" s="2" t="s">
        <v>19</v>
      </c>
    </row>
    <row r="1030" spans="1:13" x14ac:dyDescent="0.25">
      <c r="A1030" s="20" t="s">
        <v>33</v>
      </c>
      <c r="B1030" s="20" t="s">
        <v>29</v>
      </c>
      <c r="L1030" s="2">
        <v>2014</v>
      </c>
      <c r="M1030" s="2" t="s">
        <v>29</v>
      </c>
    </row>
    <row r="1031" spans="1:13" x14ac:dyDescent="0.25">
      <c r="A1031" s="20" t="s">
        <v>33</v>
      </c>
      <c r="B1031" s="20" t="s">
        <v>19</v>
      </c>
      <c r="L1031" s="2">
        <v>2014</v>
      </c>
      <c r="M1031" s="2" t="s">
        <v>19</v>
      </c>
    </row>
    <row r="1032" spans="1:13" x14ac:dyDescent="0.25">
      <c r="A1032" s="20" t="s">
        <v>33</v>
      </c>
      <c r="B1032" s="20" t="s">
        <v>19</v>
      </c>
      <c r="L1032" s="2">
        <v>2014</v>
      </c>
      <c r="M1032" s="2" t="s">
        <v>19</v>
      </c>
    </row>
    <row r="1033" spans="1:13" x14ac:dyDescent="0.25">
      <c r="A1033" s="20" t="s">
        <v>33</v>
      </c>
      <c r="B1033" s="20" t="s">
        <v>29</v>
      </c>
      <c r="L1033" s="2">
        <v>2014</v>
      </c>
      <c r="M1033" s="2" t="s">
        <v>29</v>
      </c>
    </row>
    <row r="1034" spans="1:13" x14ac:dyDescent="0.25">
      <c r="A1034" s="20" t="s">
        <v>33</v>
      </c>
      <c r="B1034" s="20" t="s">
        <v>29</v>
      </c>
      <c r="L1034" s="2">
        <v>2014</v>
      </c>
      <c r="M1034" s="2" t="s">
        <v>29</v>
      </c>
    </row>
    <row r="1035" spans="1:13" x14ac:dyDescent="0.25">
      <c r="A1035" s="20" t="s">
        <v>33</v>
      </c>
      <c r="B1035" s="20" t="s">
        <v>19</v>
      </c>
      <c r="L1035" s="2">
        <v>2014</v>
      </c>
      <c r="M1035" s="2" t="s">
        <v>19</v>
      </c>
    </row>
    <row r="1036" spans="1:13" x14ac:dyDescent="0.25">
      <c r="A1036" s="20" t="s">
        <v>33</v>
      </c>
      <c r="B1036" s="20" t="s">
        <v>29</v>
      </c>
      <c r="L1036" s="2">
        <v>2014</v>
      </c>
      <c r="M1036" s="2" t="s">
        <v>29</v>
      </c>
    </row>
    <row r="1037" spans="1:13" x14ac:dyDescent="0.25">
      <c r="A1037" s="20" t="s">
        <v>33</v>
      </c>
      <c r="B1037" s="20" t="s">
        <v>29</v>
      </c>
      <c r="L1037" s="2">
        <v>2014</v>
      </c>
      <c r="M1037" s="2" t="s">
        <v>29</v>
      </c>
    </row>
    <row r="1038" spans="1:13" x14ac:dyDescent="0.25">
      <c r="A1038" s="20" t="s">
        <v>33</v>
      </c>
      <c r="B1038" s="20" t="s">
        <v>19</v>
      </c>
      <c r="L1038" s="2">
        <v>2014</v>
      </c>
      <c r="M1038" s="2" t="s">
        <v>19</v>
      </c>
    </row>
    <row r="1039" spans="1:13" x14ac:dyDescent="0.25">
      <c r="A1039" s="20" t="s">
        <v>33</v>
      </c>
      <c r="B1039" s="20" t="s">
        <v>29</v>
      </c>
      <c r="L1039" s="2">
        <v>2014</v>
      </c>
      <c r="M1039" s="2" t="s">
        <v>29</v>
      </c>
    </row>
    <row r="1040" spans="1:13" x14ac:dyDescent="0.25">
      <c r="A1040" s="20" t="s">
        <v>33</v>
      </c>
      <c r="B1040" s="20" t="s">
        <v>29</v>
      </c>
      <c r="L1040" s="2">
        <v>2014</v>
      </c>
      <c r="M1040" s="2" t="s">
        <v>29</v>
      </c>
    </row>
    <row r="1041" spans="1:13" x14ac:dyDescent="0.25">
      <c r="A1041" s="20" t="s">
        <v>33</v>
      </c>
      <c r="B1041" s="20" t="s">
        <v>29</v>
      </c>
      <c r="L1041" s="2">
        <v>2014</v>
      </c>
      <c r="M1041" s="2" t="s">
        <v>29</v>
      </c>
    </row>
    <row r="1042" spans="1:13" x14ac:dyDescent="0.25">
      <c r="A1042" s="20" t="s">
        <v>33</v>
      </c>
      <c r="B1042" s="20" t="s">
        <v>29</v>
      </c>
      <c r="L1042" s="2">
        <v>2014</v>
      </c>
      <c r="M1042" s="2" t="s">
        <v>29</v>
      </c>
    </row>
    <row r="1043" spans="1:13" x14ac:dyDescent="0.25">
      <c r="A1043" s="20" t="s">
        <v>33</v>
      </c>
      <c r="B1043" s="20" t="s">
        <v>29</v>
      </c>
      <c r="L1043" s="2">
        <v>2014</v>
      </c>
      <c r="M1043" s="2" t="s">
        <v>29</v>
      </c>
    </row>
    <row r="1044" spans="1:13" x14ac:dyDescent="0.25">
      <c r="A1044" s="20" t="s">
        <v>33</v>
      </c>
      <c r="B1044" s="20" t="s">
        <v>19</v>
      </c>
      <c r="L1044" s="2">
        <v>2014</v>
      </c>
      <c r="M1044" s="2" t="s">
        <v>19</v>
      </c>
    </row>
    <row r="1045" spans="1:13" x14ac:dyDescent="0.25">
      <c r="A1045" s="20" t="s">
        <v>33</v>
      </c>
      <c r="B1045" s="20" t="s">
        <v>29</v>
      </c>
      <c r="L1045" s="2">
        <v>2014</v>
      </c>
      <c r="M1045" s="2" t="s">
        <v>29</v>
      </c>
    </row>
    <row r="1046" spans="1:13" x14ac:dyDescent="0.25">
      <c r="A1046" s="20" t="s">
        <v>33</v>
      </c>
      <c r="B1046" s="20" t="s">
        <v>19</v>
      </c>
      <c r="L1046" s="2">
        <v>2014</v>
      </c>
      <c r="M1046" s="2" t="s">
        <v>19</v>
      </c>
    </row>
    <row r="1047" spans="1:13" x14ac:dyDescent="0.25">
      <c r="A1047" s="20" t="s">
        <v>33</v>
      </c>
      <c r="B1047" s="20" t="s">
        <v>19</v>
      </c>
      <c r="L1047" s="2">
        <v>2014</v>
      </c>
      <c r="M1047" s="2" t="s">
        <v>19</v>
      </c>
    </row>
    <row r="1048" spans="1:13" x14ac:dyDescent="0.25">
      <c r="A1048" s="20" t="s">
        <v>33</v>
      </c>
      <c r="B1048" s="20" t="s">
        <v>19</v>
      </c>
      <c r="L1048" s="2">
        <v>2014</v>
      </c>
      <c r="M1048" s="2" t="s">
        <v>19</v>
      </c>
    </row>
    <row r="1049" spans="1:13" x14ac:dyDescent="0.25">
      <c r="A1049" s="20" t="s">
        <v>33</v>
      </c>
      <c r="B1049" s="20" t="s">
        <v>19</v>
      </c>
      <c r="L1049" s="2">
        <v>2014</v>
      </c>
      <c r="M1049" s="2" t="s">
        <v>19</v>
      </c>
    </row>
    <row r="1050" spans="1:13" x14ac:dyDescent="0.25">
      <c r="A1050" s="20" t="s">
        <v>33</v>
      </c>
      <c r="B1050" s="20" t="s">
        <v>19</v>
      </c>
      <c r="L1050" s="2">
        <v>2014</v>
      </c>
      <c r="M1050" s="2" t="s">
        <v>19</v>
      </c>
    </row>
    <row r="1051" spans="1:13" x14ac:dyDescent="0.25">
      <c r="A1051" s="20" t="s">
        <v>33</v>
      </c>
      <c r="B1051" s="20" t="s">
        <v>19</v>
      </c>
      <c r="L1051" s="2">
        <v>2014</v>
      </c>
      <c r="M1051" s="2" t="s">
        <v>19</v>
      </c>
    </row>
    <row r="1052" spans="1:13" x14ac:dyDescent="0.25">
      <c r="A1052" s="20" t="s">
        <v>33</v>
      </c>
      <c r="B1052" s="20" t="s">
        <v>19</v>
      </c>
      <c r="L1052" s="2">
        <v>2014</v>
      </c>
      <c r="M1052" s="2" t="s">
        <v>19</v>
      </c>
    </row>
    <row r="1053" spans="1:13" x14ac:dyDescent="0.25">
      <c r="A1053" s="20" t="s">
        <v>33</v>
      </c>
      <c r="B1053" s="20" t="s">
        <v>19</v>
      </c>
      <c r="L1053" s="2">
        <v>2014</v>
      </c>
      <c r="M1053" s="2" t="s">
        <v>19</v>
      </c>
    </row>
    <row r="1054" spans="1:13" x14ac:dyDescent="0.25">
      <c r="A1054" s="20" t="s">
        <v>33</v>
      </c>
      <c r="B1054" s="20" t="s">
        <v>19</v>
      </c>
      <c r="L1054" s="2">
        <v>2014</v>
      </c>
      <c r="M1054" s="2" t="s">
        <v>19</v>
      </c>
    </row>
    <row r="1055" spans="1:13" x14ac:dyDescent="0.25">
      <c r="A1055" s="20" t="s">
        <v>33</v>
      </c>
      <c r="B1055" s="20" t="s">
        <v>19</v>
      </c>
      <c r="L1055" s="2">
        <v>2014</v>
      </c>
      <c r="M1055" s="2" t="s">
        <v>19</v>
      </c>
    </row>
    <row r="1056" spans="1:13" x14ac:dyDescent="0.25">
      <c r="A1056" s="20" t="s">
        <v>33</v>
      </c>
      <c r="B1056" s="20" t="s">
        <v>19</v>
      </c>
      <c r="L1056" s="2">
        <v>2014</v>
      </c>
      <c r="M1056" s="2" t="s">
        <v>19</v>
      </c>
    </row>
    <row r="1057" spans="1:13" x14ac:dyDescent="0.25">
      <c r="A1057" s="20" t="s">
        <v>33</v>
      </c>
      <c r="B1057" s="20" t="s">
        <v>19</v>
      </c>
      <c r="L1057" s="2">
        <v>2014</v>
      </c>
      <c r="M1057" s="2" t="s">
        <v>19</v>
      </c>
    </row>
    <row r="1058" spans="1:13" x14ac:dyDescent="0.25">
      <c r="A1058" s="20" t="s">
        <v>33</v>
      </c>
      <c r="B1058" s="20" t="s">
        <v>19</v>
      </c>
      <c r="L1058" s="2">
        <v>2014</v>
      </c>
      <c r="M1058" s="2" t="s">
        <v>19</v>
      </c>
    </row>
    <row r="1059" spans="1:13" x14ac:dyDescent="0.25">
      <c r="A1059" s="20" t="s">
        <v>33</v>
      </c>
      <c r="B1059" s="20" t="s">
        <v>19</v>
      </c>
      <c r="L1059" s="2">
        <v>2014</v>
      </c>
      <c r="M1059" s="2" t="s">
        <v>19</v>
      </c>
    </row>
    <row r="1060" spans="1:13" x14ac:dyDescent="0.25">
      <c r="A1060" s="20" t="s">
        <v>33</v>
      </c>
      <c r="B1060" s="20" t="s">
        <v>19</v>
      </c>
      <c r="L1060" s="2">
        <v>2014</v>
      </c>
      <c r="M1060" s="2" t="s">
        <v>19</v>
      </c>
    </row>
    <row r="1061" spans="1:13" x14ac:dyDescent="0.25">
      <c r="A1061" s="20" t="s">
        <v>33</v>
      </c>
      <c r="B1061" s="20" t="s">
        <v>19</v>
      </c>
      <c r="L1061" s="2">
        <v>2014</v>
      </c>
      <c r="M1061" s="2" t="s">
        <v>19</v>
      </c>
    </row>
    <row r="1062" spans="1:13" x14ac:dyDescent="0.25">
      <c r="A1062" s="20" t="s">
        <v>33</v>
      </c>
      <c r="B1062" s="20" t="s">
        <v>19</v>
      </c>
      <c r="L1062" s="2">
        <v>2014</v>
      </c>
      <c r="M1062" s="2" t="s">
        <v>19</v>
      </c>
    </row>
    <row r="1063" spans="1:13" x14ac:dyDescent="0.25">
      <c r="A1063" s="20" t="s">
        <v>33</v>
      </c>
      <c r="B1063" s="20" t="s">
        <v>19</v>
      </c>
      <c r="L1063" s="2">
        <v>2014</v>
      </c>
      <c r="M1063" s="2" t="s">
        <v>19</v>
      </c>
    </row>
    <row r="1064" spans="1:13" x14ac:dyDescent="0.25">
      <c r="A1064" s="20" t="s">
        <v>33</v>
      </c>
      <c r="B1064" s="20" t="s">
        <v>19</v>
      </c>
      <c r="L1064" s="2">
        <v>2014</v>
      </c>
      <c r="M1064" s="2" t="s">
        <v>19</v>
      </c>
    </row>
    <row r="1065" spans="1:13" x14ac:dyDescent="0.25">
      <c r="A1065" s="20" t="s">
        <v>33</v>
      </c>
      <c r="B1065" s="20" t="s">
        <v>19</v>
      </c>
      <c r="L1065" s="2">
        <v>2014</v>
      </c>
      <c r="M1065" s="2" t="s">
        <v>19</v>
      </c>
    </row>
    <row r="1066" spans="1:13" x14ac:dyDescent="0.25">
      <c r="A1066" s="20" t="s">
        <v>33</v>
      </c>
      <c r="B1066" s="20" t="s">
        <v>19</v>
      </c>
      <c r="L1066" s="2">
        <v>2014</v>
      </c>
      <c r="M1066" s="2" t="s">
        <v>19</v>
      </c>
    </row>
    <row r="1067" spans="1:13" x14ac:dyDescent="0.25">
      <c r="A1067" s="20" t="s">
        <v>33</v>
      </c>
      <c r="B1067" s="20" t="s">
        <v>19</v>
      </c>
      <c r="L1067" s="2">
        <v>2014</v>
      </c>
      <c r="M1067" s="2" t="s">
        <v>19</v>
      </c>
    </row>
    <row r="1068" spans="1:13" x14ac:dyDescent="0.25">
      <c r="A1068" s="20" t="s">
        <v>33</v>
      </c>
      <c r="B1068" s="20" t="s">
        <v>19</v>
      </c>
      <c r="L1068" s="2">
        <v>2014</v>
      </c>
      <c r="M1068" s="2" t="s">
        <v>19</v>
      </c>
    </row>
    <row r="1069" spans="1:13" x14ac:dyDescent="0.25">
      <c r="A1069" s="20" t="s">
        <v>33</v>
      </c>
      <c r="B1069" s="20" t="s">
        <v>19</v>
      </c>
      <c r="L1069" s="2">
        <v>2014</v>
      </c>
      <c r="M1069" s="2" t="s">
        <v>19</v>
      </c>
    </row>
    <row r="1070" spans="1:13" x14ac:dyDescent="0.25">
      <c r="A1070" s="20" t="s">
        <v>33</v>
      </c>
      <c r="B1070" s="20" t="s">
        <v>19</v>
      </c>
      <c r="L1070" s="2">
        <v>2014</v>
      </c>
      <c r="M1070" s="2" t="s">
        <v>19</v>
      </c>
    </row>
    <row r="1071" spans="1:13" x14ac:dyDescent="0.25">
      <c r="A1071" s="20" t="s">
        <v>33</v>
      </c>
      <c r="B1071" s="20" t="s">
        <v>19</v>
      </c>
      <c r="L1071" s="2">
        <v>2014</v>
      </c>
      <c r="M1071" s="2" t="s">
        <v>19</v>
      </c>
    </row>
    <row r="1072" spans="1:13" x14ac:dyDescent="0.25">
      <c r="A1072" s="20" t="s">
        <v>33</v>
      </c>
      <c r="B1072" s="20" t="s">
        <v>19</v>
      </c>
      <c r="L1072" s="2">
        <v>2014</v>
      </c>
      <c r="M1072" s="2" t="s">
        <v>19</v>
      </c>
    </row>
    <row r="1073" spans="1:13" x14ac:dyDescent="0.25">
      <c r="A1073" s="20" t="s">
        <v>33</v>
      </c>
      <c r="B1073" s="20" t="s">
        <v>19</v>
      </c>
      <c r="L1073" s="2">
        <v>2014</v>
      </c>
      <c r="M1073" s="2" t="s">
        <v>19</v>
      </c>
    </row>
    <row r="1074" spans="1:13" x14ac:dyDescent="0.25">
      <c r="A1074" s="20" t="s">
        <v>33</v>
      </c>
      <c r="B1074" s="20" t="s">
        <v>29</v>
      </c>
      <c r="L1074" s="2">
        <v>2014</v>
      </c>
      <c r="M1074" s="2" t="s">
        <v>29</v>
      </c>
    </row>
    <row r="1075" spans="1:13" x14ac:dyDescent="0.25">
      <c r="A1075" s="20" t="s">
        <v>33</v>
      </c>
      <c r="B1075" s="20" t="s">
        <v>19</v>
      </c>
      <c r="L1075" s="2">
        <v>2014</v>
      </c>
      <c r="M1075" s="2" t="s">
        <v>19</v>
      </c>
    </row>
    <row r="1076" spans="1:13" x14ac:dyDescent="0.25">
      <c r="A1076" s="20" t="s">
        <v>33</v>
      </c>
      <c r="B1076" s="20" t="s">
        <v>19</v>
      </c>
      <c r="L1076" s="2">
        <v>2014</v>
      </c>
      <c r="M1076" s="2" t="s">
        <v>19</v>
      </c>
    </row>
    <row r="1077" spans="1:13" x14ac:dyDescent="0.25">
      <c r="A1077" s="20" t="s">
        <v>33</v>
      </c>
      <c r="B1077" s="20" t="s">
        <v>19</v>
      </c>
      <c r="L1077" s="2">
        <v>2014</v>
      </c>
      <c r="M1077" s="2" t="s">
        <v>19</v>
      </c>
    </row>
    <row r="1078" spans="1:13" x14ac:dyDescent="0.25">
      <c r="A1078" s="20" t="s">
        <v>33</v>
      </c>
      <c r="B1078" s="20" t="s">
        <v>19</v>
      </c>
      <c r="L1078" s="2">
        <v>2014</v>
      </c>
      <c r="M1078" s="2" t="s">
        <v>19</v>
      </c>
    </row>
    <row r="1079" spans="1:13" x14ac:dyDescent="0.25">
      <c r="A1079" s="20" t="s">
        <v>33</v>
      </c>
      <c r="B1079" s="20" t="s">
        <v>19</v>
      </c>
      <c r="L1079" s="2">
        <v>2014</v>
      </c>
      <c r="M1079" s="2" t="s">
        <v>19</v>
      </c>
    </row>
    <row r="1080" spans="1:13" x14ac:dyDescent="0.25">
      <c r="A1080" s="20" t="s">
        <v>33</v>
      </c>
      <c r="B1080" s="20" t="s">
        <v>19</v>
      </c>
      <c r="L1080" s="2">
        <v>2014</v>
      </c>
      <c r="M1080" s="2" t="s">
        <v>19</v>
      </c>
    </row>
    <row r="1081" spans="1:13" x14ac:dyDescent="0.25">
      <c r="A1081" s="20" t="s">
        <v>33</v>
      </c>
      <c r="B1081" s="20" t="s">
        <v>19</v>
      </c>
      <c r="L1081" s="2">
        <v>2014</v>
      </c>
      <c r="M1081" s="2" t="s">
        <v>19</v>
      </c>
    </row>
    <row r="1082" spans="1:13" x14ac:dyDescent="0.25">
      <c r="A1082" s="20" t="s">
        <v>33</v>
      </c>
      <c r="B1082" s="20" t="s">
        <v>19</v>
      </c>
      <c r="L1082" s="2">
        <v>2014</v>
      </c>
      <c r="M1082" s="2" t="s">
        <v>19</v>
      </c>
    </row>
    <row r="1083" spans="1:13" x14ac:dyDescent="0.25">
      <c r="A1083" s="20" t="s">
        <v>33</v>
      </c>
      <c r="B1083" s="20" t="s">
        <v>29</v>
      </c>
      <c r="L1083" s="2">
        <v>2014</v>
      </c>
      <c r="M1083" s="2" t="s">
        <v>29</v>
      </c>
    </row>
    <row r="1084" spans="1:13" x14ac:dyDescent="0.25">
      <c r="A1084" s="20" t="s">
        <v>33</v>
      </c>
      <c r="B1084" s="20" t="s">
        <v>19</v>
      </c>
      <c r="L1084" s="2">
        <v>2014</v>
      </c>
      <c r="M1084" s="2" t="s">
        <v>19</v>
      </c>
    </row>
    <row r="1085" spans="1:13" x14ac:dyDescent="0.25">
      <c r="A1085" s="20" t="s">
        <v>33</v>
      </c>
      <c r="B1085" s="20" t="s">
        <v>19</v>
      </c>
      <c r="L1085" s="2">
        <v>2014</v>
      </c>
      <c r="M1085" s="2" t="s">
        <v>19</v>
      </c>
    </row>
    <row r="1086" spans="1:13" x14ac:dyDescent="0.25">
      <c r="A1086" s="20" t="s">
        <v>33</v>
      </c>
      <c r="B1086" s="20" t="s">
        <v>19</v>
      </c>
      <c r="L1086" s="2">
        <v>2014</v>
      </c>
      <c r="M1086" s="2" t="s">
        <v>19</v>
      </c>
    </row>
    <row r="1087" spans="1:13" x14ac:dyDescent="0.25">
      <c r="A1087" s="20" t="s">
        <v>33</v>
      </c>
      <c r="B1087" s="20" t="s">
        <v>19</v>
      </c>
      <c r="L1087" s="2">
        <v>2014</v>
      </c>
      <c r="M1087" s="2" t="s">
        <v>19</v>
      </c>
    </row>
    <row r="1088" spans="1:13" x14ac:dyDescent="0.25">
      <c r="A1088" s="20" t="s">
        <v>33</v>
      </c>
      <c r="B1088" s="20" t="s">
        <v>19</v>
      </c>
      <c r="L1088" s="2">
        <v>2014</v>
      </c>
      <c r="M1088" s="2" t="s">
        <v>19</v>
      </c>
    </row>
    <row r="1089" spans="1:13" x14ac:dyDescent="0.25">
      <c r="A1089" s="20" t="s">
        <v>33</v>
      </c>
      <c r="B1089" s="20" t="s">
        <v>19</v>
      </c>
      <c r="L1089" s="2">
        <v>2014</v>
      </c>
      <c r="M1089" s="2" t="s">
        <v>19</v>
      </c>
    </row>
    <row r="1090" spans="1:13" x14ac:dyDescent="0.25">
      <c r="A1090" s="20" t="s">
        <v>33</v>
      </c>
      <c r="B1090" s="20" t="s">
        <v>29</v>
      </c>
      <c r="L1090" s="2">
        <v>2014</v>
      </c>
      <c r="M1090" s="2" t="s">
        <v>29</v>
      </c>
    </row>
    <row r="1091" spans="1:13" x14ac:dyDescent="0.25">
      <c r="A1091" s="20" t="s">
        <v>33</v>
      </c>
      <c r="B1091" s="20" t="s">
        <v>19</v>
      </c>
      <c r="L1091" s="2">
        <v>2014</v>
      </c>
      <c r="M1091" s="2" t="s">
        <v>19</v>
      </c>
    </row>
    <row r="1092" spans="1:13" x14ac:dyDescent="0.25">
      <c r="A1092" s="20" t="s">
        <v>33</v>
      </c>
      <c r="B1092" s="20" t="s">
        <v>19</v>
      </c>
      <c r="L1092" s="2">
        <v>2014</v>
      </c>
      <c r="M1092" s="2" t="s">
        <v>19</v>
      </c>
    </row>
    <row r="1093" spans="1:13" x14ac:dyDescent="0.25">
      <c r="A1093" s="20" t="s">
        <v>33</v>
      </c>
      <c r="B1093" s="20" t="s">
        <v>19</v>
      </c>
      <c r="L1093" s="2">
        <v>2014</v>
      </c>
      <c r="M1093" s="2" t="s">
        <v>19</v>
      </c>
    </row>
    <row r="1094" spans="1:13" x14ac:dyDescent="0.25">
      <c r="A1094" s="20" t="s">
        <v>33</v>
      </c>
      <c r="B1094" s="20" t="s">
        <v>19</v>
      </c>
      <c r="L1094" s="2">
        <v>2014</v>
      </c>
      <c r="M1094" s="2" t="s">
        <v>19</v>
      </c>
    </row>
    <row r="1095" spans="1:13" x14ac:dyDescent="0.25">
      <c r="A1095" s="20" t="s">
        <v>33</v>
      </c>
      <c r="B1095" s="20" t="s">
        <v>19</v>
      </c>
      <c r="L1095" s="2">
        <v>2014</v>
      </c>
      <c r="M1095" s="2" t="s">
        <v>19</v>
      </c>
    </row>
    <row r="1096" spans="1:13" x14ac:dyDescent="0.25">
      <c r="A1096" s="20" t="s">
        <v>33</v>
      </c>
      <c r="B1096" s="20" t="s">
        <v>19</v>
      </c>
      <c r="L1096" s="2">
        <v>2014</v>
      </c>
      <c r="M1096" s="2" t="s">
        <v>19</v>
      </c>
    </row>
    <row r="1097" spans="1:13" x14ac:dyDescent="0.25">
      <c r="A1097" s="20" t="s">
        <v>33</v>
      </c>
      <c r="B1097" s="20" t="s">
        <v>19</v>
      </c>
      <c r="L1097" s="2">
        <v>2014</v>
      </c>
      <c r="M1097" s="2" t="s">
        <v>19</v>
      </c>
    </row>
    <row r="1098" spans="1:13" x14ac:dyDescent="0.25">
      <c r="A1098" s="20" t="s">
        <v>33</v>
      </c>
      <c r="B1098" s="20" t="s">
        <v>19</v>
      </c>
      <c r="L1098" s="2">
        <v>2014</v>
      </c>
      <c r="M1098" s="2" t="s">
        <v>19</v>
      </c>
    </row>
    <row r="1099" spans="1:13" x14ac:dyDescent="0.25">
      <c r="A1099" s="20" t="s">
        <v>33</v>
      </c>
      <c r="B1099" s="20" t="s">
        <v>19</v>
      </c>
      <c r="L1099" s="2">
        <v>2014</v>
      </c>
      <c r="M1099" s="2" t="s">
        <v>19</v>
      </c>
    </row>
    <row r="1100" spans="1:13" x14ac:dyDescent="0.25">
      <c r="A1100" s="20" t="s">
        <v>33</v>
      </c>
      <c r="B1100" s="20" t="s">
        <v>19</v>
      </c>
      <c r="L1100" s="2">
        <v>2014</v>
      </c>
      <c r="M1100" s="2" t="s">
        <v>19</v>
      </c>
    </row>
    <row r="1101" spans="1:13" x14ac:dyDescent="0.25">
      <c r="A1101" s="20" t="s">
        <v>33</v>
      </c>
      <c r="B1101" s="20" t="s">
        <v>19</v>
      </c>
      <c r="L1101" s="2">
        <v>2014</v>
      </c>
      <c r="M1101" s="2" t="s">
        <v>19</v>
      </c>
    </row>
    <row r="1102" spans="1:13" x14ac:dyDescent="0.25">
      <c r="A1102" s="20" t="s">
        <v>33</v>
      </c>
      <c r="B1102" s="20" t="s">
        <v>19</v>
      </c>
      <c r="L1102" s="2">
        <v>2014</v>
      </c>
      <c r="M1102" s="2" t="s">
        <v>19</v>
      </c>
    </row>
    <row r="1103" spans="1:13" x14ac:dyDescent="0.25">
      <c r="A1103" s="20" t="s">
        <v>33</v>
      </c>
      <c r="B1103" s="20" t="s">
        <v>19</v>
      </c>
      <c r="L1103" s="2">
        <v>2014</v>
      </c>
      <c r="M1103" s="2" t="s">
        <v>19</v>
      </c>
    </row>
    <row r="1104" spans="1:13" x14ac:dyDescent="0.25">
      <c r="A1104" s="20" t="s">
        <v>33</v>
      </c>
      <c r="B1104" s="20" t="s">
        <v>19</v>
      </c>
      <c r="L1104" s="2">
        <v>2014</v>
      </c>
      <c r="M1104" s="2" t="s">
        <v>19</v>
      </c>
    </row>
    <row r="1105" spans="1:13" x14ac:dyDescent="0.25">
      <c r="A1105" s="20" t="s">
        <v>33</v>
      </c>
      <c r="B1105" s="20" t="s">
        <v>19</v>
      </c>
      <c r="L1105" s="2">
        <v>2014</v>
      </c>
      <c r="M1105" s="2" t="s">
        <v>19</v>
      </c>
    </row>
    <row r="1106" spans="1:13" x14ac:dyDescent="0.25">
      <c r="A1106" s="20" t="s">
        <v>33</v>
      </c>
      <c r="B1106" s="20" t="s">
        <v>19</v>
      </c>
      <c r="L1106" s="2">
        <v>2014</v>
      </c>
      <c r="M1106" s="2" t="s">
        <v>19</v>
      </c>
    </row>
    <row r="1107" spans="1:13" x14ac:dyDescent="0.25">
      <c r="A1107" s="20" t="s">
        <v>33</v>
      </c>
      <c r="B1107" s="20" t="s">
        <v>19</v>
      </c>
      <c r="L1107" s="2">
        <v>2014</v>
      </c>
      <c r="M1107" s="2" t="s">
        <v>19</v>
      </c>
    </row>
    <row r="1108" spans="1:13" x14ac:dyDescent="0.25">
      <c r="A1108" s="20" t="s">
        <v>33</v>
      </c>
      <c r="B1108" s="20" t="s">
        <v>19</v>
      </c>
      <c r="L1108" s="2">
        <v>2014</v>
      </c>
      <c r="M1108" s="2" t="s">
        <v>19</v>
      </c>
    </row>
    <row r="1109" spans="1:13" x14ac:dyDescent="0.25">
      <c r="A1109" s="20" t="s">
        <v>33</v>
      </c>
      <c r="B1109" s="20" t="s">
        <v>19</v>
      </c>
      <c r="L1109" s="2">
        <v>2014</v>
      </c>
      <c r="M1109" s="2" t="s">
        <v>19</v>
      </c>
    </row>
    <row r="1110" spans="1:13" x14ac:dyDescent="0.25">
      <c r="A1110" s="20" t="s">
        <v>33</v>
      </c>
      <c r="B1110" s="20" t="s">
        <v>19</v>
      </c>
      <c r="L1110" s="2">
        <v>2014</v>
      </c>
      <c r="M1110" s="2" t="s">
        <v>19</v>
      </c>
    </row>
    <row r="1111" spans="1:13" x14ac:dyDescent="0.25">
      <c r="A1111" s="20" t="s">
        <v>33</v>
      </c>
      <c r="B1111" s="20" t="s">
        <v>19</v>
      </c>
      <c r="L1111" s="2">
        <v>2014</v>
      </c>
      <c r="M1111" s="2" t="s">
        <v>19</v>
      </c>
    </row>
    <row r="1112" spans="1:13" x14ac:dyDescent="0.25">
      <c r="A1112" s="20" t="s">
        <v>33</v>
      </c>
      <c r="B1112" s="20" t="s">
        <v>19</v>
      </c>
      <c r="L1112" s="2">
        <v>2014</v>
      </c>
      <c r="M1112" s="2" t="s">
        <v>19</v>
      </c>
    </row>
    <row r="1113" spans="1:13" x14ac:dyDescent="0.25">
      <c r="A1113" s="20" t="s">
        <v>33</v>
      </c>
      <c r="B1113" s="20" t="s">
        <v>29</v>
      </c>
      <c r="L1113" s="2">
        <v>2014</v>
      </c>
      <c r="M1113" s="2" t="s">
        <v>29</v>
      </c>
    </row>
    <row r="1114" spans="1:13" x14ac:dyDescent="0.25">
      <c r="A1114" s="20" t="s">
        <v>33</v>
      </c>
      <c r="B1114" s="20" t="s">
        <v>19</v>
      </c>
      <c r="L1114" s="2">
        <v>2014</v>
      </c>
      <c r="M1114" s="2" t="s">
        <v>19</v>
      </c>
    </row>
    <row r="1115" spans="1:13" x14ac:dyDescent="0.25">
      <c r="A1115" s="20" t="s">
        <v>33</v>
      </c>
      <c r="B1115" s="20" t="s">
        <v>19</v>
      </c>
      <c r="L1115" s="2">
        <v>2014</v>
      </c>
      <c r="M1115" s="2" t="s">
        <v>19</v>
      </c>
    </row>
    <row r="1116" spans="1:13" x14ac:dyDescent="0.25">
      <c r="A1116" s="20" t="s">
        <v>33</v>
      </c>
      <c r="B1116" s="20" t="s">
        <v>19</v>
      </c>
      <c r="L1116" s="2">
        <v>2014</v>
      </c>
      <c r="M1116" s="2" t="s">
        <v>19</v>
      </c>
    </row>
    <row r="1117" spans="1:13" x14ac:dyDescent="0.25">
      <c r="A1117" s="20" t="s">
        <v>33</v>
      </c>
      <c r="B1117" s="20" t="s">
        <v>19</v>
      </c>
      <c r="L1117" s="2">
        <v>2014</v>
      </c>
      <c r="M1117" s="2" t="s">
        <v>19</v>
      </c>
    </row>
    <row r="1118" spans="1:13" x14ac:dyDescent="0.25">
      <c r="A1118" s="20" t="s">
        <v>33</v>
      </c>
      <c r="B1118" s="20" t="s">
        <v>19</v>
      </c>
      <c r="L1118" s="2">
        <v>2014</v>
      </c>
      <c r="M1118" s="2" t="s">
        <v>19</v>
      </c>
    </row>
    <row r="1119" spans="1:13" x14ac:dyDescent="0.25">
      <c r="A1119" s="20" t="s">
        <v>33</v>
      </c>
      <c r="B1119" s="20" t="s">
        <v>19</v>
      </c>
      <c r="L1119" s="2">
        <v>2014</v>
      </c>
      <c r="M1119" s="2" t="s">
        <v>19</v>
      </c>
    </row>
    <row r="1120" spans="1:13" x14ac:dyDescent="0.25">
      <c r="A1120" s="20" t="s">
        <v>33</v>
      </c>
      <c r="B1120" s="20" t="s">
        <v>19</v>
      </c>
      <c r="L1120" s="2">
        <v>2014</v>
      </c>
      <c r="M1120" s="2" t="s">
        <v>19</v>
      </c>
    </row>
    <row r="1121" spans="1:13" x14ac:dyDescent="0.25">
      <c r="A1121" s="20" t="s">
        <v>33</v>
      </c>
      <c r="B1121" s="20" t="s">
        <v>19</v>
      </c>
      <c r="L1121" s="2">
        <v>2014</v>
      </c>
      <c r="M1121" s="2" t="s">
        <v>19</v>
      </c>
    </row>
    <row r="1122" spans="1:13" x14ac:dyDescent="0.25">
      <c r="A1122" s="20" t="s">
        <v>33</v>
      </c>
      <c r="B1122" s="20" t="s">
        <v>19</v>
      </c>
      <c r="L1122" s="2">
        <v>2014</v>
      </c>
      <c r="M1122" s="2" t="s">
        <v>19</v>
      </c>
    </row>
    <row r="1123" spans="1:13" x14ac:dyDescent="0.25">
      <c r="A1123" s="20" t="s">
        <v>33</v>
      </c>
      <c r="B1123" s="20" t="s">
        <v>19</v>
      </c>
      <c r="L1123" s="2">
        <v>2014</v>
      </c>
      <c r="M1123" s="2" t="s">
        <v>19</v>
      </c>
    </row>
    <row r="1124" spans="1:13" x14ac:dyDescent="0.25">
      <c r="A1124" s="20" t="s">
        <v>33</v>
      </c>
      <c r="B1124" s="20" t="s">
        <v>19</v>
      </c>
      <c r="L1124" s="2">
        <v>2014</v>
      </c>
      <c r="M1124" s="2" t="s">
        <v>19</v>
      </c>
    </row>
    <row r="1125" spans="1:13" x14ac:dyDescent="0.25">
      <c r="A1125" s="20" t="s">
        <v>33</v>
      </c>
      <c r="B1125" s="20" t="s">
        <v>19</v>
      </c>
      <c r="L1125" s="2">
        <v>2014</v>
      </c>
      <c r="M1125" s="2" t="s">
        <v>19</v>
      </c>
    </row>
    <row r="1126" spans="1:13" x14ac:dyDescent="0.25">
      <c r="A1126" s="20" t="s">
        <v>33</v>
      </c>
      <c r="B1126" s="20" t="s">
        <v>19</v>
      </c>
      <c r="L1126" s="2">
        <v>2014</v>
      </c>
      <c r="M1126" s="2" t="s">
        <v>19</v>
      </c>
    </row>
    <row r="1127" spans="1:13" x14ac:dyDescent="0.25">
      <c r="A1127" s="20" t="s">
        <v>33</v>
      </c>
      <c r="B1127" s="20" t="s">
        <v>19</v>
      </c>
      <c r="L1127" s="2">
        <v>2014</v>
      </c>
      <c r="M1127" s="2" t="s">
        <v>19</v>
      </c>
    </row>
    <row r="1128" spans="1:13" x14ac:dyDescent="0.25">
      <c r="A1128" s="20" t="s">
        <v>33</v>
      </c>
      <c r="B1128" s="20" t="s">
        <v>19</v>
      </c>
      <c r="L1128" s="2">
        <v>2014</v>
      </c>
      <c r="M1128" s="2" t="s">
        <v>19</v>
      </c>
    </row>
    <row r="1129" spans="1:13" x14ac:dyDescent="0.25">
      <c r="A1129" s="20" t="s">
        <v>33</v>
      </c>
      <c r="B1129" s="20" t="s">
        <v>29</v>
      </c>
      <c r="L1129" s="2">
        <v>2014</v>
      </c>
      <c r="M1129" s="2" t="s">
        <v>29</v>
      </c>
    </row>
    <row r="1130" spans="1:13" x14ac:dyDescent="0.25">
      <c r="A1130" s="20" t="s">
        <v>33</v>
      </c>
      <c r="B1130" s="20" t="s">
        <v>19</v>
      </c>
      <c r="L1130" s="2">
        <v>2014</v>
      </c>
      <c r="M1130" s="2" t="s">
        <v>19</v>
      </c>
    </row>
    <row r="1131" spans="1:13" x14ac:dyDescent="0.25">
      <c r="A1131" s="20" t="s">
        <v>33</v>
      </c>
      <c r="B1131" s="20" t="s">
        <v>19</v>
      </c>
      <c r="L1131" s="2">
        <v>2014</v>
      </c>
      <c r="M1131" s="2" t="s">
        <v>19</v>
      </c>
    </row>
    <row r="1132" spans="1:13" x14ac:dyDescent="0.25">
      <c r="A1132" s="20" t="s">
        <v>33</v>
      </c>
      <c r="B1132" s="20" t="s">
        <v>19</v>
      </c>
      <c r="L1132" s="2">
        <v>2014</v>
      </c>
      <c r="M1132" s="2" t="s">
        <v>19</v>
      </c>
    </row>
    <row r="1133" spans="1:13" x14ac:dyDescent="0.25">
      <c r="A1133" s="20" t="s">
        <v>33</v>
      </c>
      <c r="B1133" s="20" t="s">
        <v>19</v>
      </c>
      <c r="L1133" s="2">
        <v>2014</v>
      </c>
      <c r="M1133" s="2" t="s">
        <v>19</v>
      </c>
    </row>
    <row r="1134" spans="1:13" x14ac:dyDescent="0.25">
      <c r="A1134" s="20" t="s">
        <v>33</v>
      </c>
      <c r="B1134" s="20" t="s">
        <v>19</v>
      </c>
      <c r="L1134" s="2">
        <v>2014</v>
      </c>
      <c r="M1134" s="2" t="s">
        <v>19</v>
      </c>
    </row>
    <row r="1135" spans="1:13" x14ac:dyDescent="0.25">
      <c r="A1135" s="20" t="s">
        <v>33</v>
      </c>
      <c r="B1135" s="20" t="s">
        <v>19</v>
      </c>
      <c r="L1135" s="2">
        <v>2014</v>
      </c>
      <c r="M1135" s="2" t="s">
        <v>19</v>
      </c>
    </row>
    <row r="1136" spans="1:13" x14ac:dyDescent="0.25">
      <c r="A1136" s="20" t="s">
        <v>33</v>
      </c>
      <c r="B1136" s="20" t="s">
        <v>19</v>
      </c>
      <c r="L1136" s="2">
        <v>2014</v>
      </c>
      <c r="M1136" s="2" t="s">
        <v>19</v>
      </c>
    </row>
    <row r="1137" spans="1:13" x14ac:dyDescent="0.25">
      <c r="A1137" s="20" t="s">
        <v>33</v>
      </c>
      <c r="B1137" s="20" t="s">
        <v>19</v>
      </c>
      <c r="L1137" s="2">
        <v>2014</v>
      </c>
      <c r="M1137" s="2" t="s">
        <v>19</v>
      </c>
    </row>
    <row r="1138" spans="1:13" x14ac:dyDescent="0.25">
      <c r="A1138" s="20" t="s">
        <v>33</v>
      </c>
      <c r="B1138" s="20" t="s">
        <v>29</v>
      </c>
      <c r="L1138" s="2">
        <v>2014</v>
      </c>
      <c r="M1138" s="2" t="s">
        <v>29</v>
      </c>
    </row>
    <row r="1139" spans="1:13" x14ac:dyDescent="0.25">
      <c r="A1139" s="20" t="s">
        <v>33</v>
      </c>
      <c r="B1139" s="20" t="s">
        <v>19</v>
      </c>
      <c r="L1139" s="2">
        <v>2014</v>
      </c>
      <c r="M1139" s="2" t="s">
        <v>19</v>
      </c>
    </row>
    <row r="1140" spans="1:13" x14ac:dyDescent="0.25">
      <c r="A1140" s="20" t="s">
        <v>33</v>
      </c>
      <c r="B1140" s="20" t="s">
        <v>19</v>
      </c>
      <c r="L1140" s="2">
        <v>2014</v>
      </c>
      <c r="M1140" s="2" t="s">
        <v>19</v>
      </c>
    </row>
    <row r="1141" spans="1:13" x14ac:dyDescent="0.25">
      <c r="A1141" s="20" t="s">
        <v>33</v>
      </c>
      <c r="B1141" s="20" t="s">
        <v>19</v>
      </c>
      <c r="L1141" s="2">
        <v>2014</v>
      </c>
      <c r="M1141" s="2" t="s">
        <v>19</v>
      </c>
    </row>
    <row r="1142" spans="1:13" x14ac:dyDescent="0.25">
      <c r="A1142" s="20" t="s">
        <v>33</v>
      </c>
      <c r="B1142" s="20" t="s">
        <v>19</v>
      </c>
      <c r="L1142" s="2">
        <v>2014</v>
      </c>
      <c r="M1142" s="2" t="s">
        <v>19</v>
      </c>
    </row>
    <row r="1143" spans="1:13" x14ac:dyDescent="0.25">
      <c r="A1143" s="20" t="s">
        <v>33</v>
      </c>
      <c r="B1143" s="20" t="s">
        <v>19</v>
      </c>
      <c r="L1143" s="2">
        <v>2014</v>
      </c>
      <c r="M1143" s="2" t="s">
        <v>19</v>
      </c>
    </row>
    <row r="1144" spans="1:13" x14ac:dyDescent="0.25">
      <c r="A1144" s="20" t="s">
        <v>33</v>
      </c>
      <c r="B1144" s="20" t="s">
        <v>19</v>
      </c>
      <c r="L1144" s="2">
        <v>2014</v>
      </c>
      <c r="M1144" s="2" t="s">
        <v>19</v>
      </c>
    </row>
    <row r="1145" spans="1:13" x14ac:dyDescent="0.25">
      <c r="A1145" s="20" t="s">
        <v>33</v>
      </c>
      <c r="B1145" s="20" t="s">
        <v>19</v>
      </c>
      <c r="L1145" s="2">
        <v>2014</v>
      </c>
      <c r="M1145" s="2" t="s">
        <v>19</v>
      </c>
    </row>
    <row r="1146" spans="1:13" x14ac:dyDescent="0.25">
      <c r="A1146" s="20" t="s">
        <v>33</v>
      </c>
      <c r="B1146" s="20" t="s">
        <v>19</v>
      </c>
      <c r="L1146" s="2">
        <v>2014</v>
      </c>
      <c r="M1146" s="2" t="s">
        <v>19</v>
      </c>
    </row>
    <row r="1147" spans="1:13" x14ac:dyDescent="0.25">
      <c r="A1147" s="20" t="s">
        <v>33</v>
      </c>
      <c r="B1147" s="20" t="s">
        <v>19</v>
      </c>
      <c r="L1147" s="2">
        <v>2014</v>
      </c>
      <c r="M1147" s="2" t="s">
        <v>19</v>
      </c>
    </row>
    <row r="1148" spans="1:13" x14ac:dyDescent="0.25">
      <c r="A1148" s="20" t="s">
        <v>33</v>
      </c>
      <c r="B1148" s="20" t="s">
        <v>19</v>
      </c>
      <c r="L1148" s="2">
        <v>2014</v>
      </c>
      <c r="M1148" s="2" t="s">
        <v>19</v>
      </c>
    </row>
    <row r="1149" spans="1:13" x14ac:dyDescent="0.25">
      <c r="A1149" s="20" t="s">
        <v>33</v>
      </c>
      <c r="B1149" s="20" t="s">
        <v>19</v>
      </c>
      <c r="L1149" s="2">
        <v>2014</v>
      </c>
      <c r="M1149" s="2" t="s">
        <v>19</v>
      </c>
    </row>
    <row r="1150" spans="1:13" x14ac:dyDescent="0.25">
      <c r="A1150" s="20" t="s">
        <v>33</v>
      </c>
      <c r="B1150" s="20" t="s">
        <v>19</v>
      </c>
      <c r="L1150" s="2">
        <v>2014</v>
      </c>
      <c r="M1150" s="2" t="s">
        <v>19</v>
      </c>
    </row>
    <row r="1151" spans="1:13" x14ac:dyDescent="0.25">
      <c r="A1151" s="20" t="s">
        <v>33</v>
      </c>
      <c r="B1151" s="20" t="s">
        <v>19</v>
      </c>
      <c r="L1151" s="2">
        <v>2014</v>
      </c>
      <c r="M1151" s="2" t="s">
        <v>19</v>
      </c>
    </row>
    <row r="1152" spans="1:13" x14ac:dyDescent="0.25">
      <c r="A1152" s="20" t="s">
        <v>33</v>
      </c>
      <c r="B1152" s="20" t="s">
        <v>19</v>
      </c>
      <c r="L1152" s="2">
        <v>2014</v>
      </c>
      <c r="M1152" s="2" t="s">
        <v>19</v>
      </c>
    </row>
    <row r="1153" spans="1:13" x14ac:dyDescent="0.25">
      <c r="A1153" s="20" t="s">
        <v>33</v>
      </c>
      <c r="B1153" s="20" t="s">
        <v>19</v>
      </c>
      <c r="L1153" s="2">
        <v>2014</v>
      </c>
      <c r="M1153" s="2" t="s">
        <v>19</v>
      </c>
    </row>
    <row r="1154" spans="1:13" x14ac:dyDescent="0.25">
      <c r="A1154" s="20" t="s">
        <v>33</v>
      </c>
      <c r="B1154" s="20" t="s">
        <v>19</v>
      </c>
      <c r="L1154" s="2">
        <v>2014</v>
      </c>
      <c r="M1154" s="2" t="s">
        <v>19</v>
      </c>
    </row>
    <row r="1155" spans="1:13" x14ac:dyDescent="0.25">
      <c r="A1155" s="20" t="s">
        <v>33</v>
      </c>
      <c r="B1155" s="20" t="s">
        <v>19</v>
      </c>
      <c r="L1155" s="2">
        <v>2014</v>
      </c>
      <c r="M1155" s="2" t="s">
        <v>19</v>
      </c>
    </row>
    <row r="1156" spans="1:13" x14ac:dyDescent="0.25">
      <c r="A1156" s="20" t="s">
        <v>33</v>
      </c>
      <c r="B1156" s="20" t="s">
        <v>19</v>
      </c>
      <c r="L1156" s="2">
        <v>2014</v>
      </c>
      <c r="M1156" s="2" t="s">
        <v>19</v>
      </c>
    </row>
    <row r="1157" spans="1:13" x14ac:dyDescent="0.25">
      <c r="A1157" s="20" t="s">
        <v>33</v>
      </c>
      <c r="B1157" s="20" t="s">
        <v>19</v>
      </c>
      <c r="L1157" s="2">
        <v>2014</v>
      </c>
      <c r="M1157" s="2" t="s">
        <v>19</v>
      </c>
    </row>
    <row r="1158" spans="1:13" x14ac:dyDescent="0.25">
      <c r="A1158" s="20" t="s">
        <v>33</v>
      </c>
      <c r="B1158" s="20" t="s">
        <v>19</v>
      </c>
      <c r="L1158" s="2">
        <v>2014</v>
      </c>
      <c r="M1158" s="2" t="s">
        <v>19</v>
      </c>
    </row>
    <row r="1159" spans="1:13" x14ac:dyDescent="0.25">
      <c r="A1159" s="20" t="s">
        <v>33</v>
      </c>
      <c r="B1159" s="20" t="s">
        <v>19</v>
      </c>
      <c r="L1159" s="2">
        <v>2014</v>
      </c>
      <c r="M1159" s="2" t="s">
        <v>19</v>
      </c>
    </row>
    <row r="1160" spans="1:13" x14ac:dyDescent="0.25">
      <c r="A1160" s="20" t="s">
        <v>33</v>
      </c>
      <c r="B1160" s="20" t="s">
        <v>19</v>
      </c>
      <c r="L1160" s="2">
        <v>2014</v>
      </c>
      <c r="M1160" s="2" t="s">
        <v>19</v>
      </c>
    </row>
    <row r="1161" spans="1:13" x14ac:dyDescent="0.25">
      <c r="A1161" s="20" t="s">
        <v>33</v>
      </c>
      <c r="B1161" s="20" t="s">
        <v>19</v>
      </c>
      <c r="L1161" s="2">
        <v>2014</v>
      </c>
      <c r="M1161" s="2" t="s">
        <v>19</v>
      </c>
    </row>
    <row r="1162" spans="1:13" x14ac:dyDescent="0.25">
      <c r="A1162" s="20" t="s">
        <v>33</v>
      </c>
      <c r="B1162" s="20" t="s">
        <v>19</v>
      </c>
      <c r="L1162" s="2">
        <v>2014</v>
      </c>
      <c r="M1162" s="2" t="s">
        <v>19</v>
      </c>
    </row>
    <row r="1163" spans="1:13" x14ac:dyDescent="0.25">
      <c r="A1163" s="20" t="s">
        <v>33</v>
      </c>
      <c r="B1163" s="20" t="s">
        <v>19</v>
      </c>
      <c r="L1163" s="2">
        <v>2014</v>
      </c>
      <c r="M1163" s="2" t="s">
        <v>19</v>
      </c>
    </row>
    <row r="1164" spans="1:13" x14ac:dyDescent="0.25">
      <c r="A1164" s="20" t="s">
        <v>33</v>
      </c>
      <c r="B1164" s="20" t="s">
        <v>19</v>
      </c>
      <c r="L1164" s="2">
        <v>2014</v>
      </c>
      <c r="M1164" s="2" t="s">
        <v>19</v>
      </c>
    </row>
    <row r="1165" spans="1:13" x14ac:dyDescent="0.25">
      <c r="A1165" s="20" t="s">
        <v>33</v>
      </c>
      <c r="B1165" s="20" t="s">
        <v>19</v>
      </c>
      <c r="L1165" s="2">
        <v>2014</v>
      </c>
      <c r="M1165" s="2" t="s">
        <v>19</v>
      </c>
    </row>
    <row r="1166" spans="1:13" x14ac:dyDescent="0.25">
      <c r="A1166" s="20" t="s">
        <v>33</v>
      </c>
      <c r="B1166" s="20" t="s">
        <v>29</v>
      </c>
      <c r="L1166" s="2">
        <v>2014</v>
      </c>
      <c r="M1166" s="2" t="s">
        <v>29</v>
      </c>
    </row>
    <row r="1167" spans="1:13" x14ac:dyDescent="0.25">
      <c r="A1167" s="20" t="s">
        <v>33</v>
      </c>
      <c r="B1167" s="20" t="s">
        <v>19</v>
      </c>
      <c r="L1167" s="2">
        <v>2014</v>
      </c>
      <c r="M1167" s="2" t="s">
        <v>19</v>
      </c>
    </row>
    <row r="1168" spans="1:13" x14ac:dyDescent="0.25">
      <c r="A1168" s="20" t="s">
        <v>33</v>
      </c>
      <c r="B1168" s="20" t="s">
        <v>19</v>
      </c>
      <c r="L1168" s="2">
        <v>2014</v>
      </c>
      <c r="M1168" s="2" t="s">
        <v>19</v>
      </c>
    </row>
    <row r="1169" spans="1:13" x14ac:dyDescent="0.25">
      <c r="A1169" s="20" t="s">
        <v>33</v>
      </c>
      <c r="B1169" s="20" t="s">
        <v>19</v>
      </c>
      <c r="L1169" s="2">
        <v>2014</v>
      </c>
      <c r="M1169" s="2" t="s">
        <v>19</v>
      </c>
    </row>
    <row r="1170" spans="1:13" x14ac:dyDescent="0.25">
      <c r="A1170" s="20" t="s">
        <v>33</v>
      </c>
      <c r="B1170" s="20" t="s">
        <v>29</v>
      </c>
      <c r="L1170" s="2">
        <v>2014</v>
      </c>
      <c r="M1170" s="2" t="s">
        <v>29</v>
      </c>
    </row>
    <row r="1171" spans="1:13" x14ac:dyDescent="0.25">
      <c r="A1171" s="20" t="s">
        <v>33</v>
      </c>
      <c r="B1171" s="20" t="s">
        <v>19</v>
      </c>
      <c r="L1171" s="2">
        <v>2014</v>
      </c>
      <c r="M1171" s="2" t="s">
        <v>19</v>
      </c>
    </row>
    <row r="1172" spans="1:13" x14ac:dyDescent="0.25">
      <c r="A1172" s="20" t="s">
        <v>33</v>
      </c>
      <c r="B1172" s="20" t="s">
        <v>29</v>
      </c>
      <c r="L1172" s="2">
        <v>2014</v>
      </c>
      <c r="M1172" s="2" t="s">
        <v>29</v>
      </c>
    </row>
    <row r="1173" spans="1:13" x14ac:dyDescent="0.25">
      <c r="A1173" s="20" t="s">
        <v>33</v>
      </c>
      <c r="B1173" s="20" t="s">
        <v>19</v>
      </c>
      <c r="L1173" s="2">
        <v>2014</v>
      </c>
      <c r="M1173" s="2" t="s">
        <v>19</v>
      </c>
    </row>
    <row r="1174" spans="1:13" x14ac:dyDescent="0.25">
      <c r="A1174" s="20" t="s">
        <v>33</v>
      </c>
      <c r="B1174" s="20" t="s">
        <v>19</v>
      </c>
      <c r="L1174" s="2">
        <v>2014</v>
      </c>
      <c r="M1174" s="2" t="s">
        <v>19</v>
      </c>
    </row>
    <row r="1175" spans="1:13" x14ac:dyDescent="0.25">
      <c r="A1175" s="20" t="s">
        <v>33</v>
      </c>
      <c r="B1175" s="20" t="s">
        <v>19</v>
      </c>
      <c r="L1175" s="2">
        <v>2014</v>
      </c>
      <c r="M1175" s="2" t="s">
        <v>19</v>
      </c>
    </row>
    <row r="1176" spans="1:13" x14ac:dyDescent="0.25">
      <c r="A1176" s="20" t="s">
        <v>33</v>
      </c>
      <c r="B1176" s="20" t="s">
        <v>19</v>
      </c>
      <c r="L1176" s="2">
        <v>2014</v>
      </c>
      <c r="M1176" s="2" t="s">
        <v>19</v>
      </c>
    </row>
    <row r="1177" spans="1:13" x14ac:dyDescent="0.25">
      <c r="A1177" s="20" t="s">
        <v>33</v>
      </c>
      <c r="B1177" s="20" t="s">
        <v>19</v>
      </c>
      <c r="L1177" s="2">
        <v>2014</v>
      </c>
      <c r="M1177" s="2" t="s">
        <v>19</v>
      </c>
    </row>
    <row r="1178" spans="1:13" x14ac:dyDescent="0.25">
      <c r="A1178" s="20" t="s">
        <v>33</v>
      </c>
      <c r="B1178" s="20" t="s">
        <v>19</v>
      </c>
      <c r="L1178" s="2">
        <v>2014</v>
      </c>
      <c r="M1178" s="2" t="s">
        <v>19</v>
      </c>
    </row>
    <row r="1179" spans="1:13" x14ac:dyDescent="0.25">
      <c r="A1179" s="20" t="s">
        <v>33</v>
      </c>
      <c r="B1179" s="20" t="s">
        <v>19</v>
      </c>
      <c r="L1179" s="2">
        <v>2014</v>
      </c>
      <c r="M1179" s="2" t="s">
        <v>19</v>
      </c>
    </row>
    <row r="1180" spans="1:13" x14ac:dyDescent="0.25">
      <c r="A1180" s="20" t="s">
        <v>33</v>
      </c>
      <c r="B1180" s="20" t="s">
        <v>19</v>
      </c>
      <c r="L1180" s="2">
        <v>2014</v>
      </c>
      <c r="M1180" s="2" t="s">
        <v>19</v>
      </c>
    </row>
    <row r="1181" spans="1:13" x14ac:dyDescent="0.25">
      <c r="A1181" s="20" t="s">
        <v>33</v>
      </c>
      <c r="B1181" s="20" t="s">
        <v>19</v>
      </c>
      <c r="L1181" s="2">
        <v>2014</v>
      </c>
      <c r="M1181" s="2" t="s">
        <v>19</v>
      </c>
    </row>
    <row r="1182" spans="1:13" x14ac:dyDescent="0.25">
      <c r="A1182" s="20" t="s">
        <v>33</v>
      </c>
      <c r="B1182" s="20" t="s">
        <v>19</v>
      </c>
      <c r="L1182" s="2">
        <v>2014</v>
      </c>
      <c r="M1182" s="2" t="s">
        <v>19</v>
      </c>
    </row>
    <row r="1183" spans="1:13" x14ac:dyDescent="0.25">
      <c r="A1183" s="20" t="s">
        <v>33</v>
      </c>
      <c r="B1183" s="20" t="s">
        <v>19</v>
      </c>
      <c r="L1183" s="2">
        <v>2014</v>
      </c>
      <c r="M1183" s="2" t="s">
        <v>19</v>
      </c>
    </row>
    <row r="1184" spans="1:13" x14ac:dyDescent="0.25">
      <c r="A1184" s="20" t="s">
        <v>33</v>
      </c>
      <c r="B1184" s="20" t="s">
        <v>29</v>
      </c>
      <c r="L1184" s="2">
        <v>2014</v>
      </c>
      <c r="M1184" s="2" t="s">
        <v>29</v>
      </c>
    </row>
    <row r="1185" spans="1:13" x14ac:dyDescent="0.25">
      <c r="A1185" s="20" t="s">
        <v>33</v>
      </c>
      <c r="B1185" s="20" t="s">
        <v>19</v>
      </c>
      <c r="L1185" s="2">
        <v>2014</v>
      </c>
      <c r="M1185" s="2" t="s">
        <v>19</v>
      </c>
    </row>
    <row r="1186" spans="1:13" x14ac:dyDescent="0.25">
      <c r="A1186" s="20" t="s">
        <v>33</v>
      </c>
      <c r="B1186" s="20" t="s">
        <v>19</v>
      </c>
      <c r="L1186" s="2">
        <v>2014</v>
      </c>
      <c r="M1186" s="2" t="s">
        <v>19</v>
      </c>
    </row>
    <row r="1187" spans="1:13" x14ac:dyDescent="0.25">
      <c r="A1187" s="20" t="s">
        <v>33</v>
      </c>
      <c r="B1187" s="20" t="s">
        <v>19</v>
      </c>
      <c r="L1187" s="2">
        <v>2014</v>
      </c>
      <c r="M1187" s="2" t="s">
        <v>19</v>
      </c>
    </row>
    <row r="1188" spans="1:13" x14ac:dyDescent="0.25">
      <c r="A1188" s="20" t="s">
        <v>33</v>
      </c>
      <c r="B1188" s="20" t="s">
        <v>19</v>
      </c>
      <c r="L1188" s="2">
        <v>2014</v>
      </c>
      <c r="M1188" s="2" t="s">
        <v>19</v>
      </c>
    </row>
    <row r="1189" spans="1:13" x14ac:dyDescent="0.25">
      <c r="A1189" s="20" t="s">
        <v>33</v>
      </c>
      <c r="B1189" s="20" t="s">
        <v>19</v>
      </c>
      <c r="L1189" s="2">
        <v>2014</v>
      </c>
      <c r="M1189" s="2" t="s">
        <v>19</v>
      </c>
    </row>
    <row r="1190" spans="1:13" x14ac:dyDescent="0.25">
      <c r="A1190" s="20" t="s">
        <v>33</v>
      </c>
      <c r="B1190" s="20" t="s">
        <v>19</v>
      </c>
      <c r="L1190" s="2">
        <v>2014</v>
      </c>
      <c r="M1190" s="2" t="s">
        <v>19</v>
      </c>
    </row>
    <row r="1191" spans="1:13" x14ac:dyDescent="0.25">
      <c r="A1191" s="20" t="s">
        <v>33</v>
      </c>
      <c r="B1191" s="20" t="s">
        <v>19</v>
      </c>
      <c r="L1191" s="2">
        <v>2014</v>
      </c>
      <c r="M1191" s="2" t="s">
        <v>19</v>
      </c>
    </row>
    <row r="1192" spans="1:13" x14ac:dyDescent="0.25">
      <c r="A1192" s="20" t="s">
        <v>33</v>
      </c>
      <c r="B1192" s="20" t="s">
        <v>19</v>
      </c>
      <c r="L1192" s="2">
        <v>2014</v>
      </c>
      <c r="M1192" s="2" t="s">
        <v>19</v>
      </c>
    </row>
    <row r="1193" spans="1:13" x14ac:dyDescent="0.25">
      <c r="A1193" s="20" t="s">
        <v>33</v>
      </c>
      <c r="B1193" s="20" t="s">
        <v>19</v>
      </c>
      <c r="L1193" s="2">
        <v>2014</v>
      </c>
      <c r="M1193" s="2" t="s">
        <v>19</v>
      </c>
    </row>
    <row r="1194" spans="1:13" x14ac:dyDescent="0.25">
      <c r="A1194" s="20" t="s">
        <v>33</v>
      </c>
      <c r="B1194" s="20" t="s">
        <v>19</v>
      </c>
      <c r="L1194" s="2">
        <v>2014</v>
      </c>
      <c r="M1194" s="2" t="s">
        <v>19</v>
      </c>
    </row>
    <row r="1195" spans="1:13" x14ac:dyDescent="0.25">
      <c r="A1195" s="20" t="s">
        <v>33</v>
      </c>
      <c r="B1195" s="20" t="s">
        <v>19</v>
      </c>
      <c r="L1195" s="2">
        <v>2014</v>
      </c>
      <c r="M1195" s="2" t="s">
        <v>19</v>
      </c>
    </row>
    <row r="1196" spans="1:13" x14ac:dyDescent="0.25">
      <c r="A1196" s="20" t="s">
        <v>33</v>
      </c>
      <c r="B1196" s="20" t="s">
        <v>19</v>
      </c>
      <c r="L1196" s="2">
        <v>2014</v>
      </c>
      <c r="M1196" s="2" t="s">
        <v>19</v>
      </c>
    </row>
    <row r="1197" spans="1:13" x14ac:dyDescent="0.25">
      <c r="A1197" s="20" t="s">
        <v>33</v>
      </c>
      <c r="B1197" s="20" t="s">
        <v>19</v>
      </c>
      <c r="L1197" s="2">
        <v>2014</v>
      </c>
      <c r="M1197" s="2" t="s">
        <v>19</v>
      </c>
    </row>
    <row r="1198" spans="1:13" x14ac:dyDescent="0.25">
      <c r="A1198" s="20" t="s">
        <v>33</v>
      </c>
      <c r="B1198" s="20" t="s">
        <v>19</v>
      </c>
      <c r="L1198" s="2">
        <v>2014</v>
      </c>
      <c r="M1198" s="2" t="s">
        <v>19</v>
      </c>
    </row>
    <row r="1199" spans="1:13" x14ac:dyDescent="0.25">
      <c r="A1199" s="20" t="s">
        <v>33</v>
      </c>
      <c r="B1199" s="20" t="s">
        <v>19</v>
      </c>
      <c r="L1199" s="2">
        <v>2014</v>
      </c>
      <c r="M1199" s="2" t="s">
        <v>19</v>
      </c>
    </row>
    <row r="1200" spans="1:13" x14ac:dyDescent="0.25">
      <c r="A1200" s="20" t="s">
        <v>33</v>
      </c>
      <c r="B1200" s="20" t="s">
        <v>19</v>
      </c>
      <c r="L1200" s="2">
        <v>2014</v>
      </c>
      <c r="M1200" s="2" t="s">
        <v>19</v>
      </c>
    </row>
    <row r="1201" spans="1:13" x14ac:dyDescent="0.25">
      <c r="A1201" s="20" t="s">
        <v>33</v>
      </c>
      <c r="B1201" s="20" t="s">
        <v>19</v>
      </c>
      <c r="L1201" s="2">
        <v>2014</v>
      </c>
      <c r="M1201" s="2" t="s">
        <v>19</v>
      </c>
    </row>
    <row r="1202" spans="1:13" x14ac:dyDescent="0.25">
      <c r="A1202" s="20" t="s">
        <v>33</v>
      </c>
      <c r="B1202" s="20" t="s">
        <v>19</v>
      </c>
      <c r="L1202" s="2">
        <v>2014</v>
      </c>
      <c r="M1202" s="2" t="s">
        <v>19</v>
      </c>
    </row>
    <row r="1203" spans="1:13" x14ac:dyDescent="0.25">
      <c r="A1203" s="20" t="s">
        <v>33</v>
      </c>
      <c r="B1203" s="20" t="s">
        <v>19</v>
      </c>
      <c r="L1203" s="2">
        <v>2014</v>
      </c>
      <c r="M1203" s="2" t="s">
        <v>19</v>
      </c>
    </row>
    <row r="1204" spans="1:13" x14ac:dyDescent="0.25">
      <c r="A1204" s="20" t="s">
        <v>33</v>
      </c>
      <c r="B1204" s="20" t="s">
        <v>19</v>
      </c>
      <c r="L1204" s="2">
        <v>2014</v>
      </c>
      <c r="M1204" s="2" t="s">
        <v>19</v>
      </c>
    </row>
    <row r="1205" spans="1:13" x14ac:dyDescent="0.25">
      <c r="A1205" s="20" t="s">
        <v>33</v>
      </c>
      <c r="B1205" s="20" t="s">
        <v>19</v>
      </c>
      <c r="L1205" s="2">
        <v>2014</v>
      </c>
      <c r="M1205" s="2" t="s">
        <v>19</v>
      </c>
    </row>
    <row r="1206" spans="1:13" x14ac:dyDescent="0.25">
      <c r="A1206" s="20" t="s">
        <v>33</v>
      </c>
      <c r="B1206" s="20" t="s">
        <v>19</v>
      </c>
      <c r="L1206" s="2">
        <v>2014</v>
      </c>
      <c r="M1206" s="2" t="s">
        <v>19</v>
      </c>
    </row>
    <row r="1207" spans="1:13" x14ac:dyDescent="0.25">
      <c r="A1207" s="20" t="s">
        <v>33</v>
      </c>
      <c r="B1207" s="20" t="s">
        <v>19</v>
      </c>
      <c r="L1207" s="2">
        <v>2014</v>
      </c>
      <c r="M1207" s="2" t="s">
        <v>19</v>
      </c>
    </row>
    <row r="1208" spans="1:13" x14ac:dyDescent="0.25">
      <c r="A1208" s="20" t="s">
        <v>33</v>
      </c>
      <c r="B1208" s="20" t="s">
        <v>19</v>
      </c>
      <c r="L1208" s="2">
        <v>2014</v>
      </c>
      <c r="M1208" s="2" t="s">
        <v>19</v>
      </c>
    </row>
    <row r="1209" spans="1:13" x14ac:dyDescent="0.25">
      <c r="A1209" s="20" t="s">
        <v>33</v>
      </c>
      <c r="B1209" s="20" t="s">
        <v>19</v>
      </c>
      <c r="L1209" s="2">
        <v>2014</v>
      </c>
      <c r="M1209" s="2" t="s">
        <v>19</v>
      </c>
    </row>
    <row r="1210" spans="1:13" x14ac:dyDescent="0.25">
      <c r="A1210" s="20" t="s">
        <v>33</v>
      </c>
      <c r="B1210" s="20" t="s">
        <v>29</v>
      </c>
      <c r="L1210" s="2">
        <v>2014</v>
      </c>
      <c r="M1210" s="2" t="s">
        <v>29</v>
      </c>
    </row>
    <row r="1211" spans="1:13" x14ac:dyDescent="0.25">
      <c r="A1211" s="20" t="s">
        <v>33</v>
      </c>
      <c r="B1211" s="20" t="s">
        <v>19</v>
      </c>
      <c r="L1211" s="2">
        <v>2014</v>
      </c>
      <c r="M1211" s="2" t="s">
        <v>19</v>
      </c>
    </row>
    <row r="1212" spans="1:13" x14ac:dyDescent="0.25">
      <c r="A1212" s="20" t="s">
        <v>33</v>
      </c>
      <c r="B1212" s="20" t="s">
        <v>19</v>
      </c>
      <c r="L1212" s="2">
        <v>2014</v>
      </c>
      <c r="M1212" s="2" t="s">
        <v>19</v>
      </c>
    </row>
    <row r="1213" spans="1:13" x14ac:dyDescent="0.25">
      <c r="A1213" s="20" t="s">
        <v>33</v>
      </c>
      <c r="B1213" s="20" t="s">
        <v>19</v>
      </c>
      <c r="L1213" s="2">
        <v>2014</v>
      </c>
      <c r="M1213" s="2" t="s">
        <v>19</v>
      </c>
    </row>
    <row r="1214" spans="1:13" x14ac:dyDescent="0.25">
      <c r="A1214" s="20" t="s">
        <v>33</v>
      </c>
      <c r="B1214" s="20" t="s">
        <v>19</v>
      </c>
      <c r="L1214" s="2">
        <v>2014</v>
      </c>
      <c r="M1214" s="2" t="s">
        <v>19</v>
      </c>
    </row>
    <row r="1215" spans="1:13" x14ac:dyDescent="0.25">
      <c r="A1215" s="20" t="s">
        <v>33</v>
      </c>
      <c r="B1215" s="20" t="s">
        <v>19</v>
      </c>
      <c r="L1215" s="2">
        <v>2014</v>
      </c>
      <c r="M1215" s="2" t="s">
        <v>19</v>
      </c>
    </row>
    <row r="1216" spans="1:13" x14ac:dyDescent="0.25">
      <c r="A1216" s="20" t="s">
        <v>33</v>
      </c>
      <c r="B1216" s="20" t="s">
        <v>19</v>
      </c>
      <c r="L1216" s="2">
        <v>2014</v>
      </c>
      <c r="M1216" s="2" t="s">
        <v>19</v>
      </c>
    </row>
    <row r="1217" spans="1:13" x14ac:dyDescent="0.25">
      <c r="A1217" s="20" t="s">
        <v>33</v>
      </c>
      <c r="B1217" s="20" t="s">
        <v>19</v>
      </c>
      <c r="L1217" s="2">
        <v>2014</v>
      </c>
      <c r="M1217" s="2" t="s">
        <v>19</v>
      </c>
    </row>
    <row r="1218" spans="1:13" x14ac:dyDescent="0.25">
      <c r="A1218" s="20" t="s">
        <v>33</v>
      </c>
      <c r="B1218" s="20" t="s">
        <v>19</v>
      </c>
      <c r="L1218" s="2">
        <v>2014</v>
      </c>
      <c r="M1218" s="2" t="s">
        <v>19</v>
      </c>
    </row>
    <row r="1219" spans="1:13" x14ac:dyDescent="0.25">
      <c r="A1219" s="20" t="s">
        <v>33</v>
      </c>
      <c r="B1219" s="20" t="s">
        <v>19</v>
      </c>
      <c r="L1219" s="2">
        <v>2014</v>
      </c>
      <c r="M1219" s="2" t="s">
        <v>19</v>
      </c>
    </row>
    <row r="1220" spans="1:13" x14ac:dyDescent="0.25">
      <c r="A1220" s="20" t="s">
        <v>33</v>
      </c>
      <c r="B1220" s="20" t="s">
        <v>19</v>
      </c>
      <c r="L1220" s="2">
        <v>2014</v>
      </c>
      <c r="M1220" s="2" t="s">
        <v>19</v>
      </c>
    </row>
    <row r="1221" spans="1:13" x14ac:dyDescent="0.25">
      <c r="A1221" s="20" t="s">
        <v>33</v>
      </c>
      <c r="B1221" s="20" t="s">
        <v>19</v>
      </c>
      <c r="L1221" s="2">
        <v>2014</v>
      </c>
      <c r="M1221" s="2" t="s">
        <v>19</v>
      </c>
    </row>
    <row r="1222" spans="1:13" x14ac:dyDescent="0.25">
      <c r="A1222" s="20" t="s">
        <v>33</v>
      </c>
      <c r="B1222" s="20" t="s">
        <v>29</v>
      </c>
      <c r="L1222" s="2">
        <v>2014</v>
      </c>
      <c r="M1222" s="2" t="s">
        <v>29</v>
      </c>
    </row>
    <row r="1223" spans="1:13" x14ac:dyDescent="0.25">
      <c r="A1223" s="20" t="s">
        <v>33</v>
      </c>
      <c r="B1223" s="20" t="s">
        <v>19</v>
      </c>
      <c r="L1223" s="2">
        <v>2014</v>
      </c>
      <c r="M1223" s="2" t="s">
        <v>19</v>
      </c>
    </row>
    <row r="1224" spans="1:13" x14ac:dyDescent="0.25">
      <c r="A1224" s="20" t="s">
        <v>33</v>
      </c>
      <c r="B1224" s="20" t="s">
        <v>19</v>
      </c>
      <c r="L1224" s="2">
        <v>2014</v>
      </c>
      <c r="M1224" s="2" t="s">
        <v>19</v>
      </c>
    </row>
    <row r="1225" spans="1:13" x14ac:dyDescent="0.25">
      <c r="A1225" s="20" t="s">
        <v>33</v>
      </c>
      <c r="B1225" s="20" t="s">
        <v>19</v>
      </c>
      <c r="L1225" s="2">
        <v>2014</v>
      </c>
      <c r="M1225" s="2" t="s">
        <v>19</v>
      </c>
    </row>
    <row r="1226" spans="1:13" x14ac:dyDescent="0.25">
      <c r="A1226" s="20" t="s">
        <v>33</v>
      </c>
      <c r="B1226" s="20" t="s">
        <v>19</v>
      </c>
      <c r="L1226" s="2">
        <v>2014</v>
      </c>
      <c r="M1226" s="2" t="s">
        <v>19</v>
      </c>
    </row>
    <row r="1227" spans="1:13" x14ac:dyDescent="0.25">
      <c r="A1227" s="20" t="s">
        <v>33</v>
      </c>
      <c r="B1227" s="20" t="s">
        <v>19</v>
      </c>
      <c r="L1227" s="2">
        <v>2014</v>
      </c>
      <c r="M1227" s="2" t="s">
        <v>19</v>
      </c>
    </row>
    <row r="1228" spans="1:13" x14ac:dyDescent="0.25">
      <c r="A1228" s="20" t="s">
        <v>33</v>
      </c>
      <c r="B1228" s="20" t="s">
        <v>29</v>
      </c>
      <c r="L1228" s="2">
        <v>2014</v>
      </c>
      <c r="M1228" s="2" t="s">
        <v>29</v>
      </c>
    </row>
    <row r="1229" spans="1:13" x14ac:dyDescent="0.25">
      <c r="A1229" s="20" t="s">
        <v>33</v>
      </c>
      <c r="B1229" s="20" t="s">
        <v>19</v>
      </c>
      <c r="L1229" s="2">
        <v>2014</v>
      </c>
      <c r="M1229" s="2" t="s">
        <v>19</v>
      </c>
    </row>
    <row r="1230" spans="1:13" x14ac:dyDescent="0.25">
      <c r="A1230" s="20" t="s">
        <v>33</v>
      </c>
      <c r="B1230" s="20" t="s">
        <v>19</v>
      </c>
      <c r="L1230" s="2">
        <v>2014</v>
      </c>
      <c r="M1230" s="2" t="s">
        <v>19</v>
      </c>
    </row>
    <row r="1231" spans="1:13" x14ac:dyDescent="0.25">
      <c r="A1231" s="20" t="s">
        <v>33</v>
      </c>
      <c r="B1231" s="20" t="s">
        <v>19</v>
      </c>
      <c r="L1231" s="2">
        <v>2014</v>
      </c>
      <c r="M1231" s="2" t="s">
        <v>19</v>
      </c>
    </row>
    <row r="1232" spans="1:13" x14ac:dyDescent="0.25">
      <c r="A1232" s="20" t="s">
        <v>33</v>
      </c>
      <c r="B1232" s="20" t="s">
        <v>19</v>
      </c>
      <c r="L1232" s="2">
        <v>2014</v>
      </c>
      <c r="M1232" s="2" t="s">
        <v>19</v>
      </c>
    </row>
    <row r="1233" spans="1:13" x14ac:dyDescent="0.25">
      <c r="A1233" s="20" t="s">
        <v>33</v>
      </c>
      <c r="B1233" s="20" t="s">
        <v>19</v>
      </c>
      <c r="L1233" s="2">
        <v>2014</v>
      </c>
      <c r="M1233" s="2" t="s">
        <v>19</v>
      </c>
    </row>
    <row r="1234" spans="1:13" x14ac:dyDescent="0.25">
      <c r="A1234" s="20" t="s">
        <v>33</v>
      </c>
      <c r="B1234" s="20" t="s">
        <v>19</v>
      </c>
      <c r="L1234" s="2">
        <v>2014</v>
      </c>
      <c r="M1234" s="2" t="s">
        <v>19</v>
      </c>
    </row>
    <row r="1235" spans="1:13" x14ac:dyDescent="0.25">
      <c r="A1235" s="20" t="s">
        <v>33</v>
      </c>
      <c r="B1235" s="20" t="s">
        <v>19</v>
      </c>
      <c r="L1235" s="2">
        <v>2014</v>
      </c>
      <c r="M1235" s="2" t="s">
        <v>19</v>
      </c>
    </row>
    <row r="1236" spans="1:13" x14ac:dyDescent="0.25">
      <c r="A1236" s="20" t="s">
        <v>33</v>
      </c>
      <c r="B1236" s="20" t="s">
        <v>19</v>
      </c>
      <c r="L1236" s="2">
        <v>2014</v>
      </c>
      <c r="M1236" s="2" t="s">
        <v>19</v>
      </c>
    </row>
    <row r="1237" spans="1:13" x14ac:dyDescent="0.25">
      <c r="A1237" s="20" t="s">
        <v>33</v>
      </c>
      <c r="B1237" s="20" t="s">
        <v>19</v>
      </c>
      <c r="L1237" s="2">
        <v>2014</v>
      </c>
      <c r="M1237" s="2" t="s">
        <v>19</v>
      </c>
    </row>
    <row r="1238" spans="1:13" x14ac:dyDescent="0.25">
      <c r="A1238" s="20" t="s">
        <v>33</v>
      </c>
      <c r="B1238" s="20" t="s">
        <v>19</v>
      </c>
      <c r="L1238" s="2">
        <v>2014</v>
      </c>
      <c r="M1238" s="2" t="s">
        <v>19</v>
      </c>
    </row>
    <row r="1239" spans="1:13" x14ac:dyDescent="0.25">
      <c r="A1239" s="20" t="s">
        <v>33</v>
      </c>
      <c r="B1239" s="20" t="s">
        <v>19</v>
      </c>
      <c r="L1239" s="2">
        <v>2014</v>
      </c>
      <c r="M1239" s="2" t="s">
        <v>19</v>
      </c>
    </row>
    <row r="1240" spans="1:13" x14ac:dyDescent="0.25">
      <c r="A1240" s="20" t="s">
        <v>33</v>
      </c>
      <c r="B1240" s="20" t="s">
        <v>19</v>
      </c>
      <c r="L1240" s="2">
        <v>2014</v>
      </c>
      <c r="M1240" s="2" t="s">
        <v>19</v>
      </c>
    </row>
    <row r="1241" spans="1:13" x14ac:dyDescent="0.25">
      <c r="A1241" s="20" t="s">
        <v>33</v>
      </c>
      <c r="B1241" s="20" t="s">
        <v>19</v>
      </c>
      <c r="L1241" s="2">
        <v>2014</v>
      </c>
      <c r="M1241" s="2" t="s">
        <v>19</v>
      </c>
    </row>
    <row r="1242" spans="1:13" x14ac:dyDescent="0.25">
      <c r="A1242" s="20" t="s">
        <v>33</v>
      </c>
      <c r="B1242" s="20" t="s">
        <v>19</v>
      </c>
      <c r="L1242" s="2">
        <v>2014</v>
      </c>
      <c r="M1242" s="2" t="s">
        <v>19</v>
      </c>
    </row>
    <row r="1243" spans="1:13" x14ac:dyDescent="0.25">
      <c r="A1243" s="20" t="s">
        <v>33</v>
      </c>
      <c r="B1243" s="20" t="s">
        <v>19</v>
      </c>
      <c r="L1243" s="2">
        <v>2014</v>
      </c>
      <c r="M1243" s="2" t="s">
        <v>19</v>
      </c>
    </row>
    <row r="1244" spans="1:13" x14ac:dyDescent="0.25">
      <c r="A1244" s="20" t="s">
        <v>33</v>
      </c>
      <c r="B1244" s="20" t="s">
        <v>19</v>
      </c>
      <c r="L1244" s="2">
        <v>2014</v>
      </c>
      <c r="M1244" s="2" t="s">
        <v>19</v>
      </c>
    </row>
    <row r="1245" spans="1:13" x14ac:dyDescent="0.25">
      <c r="A1245" s="20" t="s">
        <v>33</v>
      </c>
      <c r="B1245" s="20" t="s">
        <v>19</v>
      </c>
      <c r="L1245" s="2">
        <v>2014</v>
      </c>
      <c r="M1245" s="2" t="s">
        <v>19</v>
      </c>
    </row>
    <row r="1246" spans="1:13" x14ac:dyDescent="0.25">
      <c r="A1246" s="20" t="s">
        <v>33</v>
      </c>
      <c r="B1246" s="20" t="s">
        <v>19</v>
      </c>
      <c r="L1246" s="2">
        <v>2014</v>
      </c>
      <c r="M1246" s="2" t="s">
        <v>19</v>
      </c>
    </row>
    <row r="1247" spans="1:13" x14ac:dyDescent="0.25">
      <c r="A1247" s="20" t="s">
        <v>33</v>
      </c>
      <c r="B1247" s="20" t="s">
        <v>19</v>
      </c>
      <c r="L1247" s="2">
        <v>2014</v>
      </c>
      <c r="M1247" s="2" t="s">
        <v>19</v>
      </c>
    </row>
    <row r="1248" spans="1:13" x14ac:dyDescent="0.25">
      <c r="A1248" s="20" t="s">
        <v>33</v>
      </c>
      <c r="B1248" s="20" t="s">
        <v>19</v>
      </c>
      <c r="L1248" s="2">
        <v>2014</v>
      </c>
      <c r="M1248" s="2" t="s">
        <v>19</v>
      </c>
    </row>
    <row r="1249" spans="1:13" x14ac:dyDescent="0.25">
      <c r="A1249" s="20" t="s">
        <v>33</v>
      </c>
      <c r="B1249" s="20" t="s">
        <v>19</v>
      </c>
      <c r="L1249" s="2">
        <v>2014</v>
      </c>
      <c r="M1249" s="2" t="s">
        <v>19</v>
      </c>
    </row>
    <row r="1250" spans="1:13" x14ac:dyDescent="0.25">
      <c r="A1250" s="20" t="s">
        <v>33</v>
      </c>
      <c r="B1250" s="20" t="s">
        <v>19</v>
      </c>
      <c r="L1250" s="2">
        <v>2014</v>
      </c>
      <c r="M1250" s="2" t="s">
        <v>19</v>
      </c>
    </row>
    <row r="1251" spans="1:13" x14ac:dyDescent="0.25">
      <c r="A1251" s="20" t="s">
        <v>33</v>
      </c>
      <c r="B1251" s="20" t="s">
        <v>19</v>
      </c>
      <c r="L1251" s="2">
        <v>2014</v>
      </c>
      <c r="M1251" s="2" t="s">
        <v>19</v>
      </c>
    </row>
    <row r="1252" spans="1:13" x14ac:dyDescent="0.25">
      <c r="A1252" s="20" t="s">
        <v>33</v>
      </c>
      <c r="B1252" s="20" t="s">
        <v>19</v>
      </c>
      <c r="L1252" s="2">
        <v>2014</v>
      </c>
      <c r="M1252" s="2" t="s">
        <v>19</v>
      </c>
    </row>
    <row r="1253" spans="1:13" x14ac:dyDescent="0.25">
      <c r="A1253" s="20" t="s">
        <v>33</v>
      </c>
      <c r="B1253" s="20" t="s">
        <v>19</v>
      </c>
      <c r="L1253" s="2">
        <v>2014</v>
      </c>
      <c r="M1253" s="2" t="s">
        <v>19</v>
      </c>
    </row>
    <row r="1254" spans="1:13" x14ac:dyDescent="0.25">
      <c r="A1254" s="20" t="s">
        <v>33</v>
      </c>
      <c r="B1254" s="20" t="s">
        <v>19</v>
      </c>
      <c r="L1254" s="2">
        <v>2014</v>
      </c>
      <c r="M1254" s="2" t="s">
        <v>19</v>
      </c>
    </row>
    <row r="1255" spans="1:13" x14ac:dyDescent="0.25">
      <c r="A1255" s="20" t="s">
        <v>33</v>
      </c>
      <c r="B1255" s="20" t="s">
        <v>19</v>
      </c>
      <c r="L1255" s="2">
        <v>2014</v>
      </c>
      <c r="M1255" s="2" t="s">
        <v>19</v>
      </c>
    </row>
    <row r="1256" spans="1:13" x14ac:dyDescent="0.25">
      <c r="A1256" s="20" t="s">
        <v>33</v>
      </c>
      <c r="B1256" s="20" t="s">
        <v>19</v>
      </c>
      <c r="L1256" s="2">
        <v>2014</v>
      </c>
      <c r="M1256" s="2" t="s">
        <v>19</v>
      </c>
    </row>
    <row r="1257" spans="1:13" x14ac:dyDescent="0.25">
      <c r="A1257" s="20" t="s">
        <v>33</v>
      </c>
      <c r="B1257" s="20" t="s">
        <v>19</v>
      </c>
      <c r="L1257" s="2">
        <v>2014</v>
      </c>
      <c r="M1257" s="2" t="s">
        <v>19</v>
      </c>
    </row>
    <row r="1258" spans="1:13" x14ac:dyDescent="0.25">
      <c r="A1258" s="20" t="s">
        <v>33</v>
      </c>
      <c r="B1258" s="20" t="s">
        <v>19</v>
      </c>
      <c r="L1258" s="2">
        <v>2014</v>
      </c>
      <c r="M1258" s="2" t="s">
        <v>19</v>
      </c>
    </row>
    <row r="1259" spans="1:13" x14ac:dyDescent="0.25">
      <c r="A1259" s="20" t="s">
        <v>33</v>
      </c>
      <c r="B1259" s="20" t="s">
        <v>19</v>
      </c>
      <c r="L1259" s="2">
        <v>2014</v>
      </c>
      <c r="M1259" s="2" t="s">
        <v>19</v>
      </c>
    </row>
    <row r="1260" spans="1:13" x14ac:dyDescent="0.25">
      <c r="A1260" s="20" t="s">
        <v>33</v>
      </c>
      <c r="B1260" s="20" t="s">
        <v>29</v>
      </c>
      <c r="L1260" s="2">
        <v>2014</v>
      </c>
      <c r="M1260" s="2" t="s">
        <v>29</v>
      </c>
    </row>
    <row r="1261" spans="1:13" x14ac:dyDescent="0.25">
      <c r="A1261" s="20" t="s">
        <v>33</v>
      </c>
      <c r="B1261" s="20" t="s">
        <v>19</v>
      </c>
      <c r="L1261" s="2">
        <v>2014</v>
      </c>
      <c r="M1261" s="2" t="s">
        <v>19</v>
      </c>
    </row>
    <row r="1262" spans="1:13" x14ac:dyDescent="0.25">
      <c r="A1262" s="20" t="s">
        <v>33</v>
      </c>
      <c r="B1262" s="20" t="s">
        <v>19</v>
      </c>
      <c r="L1262" s="2">
        <v>2014</v>
      </c>
      <c r="M1262" s="2" t="s">
        <v>19</v>
      </c>
    </row>
    <row r="1263" spans="1:13" x14ac:dyDescent="0.25">
      <c r="A1263" s="20" t="s">
        <v>33</v>
      </c>
      <c r="B1263" s="20" t="s">
        <v>19</v>
      </c>
      <c r="L1263" s="2">
        <v>2014</v>
      </c>
      <c r="M1263" s="2" t="s">
        <v>19</v>
      </c>
    </row>
    <row r="1264" spans="1:13" x14ac:dyDescent="0.25">
      <c r="A1264" s="20" t="s">
        <v>33</v>
      </c>
      <c r="B1264" s="20" t="s">
        <v>19</v>
      </c>
      <c r="L1264" s="2">
        <v>2014</v>
      </c>
      <c r="M1264" s="2" t="s">
        <v>19</v>
      </c>
    </row>
    <row r="1265" spans="1:13" x14ac:dyDescent="0.25">
      <c r="A1265" s="20" t="s">
        <v>33</v>
      </c>
      <c r="B1265" s="20" t="s">
        <v>29</v>
      </c>
      <c r="L1265" s="2">
        <v>2014</v>
      </c>
      <c r="M1265" s="2" t="s">
        <v>29</v>
      </c>
    </row>
    <row r="1266" spans="1:13" x14ac:dyDescent="0.25">
      <c r="A1266" s="20" t="s">
        <v>33</v>
      </c>
      <c r="B1266" s="20" t="s">
        <v>19</v>
      </c>
      <c r="L1266" s="2">
        <v>2014</v>
      </c>
      <c r="M1266" s="2" t="s">
        <v>19</v>
      </c>
    </row>
    <row r="1267" spans="1:13" x14ac:dyDescent="0.25">
      <c r="A1267" s="20" t="s">
        <v>33</v>
      </c>
      <c r="B1267" s="20" t="s">
        <v>19</v>
      </c>
      <c r="L1267" s="2">
        <v>2014</v>
      </c>
      <c r="M1267" s="2" t="s">
        <v>19</v>
      </c>
    </row>
    <row r="1268" spans="1:13" x14ac:dyDescent="0.25">
      <c r="A1268" s="20" t="s">
        <v>33</v>
      </c>
      <c r="B1268" s="20" t="s">
        <v>19</v>
      </c>
      <c r="L1268" s="2">
        <v>2014</v>
      </c>
      <c r="M1268" s="2" t="s">
        <v>19</v>
      </c>
    </row>
    <row r="1269" spans="1:13" x14ac:dyDescent="0.25">
      <c r="A1269" s="20" t="s">
        <v>33</v>
      </c>
      <c r="B1269" s="20" t="s">
        <v>19</v>
      </c>
      <c r="L1269" s="2">
        <v>2014</v>
      </c>
      <c r="M1269" s="2" t="s">
        <v>19</v>
      </c>
    </row>
    <row r="1270" spans="1:13" x14ac:dyDescent="0.25">
      <c r="A1270" s="20" t="s">
        <v>33</v>
      </c>
      <c r="B1270" s="20" t="s">
        <v>19</v>
      </c>
      <c r="L1270" s="2">
        <v>2014</v>
      </c>
      <c r="M1270" s="2" t="s">
        <v>19</v>
      </c>
    </row>
    <row r="1271" spans="1:13" x14ac:dyDescent="0.25">
      <c r="A1271" s="20" t="s">
        <v>33</v>
      </c>
      <c r="B1271" s="20" t="s">
        <v>19</v>
      </c>
      <c r="L1271" s="2">
        <v>2014</v>
      </c>
      <c r="M1271" s="2" t="s">
        <v>19</v>
      </c>
    </row>
    <row r="1272" spans="1:13" x14ac:dyDescent="0.25">
      <c r="A1272" s="20" t="s">
        <v>33</v>
      </c>
      <c r="B1272" s="20" t="s">
        <v>19</v>
      </c>
      <c r="L1272" s="2">
        <v>2014</v>
      </c>
      <c r="M1272" s="2" t="s">
        <v>19</v>
      </c>
    </row>
    <row r="1273" spans="1:13" x14ac:dyDescent="0.25">
      <c r="A1273" s="20" t="s">
        <v>33</v>
      </c>
      <c r="B1273" s="20" t="s">
        <v>19</v>
      </c>
      <c r="L1273" s="2">
        <v>2014</v>
      </c>
      <c r="M1273" s="2" t="s">
        <v>19</v>
      </c>
    </row>
    <row r="1274" spans="1:13" x14ac:dyDescent="0.25">
      <c r="A1274" s="20" t="s">
        <v>33</v>
      </c>
      <c r="B1274" s="20" t="s">
        <v>19</v>
      </c>
      <c r="L1274" s="2">
        <v>2014</v>
      </c>
      <c r="M1274" s="2" t="s">
        <v>19</v>
      </c>
    </row>
    <row r="1275" spans="1:13" x14ac:dyDescent="0.25">
      <c r="A1275" s="20" t="s">
        <v>33</v>
      </c>
      <c r="B1275" s="20" t="s">
        <v>19</v>
      </c>
      <c r="L1275" s="2">
        <v>2014</v>
      </c>
      <c r="M1275" s="2" t="s">
        <v>19</v>
      </c>
    </row>
    <row r="1276" spans="1:13" x14ac:dyDescent="0.25">
      <c r="A1276" s="20" t="s">
        <v>33</v>
      </c>
      <c r="B1276" s="20" t="s">
        <v>19</v>
      </c>
      <c r="L1276" s="2">
        <v>2014</v>
      </c>
      <c r="M1276" s="2" t="s">
        <v>19</v>
      </c>
    </row>
    <row r="1277" spans="1:13" x14ac:dyDescent="0.25">
      <c r="A1277" s="20" t="s">
        <v>33</v>
      </c>
      <c r="B1277" s="20" t="s">
        <v>19</v>
      </c>
      <c r="L1277" s="2">
        <v>2014</v>
      </c>
      <c r="M1277" s="2" t="s">
        <v>19</v>
      </c>
    </row>
    <row r="1278" spans="1:13" x14ac:dyDescent="0.25">
      <c r="A1278" s="20" t="s">
        <v>33</v>
      </c>
      <c r="B1278" s="20" t="s">
        <v>19</v>
      </c>
      <c r="L1278" s="2">
        <v>2014</v>
      </c>
      <c r="M1278" s="2" t="s">
        <v>19</v>
      </c>
    </row>
    <row r="1279" spans="1:13" x14ac:dyDescent="0.25">
      <c r="A1279" s="20" t="s">
        <v>33</v>
      </c>
      <c r="B1279" s="20" t="s">
        <v>19</v>
      </c>
      <c r="L1279" s="2">
        <v>2014</v>
      </c>
      <c r="M1279" s="2" t="s">
        <v>19</v>
      </c>
    </row>
    <row r="1280" spans="1:13" x14ac:dyDescent="0.25">
      <c r="A1280" s="20" t="s">
        <v>33</v>
      </c>
      <c r="B1280" s="20" t="s">
        <v>19</v>
      </c>
      <c r="L1280" s="2">
        <v>2014</v>
      </c>
      <c r="M1280" s="2" t="s">
        <v>19</v>
      </c>
    </row>
    <row r="1281" spans="1:13" x14ac:dyDescent="0.25">
      <c r="A1281" s="20" t="s">
        <v>33</v>
      </c>
      <c r="B1281" s="20" t="s">
        <v>19</v>
      </c>
      <c r="L1281" s="2">
        <v>2014</v>
      </c>
      <c r="M1281" s="2" t="s">
        <v>19</v>
      </c>
    </row>
    <row r="1282" spans="1:13" x14ac:dyDescent="0.25">
      <c r="A1282" s="20" t="s">
        <v>33</v>
      </c>
      <c r="B1282" s="20" t="s">
        <v>19</v>
      </c>
      <c r="L1282" s="2">
        <v>2014</v>
      </c>
      <c r="M1282" s="2" t="s">
        <v>19</v>
      </c>
    </row>
    <row r="1283" spans="1:13" x14ac:dyDescent="0.25">
      <c r="A1283" s="20" t="s">
        <v>33</v>
      </c>
      <c r="B1283" s="20" t="s">
        <v>19</v>
      </c>
      <c r="L1283" s="2">
        <v>2014</v>
      </c>
      <c r="M1283" s="2" t="s">
        <v>19</v>
      </c>
    </row>
    <row r="1284" spans="1:13" x14ac:dyDescent="0.25">
      <c r="A1284" s="20" t="s">
        <v>33</v>
      </c>
      <c r="B1284" s="20" t="s">
        <v>19</v>
      </c>
      <c r="L1284" s="2">
        <v>2014</v>
      </c>
      <c r="M1284" s="2" t="s">
        <v>19</v>
      </c>
    </row>
    <row r="1285" spans="1:13" x14ac:dyDescent="0.25">
      <c r="A1285" s="20" t="s">
        <v>33</v>
      </c>
      <c r="B1285" s="20" t="s">
        <v>19</v>
      </c>
      <c r="L1285" s="2">
        <v>2014</v>
      </c>
      <c r="M1285" s="2" t="s">
        <v>19</v>
      </c>
    </row>
    <row r="1286" spans="1:13" x14ac:dyDescent="0.25">
      <c r="A1286" s="20" t="s">
        <v>33</v>
      </c>
      <c r="B1286" s="20" t="s">
        <v>19</v>
      </c>
      <c r="L1286" s="2">
        <v>2014</v>
      </c>
      <c r="M1286" s="2" t="s">
        <v>19</v>
      </c>
    </row>
    <row r="1287" spans="1:13" x14ac:dyDescent="0.25">
      <c r="A1287" s="20" t="s">
        <v>33</v>
      </c>
      <c r="B1287" s="20" t="s">
        <v>19</v>
      </c>
      <c r="L1287" s="2">
        <v>2014</v>
      </c>
      <c r="M1287" s="2" t="s">
        <v>19</v>
      </c>
    </row>
    <row r="1288" spans="1:13" x14ac:dyDescent="0.25">
      <c r="A1288" s="20" t="s">
        <v>33</v>
      </c>
      <c r="B1288" s="20" t="s">
        <v>19</v>
      </c>
      <c r="L1288" s="2">
        <v>2014</v>
      </c>
      <c r="M1288" s="2" t="s">
        <v>19</v>
      </c>
    </row>
    <row r="1289" spans="1:13" x14ac:dyDescent="0.25">
      <c r="A1289" s="20" t="s">
        <v>33</v>
      </c>
      <c r="B1289" s="20" t="s">
        <v>19</v>
      </c>
      <c r="L1289" s="2">
        <v>2014</v>
      </c>
      <c r="M1289" s="2" t="s">
        <v>19</v>
      </c>
    </row>
    <row r="1290" spans="1:13" x14ac:dyDescent="0.25">
      <c r="A1290" s="20" t="s">
        <v>33</v>
      </c>
      <c r="B1290" s="20" t="s">
        <v>19</v>
      </c>
      <c r="L1290" s="2">
        <v>2014</v>
      </c>
      <c r="M1290" s="2" t="s">
        <v>19</v>
      </c>
    </row>
    <row r="1291" spans="1:13" x14ac:dyDescent="0.25">
      <c r="A1291" s="20" t="s">
        <v>33</v>
      </c>
      <c r="B1291" s="20" t="s">
        <v>19</v>
      </c>
      <c r="L1291" s="2">
        <v>2014</v>
      </c>
      <c r="M1291" s="2" t="s">
        <v>19</v>
      </c>
    </row>
    <row r="1292" spans="1:13" x14ac:dyDescent="0.25">
      <c r="A1292" s="20" t="s">
        <v>33</v>
      </c>
      <c r="B1292" s="20" t="s">
        <v>19</v>
      </c>
      <c r="L1292" s="2">
        <v>2014</v>
      </c>
      <c r="M1292" s="2" t="s">
        <v>19</v>
      </c>
    </row>
    <row r="1293" spans="1:13" x14ac:dyDescent="0.25">
      <c r="A1293" s="20" t="s">
        <v>33</v>
      </c>
      <c r="B1293" s="20" t="s">
        <v>19</v>
      </c>
      <c r="L1293" s="2">
        <v>2014</v>
      </c>
      <c r="M1293" s="2" t="s">
        <v>19</v>
      </c>
    </row>
    <row r="1294" spans="1:13" x14ac:dyDescent="0.25">
      <c r="A1294" s="20" t="s">
        <v>33</v>
      </c>
      <c r="B1294" s="20" t="s">
        <v>19</v>
      </c>
      <c r="L1294" s="2">
        <v>2014</v>
      </c>
      <c r="M1294" s="2" t="s">
        <v>19</v>
      </c>
    </row>
    <row r="1295" spans="1:13" x14ac:dyDescent="0.25">
      <c r="A1295" s="20" t="s">
        <v>33</v>
      </c>
      <c r="B1295" s="20" t="s">
        <v>19</v>
      </c>
      <c r="L1295" s="2">
        <v>2014</v>
      </c>
      <c r="M1295" s="2" t="s">
        <v>19</v>
      </c>
    </row>
    <row r="1296" spans="1:13" x14ac:dyDescent="0.25">
      <c r="A1296" s="20" t="s">
        <v>33</v>
      </c>
      <c r="B1296" s="20" t="s">
        <v>29</v>
      </c>
      <c r="L1296" s="2">
        <v>2014</v>
      </c>
      <c r="M1296" s="2" t="s">
        <v>29</v>
      </c>
    </row>
    <row r="1297" spans="1:13" x14ac:dyDescent="0.25">
      <c r="A1297" s="20" t="s">
        <v>33</v>
      </c>
      <c r="B1297" s="20" t="s">
        <v>19</v>
      </c>
      <c r="L1297" s="2">
        <v>2014</v>
      </c>
      <c r="M1297" s="2" t="s">
        <v>19</v>
      </c>
    </row>
    <row r="1298" spans="1:13" x14ac:dyDescent="0.25">
      <c r="A1298" s="20" t="s">
        <v>33</v>
      </c>
      <c r="B1298" s="20" t="s">
        <v>19</v>
      </c>
      <c r="L1298" s="2">
        <v>2014</v>
      </c>
      <c r="M1298" s="2" t="s">
        <v>19</v>
      </c>
    </row>
    <row r="1299" spans="1:13" x14ac:dyDescent="0.25">
      <c r="A1299" s="20" t="s">
        <v>33</v>
      </c>
      <c r="B1299" s="20" t="s">
        <v>19</v>
      </c>
      <c r="L1299" s="2">
        <v>2014</v>
      </c>
      <c r="M1299" s="2" t="s">
        <v>19</v>
      </c>
    </row>
    <row r="1300" spans="1:13" x14ac:dyDescent="0.25">
      <c r="A1300" s="20" t="s">
        <v>33</v>
      </c>
      <c r="B1300" s="20" t="s">
        <v>19</v>
      </c>
      <c r="L1300" s="2">
        <v>2014</v>
      </c>
      <c r="M1300" s="2" t="s">
        <v>19</v>
      </c>
    </row>
    <row r="1301" spans="1:13" x14ac:dyDescent="0.25">
      <c r="A1301" s="20" t="s">
        <v>33</v>
      </c>
      <c r="B1301" s="20" t="s">
        <v>19</v>
      </c>
      <c r="L1301" s="2">
        <v>2014</v>
      </c>
      <c r="M1301" s="2" t="s">
        <v>19</v>
      </c>
    </row>
    <row r="1302" spans="1:13" x14ac:dyDescent="0.25">
      <c r="A1302" s="20" t="s">
        <v>33</v>
      </c>
      <c r="B1302" s="20" t="s">
        <v>19</v>
      </c>
      <c r="L1302" s="2">
        <v>2014</v>
      </c>
      <c r="M1302" s="2" t="s">
        <v>19</v>
      </c>
    </row>
    <row r="1303" spans="1:13" x14ac:dyDescent="0.25">
      <c r="A1303" s="20" t="s">
        <v>33</v>
      </c>
      <c r="B1303" s="20" t="s">
        <v>19</v>
      </c>
      <c r="L1303" s="2">
        <v>2014</v>
      </c>
      <c r="M1303" s="2" t="s">
        <v>19</v>
      </c>
    </row>
    <row r="1304" spans="1:13" x14ac:dyDescent="0.25">
      <c r="A1304" s="20" t="s">
        <v>33</v>
      </c>
      <c r="B1304" s="20" t="s">
        <v>19</v>
      </c>
      <c r="L1304" s="2">
        <v>2014</v>
      </c>
      <c r="M1304" s="2" t="s">
        <v>19</v>
      </c>
    </row>
    <row r="1305" spans="1:13" x14ac:dyDescent="0.25">
      <c r="A1305" s="20" t="s">
        <v>33</v>
      </c>
      <c r="B1305" s="20" t="s">
        <v>19</v>
      </c>
      <c r="L1305" s="2">
        <v>2014</v>
      </c>
      <c r="M1305" s="2" t="s">
        <v>19</v>
      </c>
    </row>
    <row r="1306" spans="1:13" x14ac:dyDescent="0.25">
      <c r="A1306" s="20" t="s">
        <v>33</v>
      </c>
      <c r="B1306" s="20" t="s">
        <v>29</v>
      </c>
      <c r="L1306" s="2">
        <v>2014</v>
      </c>
      <c r="M1306" s="2" t="s">
        <v>29</v>
      </c>
    </row>
    <row r="1307" spans="1:13" x14ac:dyDescent="0.25">
      <c r="A1307" s="20" t="s">
        <v>33</v>
      </c>
      <c r="B1307" s="20" t="s">
        <v>19</v>
      </c>
      <c r="L1307" s="2">
        <v>2014</v>
      </c>
      <c r="M1307" s="2" t="s">
        <v>19</v>
      </c>
    </row>
    <row r="1308" spans="1:13" x14ac:dyDescent="0.25">
      <c r="A1308" s="20" t="s">
        <v>33</v>
      </c>
      <c r="B1308" s="20" t="s">
        <v>19</v>
      </c>
      <c r="L1308" s="2">
        <v>2014</v>
      </c>
      <c r="M1308" s="2" t="s">
        <v>19</v>
      </c>
    </row>
  </sheetData>
  <pageMargins left="0.7" right="0.7" top="0.75" bottom="0.75" header="0.3" footer="0.3"/>
  <tableParts count="1"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A34"/>
  <sheetViews>
    <sheetView workbookViewId="0">
      <selection activeCell="C29" sqref="C29"/>
    </sheetView>
  </sheetViews>
  <sheetFormatPr defaultRowHeight="15" x14ac:dyDescent="0.25"/>
  <cols>
    <col min="1" max="1" width="103.5703125" customWidth="1"/>
  </cols>
  <sheetData>
    <row r="1" spans="1:1" x14ac:dyDescent="0.25">
      <c r="A1" s="23" t="s">
        <v>39</v>
      </c>
    </row>
    <row r="2" spans="1:1" x14ac:dyDescent="0.25">
      <c r="A2" s="2" t="s">
        <v>38</v>
      </c>
    </row>
    <row r="3" spans="1:1" x14ac:dyDescent="0.25">
      <c r="A3" s="2" t="s">
        <v>40</v>
      </c>
    </row>
    <row r="4" spans="1:1" x14ac:dyDescent="0.25">
      <c r="A4" s="2" t="s">
        <v>41</v>
      </c>
    </row>
    <row r="5" spans="1:1" x14ac:dyDescent="0.25">
      <c r="A5" s="2" t="s">
        <v>42</v>
      </c>
    </row>
    <row r="6" spans="1:1" x14ac:dyDescent="0.25">
      <c r="A6" s="2" t="s">
        <v>43</v>
      </c>
    </row>
    <row r="7" spans="1:1" x14ac:dyDescent="0.25">
      <c r="A7" s="2" t="s">
        <v>44</v>
      </c>
    </row>
    <row r="8" spans="1:1" x14ac:dyDescent="0.25">
      <c r="A8" s="2" t="s">
        <v>45</v>
      </c>
    </row>
    <row r="9" spans="1:1" x14ac:dyDescent="0.25">
      <c r="A9" s="2" t="s">
        <v>46</v>
      </c>
    </row>
    <row r="11" spans="1:1" x14ac:dyDescent="0.25">
      <c r="A11" s="23" t="s">
        <v>39</v>
      </c>
    </row>
    <row r="12" spans="1:1" x14ac:dyDescent="0.25">
      <c r="A12" s="2" t="s">
        <v>38</v>
      </c>
    </row>
    <row r="13" spans="1:1" x14ac:dyDescent="0.25">
      <c r="A13" s="2" t="s">
        <v>40</v>
      </c>
    </row>
    <row r="14" spans="1:1" x14ac:dyDescent="0.25">
      <c r="A14" s="2" t="s">
        <v>41</v>
      </c>
    </row>
    <row r="15" spans="1:1" x14ac:dyDescent="0.25">
      <c r="A15" s="2" t="s">
        <v>42</v>
      </c>
    </row>
    <row r="16" spans="1:1" x14ac:dyDescent="0.25">
      <c r="A16" s="2" t="s">
        <v>43</v>
      </c>
    </row>
    <row r="17" spans="1:1" x14ac:dyDescent="0.25">
      <c r="A17" s="2" t="s">
        <v>44</v>
      </c>
    </row>
    <row r="18" spans="1:1" x14ac:dyDescent="0.25">
      <c r="A18" s="2" t="s">
        <v>45</v>
      </c>
    </row>
    <row r="19" spans="1:1" x14ac:dyDescent="0.25">
      <c r="A19" s="2" t="s">
        <v>46</v>
      </c>
    </row>
    <row r="21" spans="1:1" x14ac:dyDescent="0.25">
      <c r="A21" s="23" t="s">
        <v>39</v>
      </c>
    </row>
    <row r="22" spans="1:1" x14ac:dyDescent="0.25">
      <c r="A22" s="2" t="s">
        <v>38</v>
      </c>
    </row>
    <row r="23" spans="1:1" x14ac:dyDescent="0.25">
      <c r="A23" s="2" t="s">
        <v>40</v>
      </c>
    </row>
    <row r="24" spans="1:1" x14ac:dyDescent="0.25">
      <c r="A24" s="2" t="s">
        <v>41</v>
      </c>
    </row>
    <row r="25" spans="1:1" x14ac:dyDescent="0.25">
      <c r="A25" s="2" t="s">
        <v>42</v>
      </c>
    </row>
    <row r="26" spans="1:1" x14ac:dyDescent="0.25">
      <c r="A26" s="2" t="s">
        <v>43</v>
      </c>
    </row>
    <row r="27" spans="1:1" x14ac:dyDescent="0.25">
      <c r="A27" s="2" t="s">
        <v>44</v>
      </c>
    </row>
    <row r="28" spans="1:1" x14ac:dyDescent="0.25">
      <c r="A28" s="2" t="s">
        <v>45</v>
      </c>
    </row>
    <row r="29" spans="1:1" x14ac:dyDescent="0.25">
      <c r="A29" s="2" t="s">
        <v>46</v>
      </c>
    </row>
    <row r="34" spans="1:1" x14ac:dyDescent="0.25">
      <c r="A34" t="str">
        <f t="shared" ref="A34" ca="1" si="0">"2006: Agri-Appraisal Co ("&amp;TEXT(CEILING(RANDBETWEEN(0,1600),100),"0.00")&amp;"), Chamblin, Jack ("&amp;TEXT(CEILING(RANDBETWEEN(0,1600),100),"0.00")&amp;"), Crocker, Robert ("&amp;TEXT(CEILING(RANDBETWEEN(0,1600),100),"0.00")&amp;"), Jones, Jr., Donald ("&amp;TEXT(CEILING(RANDBETWEEN(0,1600),100),"0.00")&amp;")"</f>
        <v>2006: Agri-Appraisal Co (400.00), Chamblin, Jack (1600.00), Crocker, Robert (400.00), Jones, Jr., Donald (1000.00)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34"/>
  <sheetViews>
    <sheetView zoomScale="85" zoomScaleNormal="85" workbookViewId="0">
      <selection activeCell="C29" sqref="C29"/>
    </sheetView>
  </sheetViews>
  <sheetFormatPr defaultRowHeight="15" x14ac:dyDescent="0.25"/>
  <cols>
    <col min="1" max="1" width="103.5703125" customWidth="1"/>
    <col min="2" max="5" width="14.42578125" customWidth="1"/>
  </cols>
  <sheetData>
    <row r="1" spans="1:5" x14ac:dyDescent="0.25">
      <c r="A1" s="23" t="s">
        <v>39</v>
      </c>
      <c r="B1" s="24" t="s">
        <v>47</v>
      </c>
    </row>
    <row r="2" spans="1:5" x14ac:dyDescent="0.25">
      <c r="A2" s="2" t="s">
        <v>38</v>
      </c>
      <c r="B2">
        <f>LEFT(REPLACE(SUBSTITUTE($A2,"(","^",COLUMNS($B2:B2)),1,SEARCH("^",SUBSTITUTE($A2,"(","^",COLUMNS($B2:B2))),""),SEARCH(")",REPLACE(SUBSTITUTE($A2,"(","^",COLUMNS($B2:B2)),1,SEARCH("^",SUBSTITUTE($A2,"(","^",COLUMNS($B2:B2))),""))-1)+0</f>
        <v>200</v>
      </c>
      <c r="C2">
        <f>LEFT(REPLACE(SUBSTITUTE($A2,"(","^",COLUMNS($B2:C2)),1,SEARCH("^",SUBSTITUTE($A2,"(","^",COLUMNS($B2:C2))),""),SEARCH(")",REPLACE(SUBSTITUTE($A2,"(","^",COLUMNS($B2:C2)),1,SEARCH("^",SUBSTITUTE($A2,"(","^",COLUMNS($B2:C2))),""))-1)+0</f>
        <v>200</v>
      </c>
      <c r="D2">
        <f>LEFT(REPLACE(SUBSTITUTE($A2,"(","^",COLUMNS($B2:D2)),1,SEARCH("^",SUBSTITUTE($A2,"(","^",COLUMNS($B2:D2))),""),SEARCH(")",REPLACE(SUBSTITUTE($A2,"(","^",COLUMNS($B2:D2)),1,SEARCH("^",SUBSTITUTE($A2,"(","^",COLUMNS($B2:D2))),""))-1)+0</f>
        <v>200</v>
      </c>
      <c r="E2">
        <f>LEFT(REPLACE(SUBSTITUTE($A2,"(","^",COLUMNS($B2:E2)),1,SEARCH("^",SUBSTITUTE($A2,"(","^",COLUMNS($B2:E2))),""),SEARCH(")",REPLACE(SUBSTITUTE($A2,"(","^",COLUMNS($B2:E2)),1,SEARCH("^",SUBSTITUTE($A2,"(","^",COLUMNS($B2:E2))),""))-1)+0</f>
        <v>1000</v>
      </c>
    </row>
    <row r="3" spans="1:5" x14ac:dyDescent="0.25">
      <c r="A3" s="2" t="s">
        <v>40</v>
      </c>
      <c r="B3">
        <f>LEFT(REPLACE(SUBSTITUTE($A3,"(","^",COLUMNS($B3:B3)),1,SEARCH("^",SUBSTITUTE($A3,"(","^",COLUMNS($B3:B3))),""),SEARCH(")",REPLACE(SUBSTITUTE($A3,"(","^",COLUMNS($B3:B3)),1,SEARCH("^",SUBSTITUTE($A3,"(","^",COLUMNS($B3:B3))),""))-1)+0</f>
        <v>500</v>
      </c>
      <c r="C3">
        <f>LEFT(REPLACE(SUBSTITUTE($A3,"(","^",COLUMNS($B3:C3)),1,SEARCH("^",SUBSTITUTE($A3,"(","^",COLUMNS($B3:C3))),""),SEARCH(")",REPLACE(SUBSTITUTE($A3,"(","^",COLUMNS($B3:C3)),1,SEARCH("^",SUBSTITUTE($A3,"(","^",COLUMNS($B3:C3))),""))-1)+0</f>
        <v>1300</v>
      </c>
      <c r="D3">
        <f>LEFT(REPLACE(SUBSTITUTE($A3,"(","^",COLUMNS($B3:D3)),1,SEARCH("^",SUBSTITUTE($A3,"(","^",COLUMNS($B3:D3))),""),SEARCH(")",REPLACE(SUBSTITUTE($A3,"(","^",COLUMNS($B3:D3)),1,SEARCH("^",SUBSTITUTE($A3,"(","^",COLUMNS($B3:D3))),""))-1)+0</f>
        <v>1500</v>
      </c>
      <c r="E3">
        <f>LEFT(REPLACE(SUBSTITUTE($A3,"(","^",COLUMNS($B3:E3)),1,SEARCH("^",SUBSTITUTE($A3,"(","^",COLUMNS($B3:E3))),""),SEARCH(")",REPLACE(SUBSTITUTE($A3,"(","^",COLUMNS($B3:E3)),1,SEARCH("^",SUBSTITUTE($A3,"(","^",COLUMNS($B3:E3))),""))-1)+0</f>
        <v>100</v>
      </c>
    </row>
    <row r="4" spans="1:5" x14ac:dyDescent="0.25">
      <c r="A4" s="2" t="s">
        <v>41</v>
      </c>
      <c r="B4">
        <f>LEFT(REPLACE(SUBSTITUTE($A4,"(","^",COLUMNS($B4:B4)),1,SEARCH("^",SUBSTITUTE($A4,"(","^",COLUMNS($B4:B4))),""),SEARCH(")",REPLACE(SUBSTITUTE($A4,"(","^",COLUMNS($B4:B4)),1,SEARCH("^",SUBSTITUTE($A4,"(","^",COLUMNS($B4:B4))),""))-1)+0</f>
        <v>100</v>
      </c>
      <c r="C4">
        <f>LEFT(REPLACE(SUBSTITUTE($A4,"(","^",COLUMNS($B4:C4)),1,SEARCH("^",SUBSTITUTE($A4,"(","^",COLUMNS($B4:C4))),""),SEARCH(")",REPLACE(SUBSTITUTE($A4,"(","^",COLUMNS($B4:C4)),1,SEARCH("^",SUBSTITUTE($A4,"(","^",COLUMNS($B4:C4))),""))-1)+0</f>
        <v>600</v>
      </c>
      <c r="D4">
        <f>LEFT(REPLACE(SUBSTITUTE($A4,"(","^",COLUMNS($B4:D4)),1,SEARCH("^",SUBSTITUTE($A4,"(","^",COLUMNS($B4:D4))),""),SEARCH(")",REPLACE(SUBSTITUTE($A4,"(","^",COLUMNS($B4:D4)),1,SEARCH("^",SUBSTITUTE($A4,"(","^",COLUMNS($B4:D4))),""))-1)+0</f>
        <v>1300</v>
      </c>
      <c r="E4">
        <f>LEFT(REPLACE(SUBSTITUTE($A4,"(","^",COLUMNS($B4:E4)),1,SEARCH("^",SUBSTITUTE($A4,"(","^",COLUMNS($B4:E4))),""),SEARCH(")",REPLACE(SUBSTITUTE($A4,"(","^",COLUMNS($B4:E4)),1,SEARCH("^",SUBSTITUTE($A4,"(","^",COLUMNS($B4:E4))),""))-1)+0</f>
        <v>300</v>
      </c>
    </row>
    <row r="5" spans="1:5" x14ac:dyDescent="0.25">
      <c r="A5" s="2" t="s">
        <v>42</v>
      </c>
      <c r="B5">
        <f>LEFT(REPLACE(SUBSTITUTE($A5,"(","^",COLUMNS($B5:B5)),1,SEARCH("^",SUBSTITUTE($A5,"(","^",COLUMNS($B5:B5))),""),SEARCH(")",REPLACE(SUBSTITUTE($A5,"(","^",COLUMNS($B5:B5)),1,SEARCH("^",SUBSTITUTE($A5,"(","^",COLUMNS($B5:B5))),""))-1)+0</f>
        <v>300</v>
      </c>
      <c r="C5">
        <f>LEFT(REPLACE(SUBSTITUTE($A5,"(","^",COLUMNS($B5:C5)),1,SEARCH("^",SUBSTITUTE($A5,"(","^",COLUMNS($B5:C5))),""),SEARCH(")",REPLACE(SUBSTITUTE($A5,"(","^",COLUMNS($B5:C5)),1,SEARCH("^",SUBSTITUTE($A5,"(","^",COLUMNS($B5:C5))),""))-1)+0</f>
        <v>1600</v>
      </c>
      <c r="D5">
        <f>LEFT(REPLACE(SUBSTITUTE($A5,"(","^",COLUMNS($B5:D5)),1,SEARCH("^",SUBSTITUTE($A5,"(","^",COLUMNS($B5:D5))),""),SEARCH(")",REPLACE(SUBSTITUTE($A5,"(","^",COLUMNS($B5:D5)),1,SEARCH("^",SUBSTITUTE($A5,"(","^",COLUMNS($B5:D5))),""))-1)+0</f>
        <v>1200</v>
      </c>
      <c r="E5">
        <f>LEFT(REPLACE(SUBSTITUTE($A5,"(","^",COLUMNS($B5:E5)),1,SEARCH("^",SUBSTITUTE($A5,"(","^",COLUMNS($B5:E5))),""),SEARCH(")",REPLACE(SUBSTITUTE($A5,"(","^",COLUMNS($B5:E5)),1,SEARCH("^",SUBSTITUTE($A5,"(","^",COLUMNS($B5:E5))),""))-1)+0</f>
        <v>1000</v>
      </c>
    </row>
    <row r="6" spans="1:5" x14ac:dyDescent="0.25">
      <c r="A6" s="2" t="s">
        <v>43</v>
      </c>
      <c r="B6">
        <f>LEFT(REPLACE(SUBSTITUTE($A6,"(","^",COLUMNS($B6:B6)),1,SEARCH("^",SUBSTITUTE($A6,"(","^",COLUMNS($B6:B6))),""),SEARCH(")",REPLACE(SUBSTITUTE($A6,"(","^",COLUMNS($B6:B6)),1,SEARCH("^",SUBSTITUTE($A6,"(","^",COLUMNS($B6:B6))),""))-1)+0</f>
        <v>1400</v>
      </c>
      <c r="C6">
        <f>LEFT(REPLACE(SUBSTITUTE($A6,"(","^",COLUMNS($B6:C6)),1,SEARCH("^",SUBSTITUTE($A6,"(","^",COLUMNS($B6:C6))),""),SEARCH(")",REPLACE(SUBSTITUTE($A6,"(","^",COLUMNS($B6:C6)),1,SEARCH("^",SUBSTITUTE($A6,"(","^",COLUMNS($B6:C6))),""))-1)+0</f>
        <v>300</v>
      </c>
      <c r="D6">
        <f>LEFT(REPLACE(SUBSTITUTE($A6,"(","^",COLUMNS($B6:D6)),1,SEARCH("^",SUBSTITUTE($A6,"(","^",COLUMNS($B6:D6))),""),SEARCH(")",REPLACE(SUBSTITUTE($A6,"(","^",COLUMNS($B6:D6)),1,SEARCH("^",SUBSTITUTE($A6,"(","^",COLUMNS($B6:D6))),""))-1)+0</f>
        <v>800</v>
      </c>
      <c r="E6">
        <f>LEFT(REPLACE(SUBSTITUTE($A6,"(","^",COLUMNS($B6:E6)),1,SEARCH("^",SUBSTITUTE($A6,"(","^",COLUMNS($B6:E6))),""),SEARCH(")",REPLACE(SUBSTITUTE($A6,"(","^",COLUMNS($B6:E6)),1,SEARCH("^",SUBSTITUTE($A6,"(","^",COLUMNS($B6:E6))),""))-1)+0</f>
        <v>600</v>
      </c>
    </row>
    <row r="7" spans="1:5" x14ac:dyDescent="0.25">
      <c r="A7" s="2" t="s">
        <v>44</v>
      </c>
      <c r="B7">
        <f>LEFT(REPLACE(SUBSTITUTE($A7,"(","^",COLUMNS($B7:B7)),1,SEARCH("^",SUBSTITUTE($A7,"(","^",COLUMNS($B7:B7))),""),SEARCH(")",REPLACE(SUBSTITUTE($A7,"(","^",COLUMNS($B7:B7)),1,SEARCH("^",SUBSTITUTE($A7,"(","^",COLUMNS($B7:B7))),""))-1)+0</f>
        <v>400</v>
      </c>
      <c r="C7">
        <f>LEFT(REPLACE(SUBSTITUTE($A7,"(","^",COLUMNS($B7:C7)),1,SEARCH("^",SUBSTITUTE($A7,"(","^",COLUMNS($B7:C7))),""),SEARCH(")",REPLACE(SUBSTITUTE($A7,"(","^",COLUMNS($B7:C7)),1,SEARCH("^",SUBSTITUTE($A7,"(","^",COLUMNS($B7:C7))),""))-1)+0</f>
        <v>700</v>
      </c>
      <c r="D7">
        <f>LEFT(REPLACE(SUBSTITUTE($A7,"(","^",COLUMNS($B7:D7)),1,SEARCH("^",SUBSTITUTE($A7,"(","^",COLUMNS($B7:D7))),""),SEARCH(")",REPLACE(SUBSTITUTE($A7,"(","^",COLUMNS($B7:D7)),1,SEARCH("^",SUBSTITUTE($A7,"(","^",COLUMNS($B7:D7))),""))-1)+0</f>
        <v>1400</v>
      </c>
      <c r="E7">
        <f>LEFT(REPLACE(SUBSTITUTE($A7,"(","^",COLUMNS($B7:E7)),1,SEARCH("^",SUBSTITUTE($A7,"(","^",COLUMNS($B7:E7))),""),SEARCH(")",REPLACE(SUBSTITUTE($A7,"(","^",COLUMNS($B7:E7)),1,SEARCH("^",SUBSTITUTE($A7,"(","^",COLUMNS($B7:E7))),""))-1)+0</f>
        <v>1200</v>
      </c>
    </row>
    <row r="8" spans="1:5" x14ac:dyDescent="0.25">
      <c r="A8" s="2" t="s">
        <v>45</v>
      </c>
      <c r="B8">
        <f>LEFT(REPLACE(SUBSTITUTE($A8,"(","^",COLUMNS($B8:B8)),1,SEARCH("^",SUBSTITUTE($A8,"(","^",COLUMNS($B8:B8))),""),SEARCH(")",REPLACE(SUBSTITUTE($A8,"(","^",COLUMNS($B8:B8)),1,SEARCH("^",SUBSTITUTE($A8,"(","^",COLUMNS($B8:B8))),""))-1)+0</f>
        <v>1500</v>
      </c>
      <c r="C8">
        <f>LEFT(REPLACE(SUBSTITUTE($A8,"(","^",COLUMNS($B8:C8)),1,SEARCH("^",SUBSTITUTE($A8,"(","^",COLUMNS($B8:C8))),""),SEARCH(")",REPLACE(SUBSTITUTE($A8,"(","^",COLUMNS($B8:C8)),1,SEARCH("^",SUBSTITUTE($A8,"(","^",COLUMNS($B8:C8))),""))-1)+0</f>
        <v>100</v>
      </c>
      <c r="D8">
        <f>LEFT(REPLACE(SUBSTITUTE($A8,"(","^",COLUMNS($B8:D8)),1,SEARCH("^",SUBSTITUTE($A8,"(","^",COLUMNS($B8:D8))),""),SEARCH(")",REPLACE(SUBSTITUTE($A8,"(","^",COLUMNS($B8:D8)),1,SEARCH("^",SUBSTITUTE($A8,"(","^",COLUMNS($B8:D8))),""))-1)+0</f>
        <v>1300</v>
      </c>
      <c r="E8">
        <f>LEFT(REPLACE(SUBSTITUTE($A8,"(","^",COLUMNS($B8:E8)),1,SEARCH("^",SUBSTITUTE($A8,"(","^",COLUMNS($B8:E8))),""),SEARCH(")",REPLACE(SUBSTITUTE($A8,"(","^",COLUMNS($B8:E8)),1,SEARCH("^",SUBSTITUTE($A8,"(","^",COLUMNS($B8:E8))),""))-1)+0</f>
        <v>300</v>
      </c>
    </row>
    <row r="9" spans="1:5" x14ac:dyDescent="0.25">
      <c r="A9" s="2" t="s">
        <v>46</v>
      </c>
      <c r="B9">
        <f>LEFT(REPLACE(SUBSTITUTE($A9,"(","^",COLUMNS($B9:B9)),1,SEARCH("^",SUBSTITUTE($A9,"(","^",COLUMNS($B9:B9))),""),SEARCH(")",REPLACE(SUBSTITUTE($A9,"(","^",COLUMNS($B9:B9)),1,SEARCH("^",SUBSTITUTE($A9,"(","^",COLUMNS($B9:B9))),""))-1)+0</f>
        <v>200</v>
      </c>
      <c r="C9">
        <f>LEFT(REPLACE(SUBSTITUTE($A9,"(","^",COLUMNS($B9:C9)),1,SEARCH("^",SUBSTITUTE($A9,"(","^",COLUMNS($B9:C9))),""),SEARCH(")",REPLACE(SUBSTITUTE($A9,"(","^",COLUMNS($B9:C9)),1,SEARCH("^",SUBSTITUTE($A9,"(","^",COLUMNS($B9:C9))),""))-1)+0</f>
        <v>800</v>
      </c>
      <c r="D9">
        <f>LEFT(REPLACE(SUBSTITUTE($A9,"(","^",COLUMNS($B9:D9)),1,SEARCH("^",SUBSTITUTE($A9,"(","^",COLUMNS($B9:D9))),""),SEARCH(")",REPLACE(SUBSTITUTE($A9,"(","^",COLUMNS($B9:D9)),1,SEARCH("^",SUBSTITUTE($A9,"(","^",COLUMNS($B9:D9))),""))-1)+0</f>
        <v>600</v>
      </c>
      <c r="E9">
        <f>LEFT(REPLACE(SUBSTITUTE($A9,"(","^",COLUMNS($B9:E9)),1,SEARCH("^",SUBSTITUTE($A9,"(","^",COLUMNS($B9:E9))),""),SEARCH(")",REPLACE(SUBSTITUTE($A9,"(","^",COLUMNS($B9:E9)),1,SEARCH("^",SUBSTITUTE($A9,"(","^",COLUMNS($B9:E9))),""))-1)+0</f>
        <v>1200</v>
      </c>
    </row>
    <row r="11" spans="1:5" x14ac:dyDescent="0.25">
      <c r="A11" s="23" t="s">
        <v>39</v>
      </c>
    </row>
    <row r="12" spans="1:5" x14ac:dyDescent="0.25">
      <c r="A12" s="2" t="s">
        <v>38</v>
      </c>
    </row>
    <row r="13" spans="1:5" x14ac:dyDescent="0.25">
      <c r="A13" s="2" t="s">
        <v>40</v>
      </c>
    </row>
    <row r="14" spans="1:5" x14ac:dyDescent="0.25">
      <c r="A14" s="2" t="s">
        <v>41</v>
      </c>
    </row>
    <row r="15" spans="1:5" x14ac:dyDescent="0.25">
      <c r="A15" s="2" t="s">
        <v>42</v>
      </c>
    </row>
    <row r="16" spans="1:5" x14ac:dyDescent="0.25">
      <c r="A16" s="2" t="s">
        <v>43</v>
      </c>
    </row>
    <row r="17" spans="1:1" x14ac:dyDescent="0.25">
      <c r="A17" s="2" t="s">
        <v>44</v>
      </c>
    </row>
    <row r="18" spans="1:1" x14ac:dyDescent="0.25">
      <c r="A18" s="2" t="s">
        <v>45</v>
      </c>
    </row>
    <row r="19" spans="1:1" x14ac:dyDescent="0.25">
      <c r="A19" s="2" t="s">
        <v>46</v>
      </c>
    </row>
    <row r="21" spans="1:1" x14ac:dyDescent="0.25">
      <c r="A21" s="23" t="s">
        <v>39</v>
      </c>
    </row>
    <row r="22" spans="1:1" x14ac:dyDescent="0.25">
      <c r="A22" s="2" t="s">
        <v>38</v>
      </c>
    </row>
    <row r="23" spans="1:1" x14ac:dyDescent="0.25">
      <c r="A23" s="2" t="s">
        <v>40</v>
      </c>
    </row>
    <row r="24" spans="1:1" x14ac:dyDescent="0.25">
      <c r="A24" s="2" t="s">
        <v>41</v>
      </c>
    </row>
    <row r="25" spans="1:1" x14ac:dyDescent="0.25">
      <c r="A25" s="2" t="s">
        <v>42</v>
      </c>
    </row>
    <row r="26" spans="1:1" x14ac:dyDescent="0.25">
      <c r="A26" s="2" t="s">
        <v>43</v>
      </c>
    </row>
    <row r="27" spans="1:1" x14ac:dyDescent="0.25">
      <c r="A27" s="2" t="s">
        <v>44</v>
      </c>
    </row>
    <row r="28" spans="1:1" x14ac:dyDescent="0.25">
      <c r="A28" s="2" t="s">
        <v>45</v>
      </c>
    </row>
    <row r="29" spans="1:1" x14ac:dyDescent="0.25">
      <c r="A29" s="2" t="s">
        <v>46</v>
      </c>
    </row>
    <row r="34" spans="1:1" x14ac:dyDescent="0.25">
      <c r="A34" t="str">
        <f t="shared" ref="A34" ca="1" si="0">"2006: Agri-Appraisal Co ("&amp;TEXT(CEILING(RANDBETWEEN(0,1600),100),"0.00")&amp;"), Chamblin, Jack ("&amp;TEXT(CEILING(RANDBETWEEN(0,1600),100),"0.00")&amp;"), Crocker, Robert ("&amp;TEXT(CEILING(RANDBETWEEN(0,1600),100),"0.00")&amp;"), Jones, Jr., Donald ("&amp;TEXT(CEILING(RANDBETWEEN(0,1600),100),"0.00")&amp;")"</f>
        <v>2006: Agri-Appraisal Co (300.00), Chamblin, Jack (400.00), Crocker, Robert (900.00), Jones, Jr., Donald (1400.00)</v>
      </c>
    </row>
  </sheetData>
  <hyperlinks>
    <hyperlink ref="B1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N23"/>
  <sheetViews>
    <sheetView topLeftCell="A6" zoomScale="130" zoomScaleNormal="130" workbookViewId="0">
      <selection activeCell="D21" sqref="D21"/>
    </sheetView>
  </sheetViews>
  <sheetFormatPr defaultRowHeight="15" x14ac:dyDescent="0.25"/>
  <cols>
    <col min="1" max="1" width="12.5703125" customWidth="1"/>
    <col min="4" max="4" width="11.7109375" customWidth="1"/>
    <col min="6" max="6" width="9.140625" customWidth="1"/>
    <col min="12" max="12" width="6.140625" customWidth="1"/>
    <col min="14" max="14" width="11.7109375" customWidth="1"/>
  </cols>
  <sheetData>
    <row r="1" spans="1:14" x14ac:dyDescent="0.25">
      <c r="A1" s="24" t="s">
        <v>141</v>
      </c>
    </row>
    <row r="2" spans="1:14" x14ac:dyDescent="0.25">
      <c r="A2" s="24" t="s">
        <v>142</v>
      </c>
    </row>
    <row r="4" spans="1:14" x14ac:dyDescent="0.25">
      <c r="A4" s="47" t="s">
        <v>131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4" x14ac:dyDescent="0.25">
      <c r="A5" s="50" t="s">
        <v>143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2"/>
    </row>
    <row r="6" spans="1:14" x14ac:dyDescent="0.25">
      <c r="A6" s="30" t="s">
        <v>132</v>
      </c>
      <c r="B6" s="30"/>
      <c r="C6" s="30"/>
      <c r="D6" s="30"/>
      <c r="E6" s="30"/>
      <c r="F6" s="30"/>
    </row>
    <row r="7" spans="1:14" x14ac:dyDescent="0.25">
      <c r="A7" s="2">
        <v>1</v>
      </c>
      <c r="B7" s="13" t="s">
        <v>133</v>
      </c>
      <c r="C7" s="15"/>
      <c r="D7" s="15"/>
      <c r="E7" s="2" t="s">
        <v>29</v>
      </c>
      <c r="G7" t="str">
        <f>"Binomial Distribution, n = "&amp;E13&amp;", p = "&amp;E14</f>
        <v>Binomial Distribution, n = 6, p = 0.1</v>
      </c>
      <c r="M7" s="1" t="s">
        <v>139</v>
      </c>
      <c r="N7" s="1" t="s">
        <v>140</v>
      </c>
    </row>
    <row r="8" spans="1:14" x14ac:dyDescent="0.25">
      <c r="A8" s="2">
        <v>2</v>
      </c>
      <c r="B8" s="13" t="s">
        <v>134</v>
      </c>
      <c r="C8" s="15"/>
      <c r="D8" s="15"/>
      <c r="E8" s="2" t="s">
        <v>29</v>
      </c>
      <c r="M8" s="2">
        <v>0</v>
      </c>
      <c r="N8" s="56">
        <f>_xlfn.BINOM.DIST(M8,$E$13,$E$14,0)</f>
        <v>0.53144100000000005</v>
      </c>
    </row>
    <row r="9" spans="1:14" x14ac:dyDescent="0.25">
      <c r="A9" s="2">
        <v>3</v>
      </c>
      <c r="B9" s="13" t="s">
        <v>135</v>
      </c>
      <c r="C9" s="15"/>
      <c r="D9" s="15"/>
      <c r="E9" s="2" t="s">
        <v>29</v>
      </c>
      <c r="M9" s="2">
        <v>1</v>
      </c>
      <c r="N9" s="56">
        <f>_xlfn.BINOM.DIST(M9,$E$13,$E$14,0)</f>
        <v>0.354294</v>
      </c>
    </row>
    <row r="10" spans="1:14" x14ac:dyDescent="0.25">
      <c r="A10" s="2">
        <v>4</v>
      </c>
      <c r="B10" s="13" t="s">
        <v>136</v>
      </c>
      <c r="C10" s="15"/>
      <c r="D10" s="15"/>
      <c r="E10" s="2" t="s">
        <v>29</v>
      </c>
      <c r="M10" s="2">
        <v>2</v>
      </c>
      <c r="N10" s="56">
        <f>_xlfn.BINOM.DIST(M10,$E$13,$E$14,0)</f>
        <v>9.8415000000000002E-2</v>
      </c>
    </row>
    <row r="11" spans="1:14" x14ac:dyDescent="0.25">
      <c r="M11" s="2">
        <v>3</v>
      </c>
      <c r="N11" s="56">
        <f>_xlfn.BINOM.DIST(M11,$E$13,$E$14,0)</f>
        <v>1.4580000000000011E-2</v>
      </c>
    </row>
    <row r="12" spans="1:14" x14ac:dyDescent="0.25">
      <c r="A12" s="30" t="str">
        <f>"Random Discrete Variable = x = Planes Late in "&amp;E13&amp;" Tries"</f>
        <v>Random Discrete Variable = x = Planes Late in 6 Tries</v>
      </c>
      <c r="B12" s="30"/>
      <c r="C12" s="30"/>
      <c r="D12" s="30"/>
      <c r="E12" s="30"/>
      <c r="M12" s="2">
        <v>4</v>
      </c>
      <c r="N12" s="56">
        <f>_xlfn.BINOM.DIST(M12,$E$13,$E$14,0)</f>
        <v>1.2150000000000012E-3</v>
      </c>
    </row>
    <row r="13" spans="1:14" x14ac:dyDescent="0.25">
      <c r="A13" s="53" t="s">
        <v>137</v>
      </c>
      <c r="B13" s="54"/>
      <c r="C13" s="54"/>
      <c r="D13" s="55"/>
      <c r="E13" s="2">
        <v>6</v>
      </c>
      <c r="M13" s="2">
        <v>5</v>
      </c>
      <c r="N13" s="56">
        <f>_xlfn.BINOM.DIST(M13,$E$13,$E$14,0)</f>
        <v>5.3999999999999998E-5</v>
      </c>
    </row>
    <row r="14" spans="1:14" ht="15.75" thickBot="1" x14ac:dyDescent="0.3">
      <c r="A14" s="53" t="s">
        <v>138</v>
      </c>
      <c r="B14" s="54"/>
      <c r="C14" s="54"/>
      <c r="D14" s="55"/>
      <c r="E14" s="2">
        <v>0.1</v>
      </c>
      <c r="M14" s="2">
        <v>6</v>
      </c>
      <c r="N14" s="56">
        <f>_xlfn.BINOM.DIST(M14,$E$13,$E$14,0)</f>
        <v>1.0000000000000004E-6</v>
      </c>
    </row>
    <row r="15" spans="1:14" ht="15.75" thickBot="1" x14ac:dyDescent="0.3">
      <c r="M15" s="57" t="s">
        <v>18</v>
      </c>
      <c r="N15" s="57">
        <f>SUM(N8:N14)</f>
        <v>1</v>
      </c>
    </row>
    <row r="16" spans="1:14" ht="15.75" thickTop="1" x14ac:dyDescent="0.25">
      <c r="A16" s="1" t="s">
        <v>140</v>
      </c>
      <c r="B16" s="1" t="s">
        <v>139</v>
      </c>
      <c r="C16" s="1" t="s">
        <v>139</v>
      </c>
      <c r="D16" s="1" t="s">
        <v>140</v>
      </c>
    </row>
    <row r="17" spans="1:9" x14ac:dyDescent="0.25">
      <c r="A17" s="2" t="str">
        <f>"P(x = "&amp;B17&amp;")"</f>
        <v>P(x = 2)</v>
      </c>
      <c r="B17" s="2">
        <v>2</v>
      </c>
      <c r="D17" s="56">
        <f>_xlfn.BINOM.DIST(B17,E13,E14,0)</f>
        <v>9.8415000000000002E-2</v>
      </c>
      <c r="F17" t="s">
        <v>145</v>
      </c>
    </row>
    <row r="18" spans="1:9" ht="24.75" x14ac:dyDescent="0.4">
      <c r="A18" s="2" t="str">
        <f>"P(x &lt;= "&amp;B18&amp;")"</f>
        <v>P(x &lt;= 2)</v>
      </c>
      <c r="B18" s="2">
        <v>2</v>
      </c>
      <c r="D18" s="56">
        <f>_xlfn.BINOM.DIST(B18,E13,E14,1)</f>
        <v>0.98414999999999997</v>
      </c>
      <c r="F18" t="s">
        <v>146</v>
      </c>
      <c r="I18" s="60" t="s">
        <v>144</v>
      </c>
    </row>
    <row r="19" spans="1:9" x14ac:dyDescent="0.25">
      <c r="A19" s="58" t="str">
        <f>"P(x &lt; "&amp;B19&amp;")"</f>
        <v>P(x &lt; 2)</v>
      </c>
      <c r="B19" s="58">
        <v>2</v>
      </c>
      <c r="D19" s="59">
        <f>_xlfn.BINOM.DIST(B19-1,E13,E14,1)</f>
        <v>0.88573499999999994</v>
      </c>
      <c r="F19" t="s">
        <v>147</v>
      </c>
    </row>
    <row r="20" spans="1:9" x14ac:dyDescent="0.25">
      <c r="A20" s="2" t="str">
        <f>"P("&amp;B20&amp;" &lt;= x &lt;= "&amp;C20&amp;")"</f>
        <v>P(1 &lt;= x &lt;= 3)</v>
      </c>
      <c r="B20" s="2">
        <v>1</v>
      </c>
      <c r="C20" s="13">
        <v>3</v>
      </c>
      <c r="D20" s="56">
        <f>_xlfn.BINOM.DIST(C20,E13,E14,1)-_xlfn.BINOM.DIST(B20-1,E13,E14,1)</f>
        <v>0.46728899999999995</v>
      </c>
      <c r="F20" t="s">
        <v>148</v>
      </c>
    </row>
    <row r="21" spans="1:9" x14ac:dyDescent="0.25">
      <c r="A21" s="2" t="str">
        <f>"P("&amp;B21&amp;" &lt;= x &lt;= "&amp;C21&amp;")"</f>
        <v>P(1 &lt;= x &lt;= 3)</v>
      </c>
      <c r="B21" s="2">
        <v>1</v>
      </c>
      <c r="C21" s="13">
        <v>3</v>
      </c>
      <c r="D21" s="56"/>
      <c r="F21" t="s">
        <v>149</v>
      </c>
    </row>
    <row r="22" spans="1:9" x14ac:dyDescent="0.25">
      <c r="A22" s="2" t="str">
        <f>"P("&amp;B22&amp;" &lt; x &lt;= "&amp;C22&amp;")"</f>
        <v>P(1 &lt; x &lt;= 3)</v>
      </c>
      <c r="B22" s="2">
        <v>1</v>
      </c>
      <c r="C22" s="13">
        <v>3</v>
      </c>
      <c r="D22" s="56"/>
      <c r="F22" t="s">
        <v>150</v>
      </c>
    </row>
    <row r="23" spans="1:9" x14ac:dyDescent="0.25">
      <c r="A23" s="2" t="str">
        <f>"P(x = "&amp;B23&amp;")"</f>
        <v>P(x = 2)</v>
      </c>
      <c r="B23" s="2">
        <v>2</v>
      </c>
      <c r="D23" s="56"/>
      <c r="F23" t="s">
        <v>151</v>
      </c>
    </row>
  </sheetData>
  <hyperlinks>
    <hyperlink ref="A1" r:id="rId1"/>
    <hyperlink ref="A2" r:id="rId2"/>
  </hyperlinks>
  <pageMargins left="0.7" right="0.7" top="0.75" bottom="0.75" header="0.3" footer="0.3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"/>
  <sheetViews>
    <sheetView topLeftCell="A6" zoomScale="130" zoomScaleNormal="130" workbookViewId="0">
      <selection activeCell="K25" sqref="K25"/>
    </sheetView>
  </sheetViews>
  <sheetFormatPr defaultRowHeight="15" x14ac:dyDescent="0.25"/>
  <cols>
    <col min="1" max="1" width="12.5703125" customWidth="1"/>
    <col min="4" max="4" width="11.7109375" customWidth="1"/>
    <col min="6" max="6" width="9.140625" customWidth="1"/>
    <col min="12" max="12" width="6.140625" customWidth="1"/>
    <col min="14" max="14" width="11.7109375" customWidth="1"/>
  </cols>
  <sheetData>
    <row r="1" spans="1:14" x14ac:dyDescent="0.25">
      <c r="A1" s="24" t="s">
        <v>141</v>
      </c>
    </row>
    <row r="2" spans="1:14" x14ac:dyDescent="0.25">
      <c r="A2" s="24" t="s">
        <v>142</v>
      </c>
    </row>
    <row r="4" spans="1:14" x14ac:dyDescent="0.25">
      <c r="A4" s="47" t="s">
        <v>131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9"/>
    </row>
    <row r="5" spans="1:14" x14ac:dyDescent="0.25">
      <c r="A5" s="50" t="s">
        <v>143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2"/>
    </row>
    <row r="6" spans="1:14" x14ac:dyDescent="0.25">
      <c r="A6" s="30" t="s">
        <v>132</v>
      </c>
      <c r="B6" s="30"/>
      <c r="C6" s="30"/>
      <c r="D6" s="30"/>
      <c r="E6" s="30"/>
      <c r="F6" s="30"/>
    </row>
    <row r="7" spans="1:14" x14ac:dyDescent="0.25">
      <c r="A7" s="2">
        <v>1</v>
      </c>
      <c r="B7" s="13" t="s">
        <v>133</v>
      </c>
      <c r="C7" s="15"/>
      <c r="D7" s="15"/>
      <c r="E7" s="2" t="s">
        <v>29</v>
      </c>
      <c r="G7" t="str">
        <f>"Binomial Distribution, n = "&amp;E13&amp;", p = "&amp;E14</f>
        <v>Binomial Distribution, n = 6, p = 0.1</v>
      </c>
      <c r="M7" s="1" t="s">
        <v>139</v>
      </c>
      <c r="N7" s="1" t="s">
        <v>140</v>
      </c>
    </row>
    <row r="8" spans="1:14" x14ac:dyDescent="0.25">
      <c r="A8" s="2">
        <v>2</v>
      </c>
      <c r="B8" s="13" t="s">
        <v>134</v>
      </c>
      <c r="C8" s="15"/>
      <c r="D8" s="15"/>
      <c r="E8" s="2" t="s">
        <v>29</v>
      </c>
      <c r="M8" s="2">
        <v>0</v>
      </c>
      <c r="N8" s="56">
        <f>_xlfn.BINOM.DIST(M8,$E$13,$E$14,0)</f>
        <v>0.53144100000000005</v>
      </c>
    </row>
    <row r="9" spans="1:14" x14ac:dyDescent="0.25">
      <c r="A9" s="2">
        <v>3</v>
      </c>
      <c r="B9" s="13" t="s">
        <v>135</v>
      </c>
      <c r="C9" s="15"/>
      <c r="D9" s="15"/>
      <c r="E9" s="2" t="s">
        <v>29</v>
      </c>
      <c r="M9" s="2">
        <v>1</v>
      </c>
      <c r="N9" s="56">
        <f>_xlfn.BINOM.DIST(M9,$E$13,$E$14,0)</f>
        <v>0.354294</v>
      </c>
    </row>
    <row r="10" spans="1:14" x14ac:dyDescent="0.25">
      <c r="A10" s="2">
        <v>4</v>
      </c>
      <c r="B10" s="13" t="s">
        <v>136</v>
      </c>
      <c r="C10" s="15"/>
      <c r="D10" s="15"/>
      <c r="E10" s="2" t="s">
        <v>29</v>
      </c>
      <c r="M10" s="2">
        <v>2</v>
      </c>
      <c r="N10" s="56">
        <f>_xlfn.BINOM.DIST(M10,$E$13,$E$14,0)</f>
        <v>9.8415000000000002E-2</v>
      </c>
    </row>
    <row r="11" spans="1:14" x14ac:dyDescent="0.25">
      <c r="M11" s="2">
        <v>3</v>
      </c>
      <c r="N11" s="56">
        <f>_xlfn.BINOM.DIST(M11,$E$13,$E$14,0)</f>
        <v>1.4580000000000011E-2</v>
      </c>
    </row>
    <row r="12" spans="1:14" x14ac:dyDescent="0.25">
      <c r="A12" s="30" t="str">
        <f>"Random Discrete Variable = x = Planes Late in "&amp;E13&amp;" Tries"</f>
        <v>Random Discrete Variable = x = Planes Late in 6 Tries</v>
      </c>
      <c r="B12" s="30"/>
      <c r="C12" s="30"/>
      <c r="D12" s="30"/>
      <c r="E12" s="30"/>
      <c r="M12" s="2">
        <v>4</v>
      </c>
      <c r="N12" s="56">
        <f>_xlfn.BINOM.DIST(M12,$E$13,$E$14,0)</f>
        <v>1.2150000000000012E-3</v>
      </c>
    </row>
    <row r="13" spans="1:14" x14ac:dyDescent="0.25">
      <c r="A13" s="53" t="s">
        <v>137</v>
      </c>
      <c r="B13" s="54"/>
      <c r="C13" s="54"/>
      <c r="D13" s="55"/>
      <c r="E13" s="2">
        <v>6</v>
      </c>
      <c r="M13" s="2">
        <v>5</v>
      </c>
      <c r="N13" s="56">
        <f>_xlfn.BINOM.DIST(M13,$E$13,$E$14,0)</f>
        <v>5.3999999999999998E-5</v>
      </c>
    </row>
    <row r="14" spans="1:14" ht="15.75" thickBot="1" x14ac:dyDescent="0.3">
      <c r="A14" s="53" t="s">
        <v>138</v>
      </c>
      <c r="B14" s="54"/>
      <c r="C14" s="54"/>
      <c r="D14" s="55"/>
      <c r="E14" s="2">
        <v>0.1</v>
      </c>
      <c r="M14" s="2">
        <v>6</v>
      </c>
      <c r="N14" s="56">
        <f>_xlfn.BINOM.DIST(M14,$E$13,$E$14,0)</f>
        <v>1.0000000000000004E-6</v>
      </c>
    </row>
    <row r="15" spans="1:14" ht="15.75" thickBot="1" x14ac:dyDescent="0.3">
      <c r="M15" s="57" t="s">
        <v>18</v>
      </c>
      <c r="N15" s="57">
        <f>SUM(N8:N14)</f>
        <v>1</v>
      </c>
    </row>
    <row r="16" spans="1:14" ht="15.75" thickTop="1" x14ac:dyDescent="0.25">
      <c r="A16" s="1" t="s">
        <v>140</v>
      </c>
      <c r="B16" s="1" t="s">
        <v>139</v>
      </c>
      <c r="C16" s="1" t="s">
        <v>139</v>
      </c>
      <c r="D16" s="1" t="s">
        <v>140</v>
      </c>
    </row>
    <row r="17" spans="1:9" x14ac:dyDescent="0.25">
      <c r="A17" s="2" t="str">
        <f>"P(x = "&amp;B17&amp;")"</f>
        <v>P(x = 2)</v>
      </c>
      <c r="B17" s="2">
        <v>2</v>
      </c>
      <c r="D17" s="56">
        <f>_xlfn.BINOM.DIST(B17,E13,E14,0)</f>
        <v>9.8415000000000002E-2</v>
      </c>
      <c r="F17" t="str">
        <f t="shared" ref="F17:F23" ca="1" si="0">IF(_xlfn.ISFORMULA(D17),_xlfn.FORMULATEXT(D17),"")</f>
        <v>=BINOM.DIST(B17,E13,E14,0)</v>
      </c>
    </row>
    <row r="18" spans="1:9" ht="24.75" x14ac:dyDescent="0.4">
      <c r="A18" s="2" t="str">
        <f>"P(x &lt;= "&amp;B18&amp;")"</f>
        <v>P(x &lt;= 2)</v>
      </c>
      <c r="B18" s="2">
        <v>2</v>
      </c>
      <c r="D18" s="56">
        <f>_xlfn.BINOM.DIST(B18,E13,E14,1)</f>
        <v>0.98414999999999997</v>
      </c>
      <c r="F18" t="str">
        <f t="shared" ca="1" si="0"/>
        <v>=BINOM.DIST(B18,E13,E14,1)</v>
      </c>
      <c r="I18" s="60" t="s">
        <v>144</v>
      </c>
    </row>
    <row r="19" spans="1:9" x14ac:dyDescent="0.25">
      <c r="A19" s="58" t="str">
        <f>"P(x &lt; "&amp;B19&amp;")"</f>
        <v>P(x &lt; 2)</v>
      </c>
      <c r="B19" s="58">
        <v>2</v>
      </c>
      <c r="D19" s="59">
        <f>_xlfn.BINOM.DIST(B19-1,E13,E14,1)</f>
        <v>0.88573499999999994</v>
      </c>
      <c r="F19" t="str">
        <f t="shared" ca="1" si="0"/>
        <v>=BINOM.DIST(B19-1,E13,E14,1)</v>
      </c>
    </row>
    <row r="20" spans="1:9" x14ac:dyDescent="0.25">
      <c r="A20" s="2" t="str">
        <f>"P("&amp;B20&amp;" &lt;= x &lt;= "&amp;C20&amp;")"</f>
        <v>P(1 &lt;= x &lt;= 3)</v>
      </c>
      <c r="B20" s="2">
        <v>1</v>
      </c>
      <c r="C20" s="13">
        <v>3</v>
      </c>
      <c r="D20" s="56">
        <f>_xlfn.BINOM.DIST(C20,E13,E14,1)-_xlfn.BINOM.DIST(B20-1,E13,E14,1)</f>
        <v>0.46728899999999995</v>
      </c>
      <c r="F20" t="str">
        <f t="shared" ca="1" si="0"/>
        <v>=BINOM.DIST(C20,E13,E14,1)-BINOM.DIST(B20-1,E13,E14,1)</v>
      </c>
    </row>
    <row r="21" spans="1:9" x14ac:dyDescent="0.25">
      <c r="A21" s="2" t="str">
        <f>"P("&amp;B21&amp;" &lt;= x &lt;= "&amp;C21&amp;")"</f>
        <v>P(1 &lt;= x &lt;= 3)</v>
      </c>
      <c r="B21" s="2">
        <v>1</v>
      </c>
      <c r="C21" s="13">
        <v>3</v>
      </c>
      <c r="D21" s="56">
        <f>_xlfn.BINOM.DIST.RANGE(E13,E14,B21,C21)</f>
        <v>0.46728899999999995</v>
      </c>
      <c r="F21" t="str">
        <f t="shared" ca="1" si="0"/>
        <v>=BINOM.DIST.RANGE(E13,E14,B21,C21)</v>
      </c>
    </row>
    <row r="22" spans="1:9" x14ac:dyDescent="0.25">
      <c r="A22" s="2" t="str">
        <f>"P("&amp;B22&amp;" &lt; x &lt;= "&amp;C22&amp;")"</f>
        <v>P(1 &lt; x &lt;= 3)</v>
      </c>
      <c r="B22" s="2">
        <v>1</v>
      </c>
      <c r="C22" s="13">
        <v>3</v>
      </c>
      <c r="D22" s="56">
        <f>_xlfn.BINOM.DIST.RANGE(E13,E14,B22+1,C22)</f>
        <v>0.11299500000000007</v>
      </c>
      <c r="F22" t="str">
        <f t="shared" ca="1" si="0"/>
        <v>=BINOM.DIST.RANGE(E13,E14,B22+1,C22)</v>
      </c>
    </row>
    <row r="23" spans="1:9" x14ac:dyDescent="0.25">
      <c r="A23" s="2" t="str">
        <f>"P(x = "&amp;B23&amp;")"</f>
        <v>P(x = 2)</v>
      </c>
      <c r="B23" s="2">
        <v>2</v>
      </c>
      <c r="D23" s="56">
        <f>_xlfn.BINOM.DIST.RANGE(E13,E14,B23)</f>
        <v>9.8415000000000002E-2</v>
      </c>
      <c r="F23" t="str">
        <f t="shared" ca="1" si="0"/>
        <v>=BINOM.DIST.RANGE(E13,E14,B23)</v>
      </c>
    </row>
  </sheetData>
  <hyperlinks>
    <hyperlink ref="A1" r:id="rId1"/>
    <hyperlink ref="A2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H65"/>
  <sheetViews>
    <sheetView zoomScaleNormal="100" workbookViewId="0">
      <selection activeCell="A5" sqref="A5"/>
    </sheetView>
  </sheetViews>
  <sheetFormatPr defaultRowHeight="15" x14ac:dyDescent="0.25"/>
  <cols>
    <col min="3" max="3" width="17.85546875" customWidth="1"/>
    <col min="5" max="5" width="23.28515625" customWidth="1"/>
    <col min="7" max="7" width="18.140625" bestFit="1" customWidth="1"/>
  </cols>
  <sheetData>
    <row r="1" spans="1:8" x14ac:dyDescent="0.25">
      <c r="A1" t="s">
        <v>53</v>
      </c>
      <c r="H1" t="s">
        <v>62</v>
      </c>
    </row>
    <row r="2" spans="1:8" x14ac:dyDescent="0.25">
      <c r="A2" s="24" t="s">
        <v>55</v>
      </c>
      <c r="H2" s="24" t="s">
        <v>64</v>
      </c>
    </row>
    <row r="3" spans="1:8" x14ac:dyDescent="0.25">
      <c r="A3" s="24" t="s">
        <v>54</v>
      </c>
      <c r="H3" s="24" t="s">
        <v>63</v>
      </c>
    </row>
    <row r="4" spans="1:8" x14ac:dyDescent="0.25">
      <c r="A4" t="s">
        <v>56</v>
      </c>
    </row>
    <row r="6" spans="1:8" x14ac:dyDescent="0.25">
      <c r="A6" t="str">
        <f>"AGGREGATE("&amp;A7&amp;" , "&amp;A8&amp;" , "&amp;A9&amp;" , "&amp;A10&amp;")"</f>
        <v>AGGREGATE(function_num , options , array or ref , k)</v>
      </c>
    </row>
    <row r="7" spans="1:8" x14ac:dyDescent="0.25">
      <c r="A7" s="25" t="s">
        <v>49</v>
      </c>
    </row>
    <row r="8" spans="1:8" x14ac:dyDescent="0.25">
      <c r="A8" s="25" t="s">
        <v>50</v>
      </c>
    </row>
    <row r="9" spans="1:8" x14ac:dyDescent="0.25">
      <c r="A9" s="25" t="s">
        <v>51</v>
      </c>
    </row>
    <row r="10" spans="1:8" x14ac:dyDescent="0.25">
      <c r="A10" s="25" t="s">
        <v>52</v>
      </c>
    </row>
    <row r="12" spans="1:8" x14ac:dyDescent="0.25">
      <c r="A12" s="27" t="s">
        <v>49</v>
      </c>
      <c r="B12" s="28"/>
      <c r="C12" s="28"/>
      <c r="D12" s="28"/>
      <c r="E12" s="28"/>
      <c r="F12" s="29"/>
    </row>
    <row r="13" spans="1:8" x14ac:dyDescent="0.25">
      <c r="A13" s="26" t="s">
        <v>0</v>
      </c>
      <c r="C13" s="26" t="s">
        <v>2</v>
      </c>
    </row>
    <row r="14" spans="1:8" x14ac:dyDescent="0.25">
      <c r="A14" s="2">
        <v>3</v>
      </c>
      <c r="C14" s="3" t="e">
        <f>MAX(A14:A35)-MIN(A14:A35)</f>
        <v>#N/A</v>
      </c>
    </row>
    <row r="15" spans="1:8" x14ac:dyDescent="0.25">
      <c r="A15" s="2">
        <v>4</v>
      </c>
      <c r="C15" s="3">
        <f>_xlfn.AGGREGATE(4,6,A14:A22)-_xlfn.AGGREGATE(5,6,A14:A22)</f>
        <v>12</v>
      </c>
    </row>
    <row r="16" spans="1:8" x14ac:dyDescent="0.25">
      <c r="A16" s="2">
        <v>5</v>
      </c>
      <c r="C16" s="3">
        <f>SUM(_xlfn.AGGREGATE({4,5},6,A14:A22)*{1,-1})</f>
        <v>12</v>
      </c>
      <c r="E16" s="30" t="s">
        <v>1</v>
      </c>
    </row>
    <row r="17" spans="1:6" x14ac:dyDescent="0.25">
      <c r="A17" s="2">
        <v>14</v>
      </c>
    </row>
    <row r="18" spans="1:6" x14ac:dyDescent="0.25">
      <c r="A18" s="2" t="e">
        <f>NA()</f>
        <v>#N/A</v>
      </c>
      <c r="E18" s="4" t="s">
        <v>3</v>
      </c>
    </row>
    <row r="19" spans="1:6" x14ac:dyDescent="0.25">
      <c r="A19" s="2">
        <v>8</v>
      </c>
      <c r="E19" s="3">
        <f>3*(_xlfn.AGGREGATE(1,6,A14:A22)-_xlfn.AGGREGATE(12,6,A14:A22))/_xlfn.AGGREGATE(7,6,A14:A22)</f>
        <v>1.0431707592880104</v>
      </c>
    </row>
    <row r="20" spans="1:6" x14ac:dyDescent="0.25">
      <c r="A20" s="2">
        <v>15</v>
      </c>
      <c r="E20" s="3">
        <f>SUM(_xlfn.AGGREGATE({1,12},6,A14:A22)*{3,-3})/_xlfn.AGGREGATE(7,6,A14:A22)</f>
        <v>1.0431707592880104</v>
      </c>
    </row>
    <row r="21" spans="1:6" x14ac:dyDescent="0.25">
      <c r="A21" s="2">
        <v>11</v>
      </c>
    </row>
    <row r="22" spans="1:6" x14ac:dyDescent="0.25">
      <c r="A22" s="2">
        <v>5</v>
      </c>
    </row>
    <row r="28" spans="1:6" x14ac:dyDescent="0.25">
      <c r="A28" s="27" t="s">
        <v>50</v>
      </c>
      <c r="B28" s="28"/>
      <c r="C28" s="28"/>
      <c r="D28" s="28"/>
      <c r="E28" s="28"/>
      <c r="F28" s="29"/>
    </row>
    <row r="29" spans="1:6" x14ac:dyDescent="0.25">
      <c r="C29" s="1" t="s">
        <v>5</v>
      </c>
    </row>
    <row r="30" spans="1:6" x14ac:dyDescent="0.25">
      <c r="C30" s="3">
        <f>SUM(A34:A41)-_xlfn.AGGREGATE(9,5,A34:A41)</f>
        <v>20</v>
      </c>
    </row>
    <row r="31" spans="1:6" x14ac:dyDescent="0.25">
      <c r="C31" s="3">
        <f>SUM(_xlfn.AGGREGATE(9,{4,5},A34:A41)*{1,-1})</f>
        <v>20</v>
      </c>
    </row>
    <row r="33" spans="1:7" x14ac:dyDescent="0.25">
      <c r="A33" s="1" t="s">
        <v>0</v>
      </c>
    </row>
    <row r="34" spans="1:7" x14ac:dyDescent="0.25">
      <c r="A34" s="2">
        <v>3</v>
      </c>
    </row>
    <row r="35" spans="1:7" x14ac:dyDescent="0.25">
      <c r="A35" s="2">
        <v>4</v>
      </c>
    </row>
    <row r="36" spans="1:7" hidden="1" x14ac:dyDescent="0.25">
      <c r="A36" s="5">
        <v>5</v>
      </c>
    </row>
    <row r="37" spans="1:7" x14ac:dyDescent="0.25">
      <c r="A37" s="2">
        <v>14</v>
      </c>
    </row>
    <row r="38" spans="1:7" x14ac:dyDescent="0.25">
      <c r="A38" s="2">
        <v>8</v>
      </c>
    </row>
    <row r="39" spans="1:7" hidden="1" x14ac:dyDescent="0.25">
      <c r="A39" s="5">
        <v>15</v>
      </c>
    </row>
    <row r="40" spans="1:7" x14ac:dyDescent="0.25">
      <c r="A40" s="2">
        <v>11</v>
      </c>
    </row>
    <row r="41" spans="1:7" x14ac:dyDescent="0.25">
      <c r="A41" s="2">
        <v>5</v>
      </c>
    </row>
    <row r="43" spans="1:7" x14ac:dyDescent="0.25">
      <c r="A43" s="27" t="s">
        <v>65</v>
      </c>
      <c r="B43" s="28"/>
      <c r="C43" s="28"/>
      <c r="D43" s="28"/>
      <c r="E43" s="28"/>
      <c r="F43" s="29"/>
    </row>
    <row r="44" spans="1:7" x14ac:dyDescent="0.25">
      <c r="A44" s="1" t="s">
        <v>57</v>
      </c>
      <c r="B44" s="1" t="s">
        <v>0</v>
      </c>
      <c r="D44" s="31" t="s">
        <v>48</v>
      </c>
    </row>
    <row r="45" spans="1:7" x14ac:dyDescent="0.25">
      <c r="A45" s="2" t="s">
        <v>58</v>
      </c>
      <c r="B45" s="2">
        <v>3</v>
      </c>
      <c r="D45" s="2" t="s">
        <v>58</v>
      </c>
    </row>
    <row r="46" spans="1:7" x14ac:dyDescent="0.25">
      <c r="A46" s="2" t="s">
        <v>59</v>
      </c>
      <c r="B46" s="2">
        <v>4</v>
      </c>
    </row>
    <row r="47" spans="1:7" x14ac:dyDescent="0.25">
      <c r="A47" s="2" t="s">
        <v>59</v>
      </c>
      <c r="B47" s="2">
        <v>5</v>
      </c>
      <c r="D47" s="1" t="s">
        <v>61</v>
      </c>
      <c r="G47" s="8" t="s">
        <v>60</v>
      </c>
    </row>
    <row r="48" spans="1:7" x14ac:dyDescent="0.25">
      <c r="A48" s="2" t="s">
        <v>58</v>
      </c>
      <c r="B48" s="2">
        <v>14</v>
      </c>
      <c r="D48" s="3">
        <f>_xlfn.AGGREGATE(14,6,B45:B53/(A45:A53=D45),1)</f>
        <v>14</v>
      </c>
      <c r="G48" s="2" t="s">
        <v>58</v>
      </c>
    </row>
    <row r="49" spans="1:7" x14ac:dyDescent="0.25">
      <c r="A49" s="2" t="s">
        <v>59</v>
      </c>
      <c r="B49" s="2">
        <v>22</v>
      </c>
      <c r="G49" s="2" t="s">
        <v>59</v>
      </c>
    </row>
    <row r="50" spans="1:7" x14ac:dyDescent="0.25">
      <c r="A50" s="2" t="s">
        <v>58</v>
      </c>
      <c r="B50" s="2">
        <v>8</v>
      </c>
    </row>
    <row r="51" spans="1:7" x14ac:dyDescent="0.25">
      <c r="A51" s="2" t="s">
        <v>59</v>
      </c>
      <c r="B51" s="2">
        <v>15</v>
      </c>
    </row>
    <row r="52" spans="1:7" x14ac:dyDescent="0.25">
      <c r="A52" s="2" t="s">
        <v>58</v>
      </c>
      <c r="B52" s="2">
        <v>11</v>
      </c>
    </row>
    <row r="53" spans="1:7" x14ac:dyDescent="0.25">
      <c r="A53" s="2" t="s">
        <v>58</v>
      </c>
      <c r="B53" s="2">
        <v>5</v>
      </c>
    </row>
    <row r="55" spans="1:7" x14ac:dyDescent="0.25">
      <c r="A55" s="27" t="s">
        <v>52</v>
      </c>
      <c r="B55" s="28"/>
      <c r="C55" s="28"/>
      <c r="D55" s="28"/>
      <c r="E55" s="28"/>
      <c r="F55" s="29"/>
    </row>
    <row r="56" spans="1:7" x14ac:dyDescent="0.25">
      <c r="A56" s="26" t="s">
        <v>0</v>
      </c>
      <c r="C56" s="4" t="s">
        <v>4</v>
      </c>
    </row>
    <row r="57" spans="1:7" x14ac:dyDescent="0.25">
      <c r="A57" s="2">
        <v>3</v>
      </c>
      <c r="C57" s="3">
        <f>_xlfn.AGGREGATE(19,6,A57:A65,3)-_xlfn.AGGREGATE(19,6,A57:A65,1)</f>
        <v>9</v>
      </c>
    </row>
    <row r="58" spans="1:7" x14ac:dyDescent="0.25">
      <c r="A58" s="2">
        <v>4</v>
      </c>
      <c r="C58" s="3">
        <f>SUM(_xlfn.AGGREGATE(19,6,A57:A65,{3,1})*{1,-1})</f>
        <v>9</v>
      </c>
    </row>
    <row r="59" spans="1:7" x14ac:dyDescent="0.25">
      <c r="A59" s="2">
        <v>5</v>
      </c>
    </row>
    <row r="60" spans="1:7" x14ac:dyDescent="0.25">
      <c r="A60" s="2">
        <v>14</v>
      </c>
    </row>
    <row r="61" spans="1:7" x14ac:dyDescent="0.25">
      <c r="A61" s="2" t="e">
        <f>NA()</f>
        <v>#N/A</v>
      </c>
    </row>
    <row r="62" spans="1:7" x14ac:dyDescent="0.25">
      <c r="A62" s="2">
        <v>8</v>
      </c>
    </row>
    <row r="63" spans="1:7" x14ac:dyDescent="0.25">
      <c r="A63" s="2">
        <v>15</v>
      </c>
    </row>
    <row r="64" spans="1:7" x14ac:dyDescent="0.25">
      <c r="A64" s="2">
        <v>11</v>
      </c>
    </row>
    <row r="65" spans="1:1" x14ac:dyDescent="0.25">
      <c r="A65" s="2">
        <v>5</v>
      </c>
    </row>
  </sheetData>
  <dataValidations count="1">
    <dataValidation type="list" allowBlank="1" showInputMessage="1" showErrorMessage="1" sqref="D45">
      <formula1>$G$48:$G$49</formula1>
    </dataValidation>
  </dataValidations>
  <hyperlinks>
    <hyperlink ref="A3" r:id="rId1"/>
    <hyperlink ref="A2" r:id="rId2"/>
    <hyperlink ref="H3" r:id="rId3"/>
    <hyperlink ref="H2" r:id="rId4"/>
  </hyperlinks>
  <pageMargins left="0.7" right="0.7" top="0.75" bottom="0.75" header="0.3" footer="0.3"/>
  <pageSetup orientation="portrait" r:id="rId5"/>
  <drawing r:id="rId6"/>
  <legacyDrawing r:id="rId7"/>
  <oleObjects>
    <mc:AlternateContent xmlns:mc="http://schemas.openxmlformats.org/markup-compatibility/2006">
      <mc:Choice Requires="x14">
        <oleObject progId="Word.Document.12" shapeId="13313" r:id="rId8">
          <objectPr defaultSize="0" r:id="rId9">
            <anchor moveWithCells="1">
              <from>
                <xdr:col>7</xdr:col>
                <xdr:colOff>76200</xdr:colOff>
                <xdr:row>4</xdr:row>
                <xdr:rowOff>85725</xdr:rowOff>
              </from>
              <to>
                <xdr:col>18</xdr:col>
                <xdr:colOff>238125</xdr:colOff>
                <xdr:row>16</xdr:row>
                <xdr:rowOff>104775</xdr:rowOff>
              </to>
            </anchor>
          </objectPr>
        </oleObject>
      </mc:Choice>
      <mc:Fallback>
        <oleObject progId="Word.Document.12" shapeId="13313" r:id="rId8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J16"/>
  <sheetViews>
    <sheetView tabSelected="1" zoomScale="160" zoomScaleNormal="160" workbookViewId="0">
      <selection activeCell="D2" sqref="D2"/>
    </sheetView>
  </sheetViews>
  <sheetFormatPr defaultRowHeight="15" x14ac:dyDescent="0.25"/>
  <cols>
    <col min="1" max="1" width="10.85546875" customWidth="1"/>
    <col min="6" max="6" width="10.28515625" customWidth="1"/>
    <col min="7" max="7" width="13.5703125" customWidth="1"/>
    <col min="8" max="8" width="2.42578125" customWidth="1"/>
    <col min="9" max="9" width="13.140625" customWidth="1"/>
  </cols>
  <sheetData>
    <row r="1" spans="1:10" x14ac:dyDescent="0.25">
      <c r="A1" s="1" t="s">
        <v>6</v>
      </c>
      <c r="B1" s="1" t="s">
        <v>7</v>
      </c>
      <c r="C1" s="1" t="s">
        <v>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10" x14ac:dyDescent="0.25">
      <c r="A2" s="2" t="s">
        <v>9</v>
      </c>
      <c r="B2" s="6">
        <v>0.375</v>
      </c>
      <c r="C2" s="6">
        <v>0.70833333333333337</v>
      </c>
      <c r="D2" s="12"/>
      <c r="E2" s="3">
        <f>IF(C2-B2&lt;0,C2-B2+1,C2-B2)</f>
        <v>0.33333333333333337</v>
      </c>
      <c r="F2" s="12"/>
      <c r="G2" s="12">
        <f>(C2-B2)-1*INT((C2-B2)/1)</f>
        <v>0.33333333333333337</v>
      </c>
      <c r="I2" t="s">
        <v>10</v>
      </c>
    </row>
    <row r="3" spans="1:10" x14ac:dyDescent="0.25">
      <c r="A3" s="2" t="s">
        <v>11</v>
      </c>
      <c r="B3" s="6">
        <v>0.375</v>
      </c>
      <c r="C3" s="6">
        <v>0.54166666666666663</v>
      </c>
      <c r="D3" s="12"/>
      <c r="E3" s="3">
        <f t="shared" ref="E3:E7" si="0">IF(C3-B3&lt;0,C3-B3+1,C3-B3)</f>
        <v>0.16666666666666663</v>
      </c>
      <c r="F3" s="12"/>
      <c r="G3" s="12">
        <f t="shared" ref="G3:G7" si="1">(C3-B3)-1*INT((C3-B3)/1)</f>
        <v>0.16666666666666663</v>
      </c>
      <c r="I3" t="s">
        <v>12</v>
      </c>
    </row>
    <row r="4" spans="1:10" x14ac:dyDescent="0.25">
      <c r="A4" s="2" t="s">
        <v>13</v>
      </c>
      <c r="B4" s="6">
        <v>0.41666666666666702</v>
      </c>
      <c r="C4" s="6">
        <v>0.91666666666666663</v>
      </c>
      <c r="D4" s="12"/>
      <c r="E4" s="3">
        <f t="shared" si="0"/>
        <v>0.49999999999999961</v>
      </c>
      <c r="F4" s="12"/>
      <c r="G4" s="12">
        <f t="shared" si="1"/>
        <v>0.49999999999999961</v>
      </c>
      <c r="I4" t="s">
        <v>14</v>
      </c>
    </row>
    <row r="5" spans="1:10" x14ac:dyDescent="0.25">
      <c r="A5" s="2" t="s">
        <v>15</v>
      </c>
      <c r="B5" s="6">
        <v>0.91666666666666663</v>
      </c>
      <c r="C5" s="6">
        <v>4.1666666666666664E-2</v>
      </c>
      <c r="D5" s="12"/>
      <c r="E5" s="3">
        <f t="shared" si="0"/>
        <v>0.125</v>
      </c>
      <c r="F5" s="12"/>
      <c r="G5" s="12">
        <f t="shared" si="1"/>
        <v>0.125</v>
      </c>
    </row>
    <row r="6" spans="1:10" x14ac:dyDescent="0.25">
      <c r="A6" s="2" t="s">
        <v>16</v>
      </c>
      <c r="B6" s="6">
        <v>0.95833333333333337</v>
      </c>
      <c r="C6" s="6">
        <v>0.20833333333333334</v>
      </c>
      <c r="D6" s="12"/>
      <c r="E6" s="3">
        <f t="shared" si="0"/>
        <v>0.25</v>
      </c>
      <c r="F6" s="12"/>
      <c r="G6" s="12">
        <f t="shared" si="1"/>
        <v>0.25</v>
      </c>
      <c r="I6" t="s">
        <v>73</v>
      </c>
    </row>
    <row r="7" spans="1:10" x14ac:dyDescent="0.25">
      <c r="A7" s="2" t="s">
        <v>17</v>
      </c>
      <c r="B7" s="6">
        <v>0</v>
      </c>
      <c r="C7" s="6">
        <v>8.3333333333333329E-2</v>
      </c>
      <c r="D7" s="12"/>
      <c r="E7" s="3">
        <f t="shared" si="0"/>
        <v>8.3333333333333329E-2</v>
      </c>
      <c r="F7" s="12"/>
      <c r="G7" s="12">
        <f t="shared" si="1"/>
        <v>8.3333333333333329E-2</v>
      </c>
      <c r="I7" s="24" t="s">
        <v>74</v>
      </c>
    </row>
    <row r="8" spans="1:10" x14ac:dyDescent="0.25">
      <c r="A8" s="2" t="s">
        <v>82</v>
      </c>
      <c r="B8" s="6">
        <v>0.41666666666666669</v>
      </c>
      <c r="C8" s="6">
        <v>0.58333333333333337</v>
      </c>
      <c r="D8" s="12"/>
      <c r="E8" s="3">
        <f t="shared" ref="E8" si="2">IF(C8-B8&lt;0,C8-B8+1,C8-B8)</f>
        <v>0.16666666666666669</v>
      </c>
      <c r="F8" s="12"/>
      <c r="G8" s="12">
        <f t="shared" ref="G8" si="3">(C8-B8)-1*INT((C8-B8)/1)</f>
        <v>0.16666666666666669</v>
      </c>
      <c r="I8" s="24" t="s">
        <v>75</v>
      </c>
    </row>
    <row r="9" spans="1:10" x14ac:dyDescent="0.25">
      <c r="D9" s="7"/>
      <c r="F9" s="7"/>
      <c r="I9" s="24" t="s">
        <v>76</v>
      </c>
    </row>
    <row r="10" spans="1:10" x14ac:dyDescent="0.25">
      <c r="A10" s="8" t="s">
        <v>18</v>
      </c>
      <c r="B10" s="12"/>
      <c r="D10" s="7"/>
      <c r="I10" s="24" t="s">
        <v>77</v>
      </c>
    </row>
    <row r="11" spans="1:10" x14ac:dyDescent="0.25">
      <c r="D11" s="7"/>
      <c r="I11" s="24" t="s">
        <v>78</v>
      </c>
    </row>
    <row r="12" spans="1:10" x14ac:dyDescent="0.25">
      <c r="I12" s="24" t="s">
        <v>79</v>
      </c>
    </row>
    <row r="13" spans="1:10" x14ac:dyDescent="0.25">
      <c r="A13" t="s">
        <v>83</v>
      </c>
    </row>
    <row r="14" spans="1:10" x14ac:dyDescent="0.25">
      <c r="I14" s="30" t="s">
        <v>68</v>
      </c>
    </row>
    <row r="15" spans="1:10" x14ac:dyDescent="0.25">
      <c r="I15" t="s">
        <v>66</v>
      </c>
      <c r="J15" s="24" t="s">
        <v>80</v>
      </c>
    </row>
    <row r="16" spans="1:10" x14ac:dyDescent="0.25">
      <c r="I16" t="s">
        <v>67</v>
      </c>
      <c r="J16" s="24" t="s">
        <v>81</v>
      </c>
    </row>
  </sheetData>
  <hyperlinks>
    <hyperlink ref="I8" r:id="rId1"/>
    <hyperlink ref="I7" r:id="rId2"/>
    <hyperlink ref="I9" r:id="rId3"/>
    <hyperlink ref="I10" r:id="rId4"/>
    <hyperlink ref="I12" r:id="rId5"/>
    <hyperlink ref="I11" r:id="rId6"/>
    <hyperlink ref="J15" r:id="rId7"/>
    <hyperlink ref="J16" r:id="rId8"/>
  </hyperlink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6"/>
  <sheetViews>
    <sheetView zoomScale="145" zoomScaleNormal="145" workbookViewId="0">
      <selection sqref="A1:XFD1048576"/>
    </sheetView>
  </sheetViews>
  <sheetFormatPr defaultRowHeight="15" x14ac:dyDescent="0.25"/>
  <cols>
    <col min="1" max="1" width="10.85546875" customWidth="1"/>
    <col min="6" max="6" width="10.28515625" customWidth="1"/>
    <col min="7" max="7" width="13.5703125" customWidth="1"/>
    <col min="8" max="8" width="2.42578125" customWidth="1"/>
    <col min="9" max="9" width="13.140625" customWidth="1"/>
  </cols>
  <sheetData>
    <row r="1" spans="1:10" x14ac:dyDescent="0.25">
      <c r="A1" s="1" t="s">
        <v>6</v>
      </c>
      <c r="B1" s="1" t="s">
        <v>7</v>
      </c>
      <c r="C1" s="1" t="s">
        <v>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10" x14ac:dyDescent="0.25">
      <c r="A2" s="2" t="s">
        <v>9</v>
      </c>
      <c r="B2" s="6">
        <v>0.375</v>
      </c>
      <c r="C2" s="6">
        <v>0.70833333333333337</v>
      </c>
      <c r="D2" s="12">
        <f>C2-B2</f>
        <v>0.33333333333333337</v>
      </c>
      <c r="E2" s="3">
        <f>IF(C2-B2&lt;0,C2-B2+1,C2-B2)</f>
        <v>0.33333333333333337</v>
      </c>
      <c r="F2" s="12">
        <f>MOD(C2-B2,1)</f>
        <v>0.33333333333333337</v>
      </c>
      <c r="G2" s="12">
        <f>(C2-B2)-1*INT((C2-B2)/1)</f>
        <v>0.33333333333333337</v>
      </c>
      <c r="I2" t="s">
        <v>10</v>
      </c>
    </row>
    <row r="3" spans="1:10" x14ac:dyDescent="0.25">
      <c r="A3" s="2" t="s">
        <v>11</v>
      </c>
      <c r="B3" s="6">
        <v>0.375</v>
      </c>
      <c r="C3" s="6">
        <v>0.54166666666666663</v>
      </c>
      <c r="D3" s="12">
        <f t="shared" ref="D3:D8" si="0">C3-B3</f>
        <v>0.16666666666666663</v>
      </c>
      <c r="E3" s="3">
        <f t="shared" ref="E3:E8" si="1">IF(C3-B3&lt;0,C3-B3+1,C3-B3)</f>
        <v>0.16666666666666663</v>
      </c>
      <c r="F3" s="12">
        <f t="shared" ref="F3:F8" si="2">MOD(C3-B3,1)</f>
        <v>0.16666666666666663</v>
      </c>
      <c r="G3" s="12">
        <f t="shared" ref="G3:G8" si="3">(C3-B3)-1*INT((C3-B3)/1)</f>
        <v>0.16666666666666663</v>
      </c>
      <c r="I3" t="s">
        <v>12</v>
      </c>
    </row>
    <row r="4" spans="1:10" x14ac:dyDescent="0.25">
      <c r="A4" s="2" t="s">
        <v>13</v>
      </c>
      <c r="B4" s="6">
        <v>0.41666666666666702</v>
      </c>
      <c r="C4" s="6">
        <v>0.91666666666666663</v>
      </c>
      <c r="D4" s="12">
        <f t="shared" si="0"/>
        <v>0.49999999999999961</v>
      </c>
      <c r="E4" s="3">
        <f t="shared" si="1"/>
        <v>0.49999999999999961</v>
      </c>
      <c r="F4" s="12">
        <f t="shared" si="2"/>
        <v>0.49999999999999961</v>
      </c>
      <c r="G4" s="12">
        <f t="shared" si="3"/>
        <v>0.49999999999999961</v>
      </c>
      <c r="I4" t="s">
        <v>14</v>
      </c>
    </row>
    <row r="5" spans="1:10" x14ac:dyDescent="0.25">
      <c r="A5" s="2" t="s">
        <v>15</v>
      </c>
      <c r="B5" s="6">
        <v>0.91666666666666663</v>
      </c>
      <c r="C5" s="6">
        <v>4.1666666666666664E-2</v>
      </c>
      <c r="D5" s="12">
        <f t="shared" si="0"/>
        <v>-0.875</v>
      </c>
      <c r="E5" s="3">
        <f t="shared" si="1"/>
        <v>0.125</v>
      </c>
      <c r="F5" s="12">
        <f t="shared" si="2"/>
        <v>0.125</v>
      </c>
      <c r="G5" s="12">
        <f t="shared" si="3"/>
        <v>0.125</v>
      </c>
    </row>
    <row r="6" spans="1:10" x14ac:dyDescent="0.25">
      <c r="A6" s="2" t="s">
        <v>16</v>
      </c>
      <c r="B6" s="6">
        <v>0.95833333333333337</v>
      </c>
      <c r="C6" s="6">
        <v>0.20833333333333334</v>
      </c>
      <c r="D6" s="12">
        <f t="shared" si="0"/>
        <v>-0.75</v>
      </c>
      <c r="E6" s="3">
        <f t="shared" si="1"/>
        <v>0.25</v>
      </c>
      <c r="F6" s="12">
        <f t="shared" si="2"/>
        <v>0.25</v>
      </c>
      <c r="G6" s="12">
        <f t="shared" si="3"/>
        <v>0.25</v>
      </c>
      <c r="I6" t="s">
        <v>73</v>
      </c>
    </row>
    <row r="7" spans="1:10" x14ac:dyDescent="0.25">
      <c r="A7" s="2" t="s">
        <v>17</v>
      </c>
      <c r="B7" s="6">
        <v>0</v>
      </c>
      <c r="C7" s="6">
        <v>8.3333333333333329E-2</v>
      </c>
      <c r="D7" s="12">
        <f t="shared" si="0"/>
        <v>8.3333333333333329E-2</v>
      </c>
      <c r="E7" s="3">
        <f t="shared" si="1"/>
        <v>8.3333333333333329E-2</v>
      </c>
      <c r="F7" s="12">
        <f t="shared" si="2"/>
        <v>8.3333333333333329E-2</v>
      </c>
      <c r="G7" s="12">
        <f t="shared" si="3"/>
        <v>8.3333333333333329E-2</v>
      </c>
      <c r="I7" s="24" t="s">
        <v>74</v>
      </c>
    </row>
    <row r="8" spans="1:10" x14ac:dyDescent="0.25">
      <c r="A8" s="2" t="s">
        <v>82</v>
      </c>
      <c r="B8" s="6">
        <v>0.41666666666666669</v>
      </c>
      <c r="C8" s="6">
        <v>0.58333333333333337</v>
      </c>
      <c r="D8" s="12">
        <f t="shared" si="0"/>
        <v>0.16666666666666669</v>
      </c>
      <c r="E8" s="3">
        <f t="shared" si="1"/>
        <v>0.16666666666666669</v>
      </c>
      <c r="F8" s="12">
        <f t="shared" si="2"/>
        <v>0.16666666666666669</v>
      </c>
      <c r="G8" s="12">
        <f t="shared" si="3"/>
        <v>0.16666666666666669</v>
      </c>
      <c r="I8" s="24" t="s">
        <v>75</v>
      </c>
    </row>
    <row r="9" spans="1:10" x14ac:dyDescent="0.25">
      <c r="D9" s="7"/>
      <c r="F9" s="7"/>
      <c r="I9" s="24" t="s">
        <v>76</v>
      </c>
    </row>
    <row r="10" spans="1:10" x14ac:dyDescent="0.25">
      <c r="A10" s="8" t="s">
        <v>18</v>
      </c>
      <c r="B10" s="12">
        <f>SUMPRODUCT(MOD(C2:C8-B2:B8,1)*24)</f>
        <v>38.999999999999993</v>
      </c>
      <c r="D10" s="33">
        <v>0.33333333333333331</v>
      </c>
      <c r="I10" s="24" t="s">
        <v>77</v>
      </c>
    </row>
    <row r="11" spans="1:10" x14ac:dyDescent="0.25">
      <c r="D11" s="7">
        <f>8/24</f>
        <v>0.33333333333333331</v>
      </c>
      <c r="I11" s="24" t="s">
        <v>78</v>
      </c>
    </row>
    <row r="12" spans="1:10" x14ac:dyDescent="0.25">
      <c r="I12" s="24" t="s">
        <v>79</v>
      </c>
    </row>
    <row r="13" spans="1:10" x14ac:dyDescent="0.25">
      <c r="A13" t="s">
        <v>83</v>
      </c>
    </row>
    <row r="14" spans="1:10" x14ac:dyDescent="0.25">
      <c r="I14" s="30" t="s">
        <v>68</v>
      </c>
    </row>
    <row r="15" spans="1:10" x14ac:dyDescent="0.25">
      <c r="I15" t="s">
        <v>66</v>
      </c>
      <c r="J15" s="24" t="s">
        <v>80</v>
      </c>
    </row>
    <row r="16" spans="1:10" x14ac:dyDescent="0.25">
      <c r="I16" t="s">
        <v>67</v>
      </c>
      <c r="J16" s="24" t="s">
        <v>81</v>
      </c>
    </row>
  </sheetData>
  <hyperlinks>
    <hyperlink ref="I8" r:id="rId1"/>
    <hyperlink ref="I7" r:id="rId2"/>
    <hyperlink ref="I9" r:id="rId3"/>
    <hyperlink ref="I10" r:id="rId4"/>
    <hyperlink ref="I12" r:id="rId5"/>
    <hyperlink ref="I11" r:id="rId6"/>
    <hyperlink ref="J15" r:id="rId7"/>
    <hyperlink ref="J16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109"/>
  <sheetViews>
    <sheetView zoomScaleNormal="100" workbookViewId="0">
      <selection activeCell="E9" sqref="E9"/>
    </sheetView>
  </sheetViews>
  <sheetFormatPr defaultRowHeight="15" x14ac:dyDescent="0.25"/>
  <cols>
    <col min="1" max="1" width="15.28515625" customWidth="1"/>
    <col min="3" max="3" width="2.42578125" customWidth="1"/>
    <col min="4" max="4" width="17.140625" customWidth="1"/>
    <col min="5" max="5" width="25.42578125" customWidth="1"/>
    <col min="6" max="6" width="11.85546875" customWidth="1"/>
    <col min="7" max="7" width="26.140625" customWidth="1"/>
  </cols>
  <sheetData>
    <row r="1" spans="1:8" x14ac:dyDescent="0.25">
      <c r="A1" s="27" t="s">
        <v>92</v>
      </c>
      <c r="B1" s="28"/>
      <c r="C1" s="28"/>
      <c r="D1" s="28"/>
      <c r="E1" s="28"/>
      <c r="F1" s="28"/>
      <c r="G1" s="28"/>
      <c r="H1" s="29"/>
    </row>
    <row r="2" spans="1:8" ht="6.75" customHeight="1" x14ac:dyDescent="0.25"/>
    <row r="3" spans="1:8" x14ac:dyDescent="0.25">
      <c r="A3" s="40" t="s">
        <v>99</v>
      </c>
      <c r="B3" s="40"/>
      <c r="C3" s="40" t="s">
        <v>119</v>
      </c>
      <c r="D3" s="40"/>
    </row>
    <row r="4" spans="1:8" x14ac:dyDescent="0.25">
      <c r="A4" s="40" t="s">
        <v>100</v>
      </c>
      <c r="B4" s="40"/>
      <c r="C4" s="40" t="s">
        <v>120</v>
      </c>
      <c r="D4" s="40"/>
    </row>
    <row r="5" spans="1:8" x14ac:dyDescent="0.25">
      <c r="A5" s="40" t="s">
        <v>107</v>
      </c>
      <c r="B5" s="40"/>
      <c r="C5" s="40" t="s">
        <v>109</v>
      </c>
      <c r="D5" s="40"/>
    </row>
    <row r="6" spans="1:8" x14ac:dyDescent="0.25">
      <c r="A6" s="40" t="s">
        <v>108</v>
      </c>
      <c r="B6" s="40"/>
      <c r="C6" s="40" t="s">
        <v>110</v>
      </c>
      <c r="D6" s="40"/>
    </row>
    <row r="7" spans="1:8" ht="6.75" customHeight="1" x14ac:dyDescent="0.25"/>
    <row r="8" spans="1:8" x14ac:dyDescent="0.25">
      <c r="D8" s="9" t="s">
        <v>106</v>
      </c>
      <c r="E8" s="11">
        <v>0.9</v>
      </c>
    </row>
    <row r="9" spans="1:8" x14ac:dyDescent="0.25">
      <c r="A9" s="9" t="s">
        <v>104</v>
      </c>
      <c r="B9" s="9" t="s">
        <v>20</v>
      </c>
      <c r="D9" s="43" t="s">
        <v>103</v>
      </c>
      <c r="E9" s="44">
        <f>COUNT(B10:B109)</f>
        <v>100</v>
      </c>
    </row>
    <row r="10" spans="1:8" x14ac:dyDescent="0.25">
      <c r="A10" s="32">
        <f>ROWS(A10:A$109)</f>
        <v>100</v>
      </c>
      <c r="B10" s="32">
        <v>346</v>
      </c>
    </row>
    <row r="11" spans="1:8" x14ac:dyDescent="0.25">
      <c r="A11" s="32">
        <f>ROWS(A11:A$109)</f>
        <v>99</v>
      </c>
      <c r="B11" s="32">
        <v>346</v>
      </c>
      <c r="D11" s="45" t="s">
        <v>115</v>
      </c>
      <c r="E11" s="9" t="s">
        <v>104</v>
      </c>
    </row>
    <row r="12" spans="1:8" x14ac:dyDescent="0.25">
      <c r="A12" s="32">
        <f>ROWS(A12:A$109)</f>
        <v>98</v>
      </c>
      <c r="B12" s="32">
        <v>342</v>
      </c>
      <c r="D12" s="9" t="s">
        <v>105</v>
      </c>
      <c r="E12" s="3"/>
    </row>
    <row r="13" spans="1:8" x14ac:dyDescent="0.25">
      <c r="A13" s="32">
        <f>ROWS(A13:A$109)</f>
        <v>97</v>
      </c>
      <c r="B13" s="32">
        <v>342</v>
      </c>
      <c r="D13" s="9" t="s">
        <v>26</v>
      </c>
      <c r="E13" s="3"/>
      <c r="F13" t="s">
        <v>111</v>
      </c>
    </row>
    <row r="14" spans="1:8" x14ac:dyDescent="0.25">
      <c r="A14" s="32">
        <f>ROWS(A14:A$109)</f>
        <v>96</v>
      </c>
      <c r="B14" s="32">
        <v>338</v>
      </c>
      <c r="D14" s="9" t="s">
        <v>113</v>
      </c>
      <c r="E14" s="12"/>
      <c r="F14" t="s">
        <v>112</v>
      </c>
    </row>
    <row r="15" spans="1:8" x14ac:dyDescent="0.25">
      <c r="A15" s="32">
        <f>ROWS(A15:A$109)</f>
        <v>95</v>
      </c>
      <c r="B15" s="32">
        <v>334</v>
      </c>
    </row>
    <row r="16" spans="1:8" x14ac:dyDescent="0.25">
      <c r="A16" s="32">
        <f>ROWS(A16:A$109)</f>
        <v>94</v>
      </c>
      <c r="B16" s="32">
        <v>327</v>
      </c>
      <c r="E16" s="9" t="s">
        <v>116</v>
      </c>
      <c r="G16" s="9" t="s">
        <v>117</v>
      </c>
    </row>
    <row r="17" spans="1:7" x14ac:dyDescent="0.25">
      <c r="A17" s="32">
        <f>ROWS(A17:A$109)</f>
        <v>93</v>
      </c>
      <c r="B17" s="32">
        <v>326</v>
      </c>
      <c r="D17" s="9" t="s">
        <v>114</v>
      </c>
      <c r="G17" s="3"/>
    </row>
    <row r="18" spans="1:7" x14ac:dyDescent="0.25">
      <c r="A18" s="32">
        <f>ROWS(A18:A$109)</f>
        <v>92</v>
      </c>
      <c r="B18" s="32">
        <v>324</v>
      </c>
      <c r="D18" s="9" t="s">
        <v>99</v>
      </c>
      <c r="E18" s="3"/>
      <c r="G18" s="3"/>
    </row>
    <row r="19" spans="1:7" x14ac:dyDescent="0.25">
      <c r="A19" s="46">
        <f>ROWS(A19:A$109)</f>
        <v>91</v>
      </c>
      <c r="B19" s="46">
        <v>323</v>
      </c>
      <c r="D19" s="9" t="s">
        <v>100</v>
      </c>
      <c r="E19" s="3"/>
      <c r="G19" s="3"/>
    </row>
    <row r="20" spans="1:7" x14ac:dyDescent="0.25">
      <c r="A20" s="46">
        <f>ROWS(A20:A$109)</f>
        <v>90</v>
      </c>
      <c r="B20" s="46">
        <v>319</v>
      </c>
    </row>
    <row r="21" spans="1:7" x14ac:dyDescent="0.25">
      <c r="A21" s="32">
        <f>ROWS(A21:A$109)</f>
        <v>89</v>
      </c>
      <c r="B21" s="32">
        <v>314</v>
      </c>
      <c r="G21" t="s">
        <v>118</v>
      </c>
    </row>
    <row r="22" spans="1:7" x14ac:dyDescent="0.25">
      <c r="A22" s="32">
        <f>ROWS(A22:A$109)</f>
        <v>88</v>
      </c>
      <c r="B22" s="32">
        <v>313</v>
      </c>
      <c r="D22" s="9" t="s">
        <v>107</v>
      </c>
      <c r="E22" s="3"/>
      <c r="G22">
        <v>3</v>
      </c>
    </row>
    <row r="23" spans="1:7" x14ac:dyDescent="0.25">
      <c r="A23" s="32">
        <f>ROWS(A23:A$109)</f>
        <v>87</v>
      </c>
      <c r="B23" s="32">
        <v>310</v>
      </c>
      <c r="D23" s="9" t="s">
        <v>108</v>
      </c>
      <c r="E23" s="3"/>
      <c r="G23">
        <v>3</v>
      </c>
    </row>
    <row r="24" spans="1:7" x14ac:dyDescent="0.25">
      <c r="A24" s="32">
        <f>ROWS(A24:A$109)</f>
        <v>86</v>
      </c>
      <c r="B24" s="32">
        <v>303</v>
      </c>
    </row>
    <row r="25" spans="1:7" x14ac:dyDescent="0.25">
      <c r="A25" s="32">
        <f>ROWS(A25:A$109)</f>
        <v>85</v>
      </c>
      <c r="B25" s="32">
        <v>296</v>
      </c>
    </row>
    <row r="26" spans="1:7" x14ac:dyDescent="0.25">
      <c r="A26" s="32">
        <f>ROWS(A26:A$109)</f>
        <v>84</v>
      </c>
      <c r="B26" s="32">
        <v>296</v>
      </c>
    </row>
    <row r="27" spans="1:7" x14ac:dyDescent="0.25">
      <c r="A27" s="32">
        <f>ROWS(A27:A$109)</f>
        <v>83</v>
      </c>
      <c r="B27" s="32">
        <v>295</v>
      </c>
      <c r="D27" s="35" t="s">
        <v>96</v>
      </c>
      <c r="E27" s="36"/>
      <c r="G27" s="39" t="s">
        <v>85</v>
      </c>
    </row>
    <row r="28" spans="1:7" x14ac:dyDescent="0.25">
      <c r="A28" s="32">
        <f>ROWS(A28:A$109)</f>
        <v>82</v>
      </c>
      <c r="B28" s="32">
        <v>287</v>
      </c>
      <c r="D28" s="23" t="s">
        <v>86</v>
      </c>
      <c r="E28" s="3"/>
      <c r="F28">
        <v>0</v>
      </c>
    </row>
    <row r="29" spans="1:7" x14ac:dyDescent="0.25">
      <c r="A29" s="32">
        <f>ROWS(A29:A$109)</f>
        <v>81</v>
      </c>
      <c r="B29" s="32">
        <v>286</v>
      </c>
      <c r="D29" s="23" t="s">
        <v>87</v>
      </c>
      <c r="E29" s="3"/>
      <c r="F29">
        <v>0.25</v>
      </c>
    </row>
    <row r="30" spans="1:7" x14ac:dyDescent="0.25">
      <c r="A30" s="32">
        <f>ROWS(A30:A$109)</f>
        <v>80</v>
      </c>
      <c r="B30" s="32">
        <v>286</v>
      </c>
      <c r="D30" s="23" t="s">
        <v>88</v>
      </c>
      <c r="E30" s="3"/>
      <c r="F30">
        <v>0.5</v>
      </c>
    </row>
    <row r="31" spans="1:7" x14ac:dyDescent="0.25">
      <c r="A31" s="32">
        <f>ROWS(A31:A$109)</f>
        <v>79</v>
      </c>
      <c r="B31" s="32">
        <v>284</v>
      </c>
      <c r="D31" s="23" t="s">
        <v>89</v>
      </c>
      <c r="E31" s="3"/>
      <c r="F31">
        <v>0.75</v>
      </c>
    </row>
    <row r="32" spans="1:7" x14ac:dyDescent="0.25">
      <c r="A32" s="32">
        <f>ROWS(A32:A$109)</f>
        <v>78</v>
      </c>
      <c r="B32" s="32">
        <v>284</v>
      </c>
      <c r="D32" s="23" t="s">
        <v>61</v>
      </c>
      <c r="E32" s="3"/>
      <c r="F32">
        <v>1</v>
      </c>
    </row>
    <row r="33" spans="1:7" x14ac:dyDescent="0.25">
      <c r="A33" s="32">
        <f>ROWS(A33:A$109)</f>
        <v>77</v>
      </c>
      <c r="B33" s="32">
        <v>284</v>
      </c>
    </row>
    <row r="34" spans="1:7" x14ac:dyDescent="0.25">
      <c r="A34" s="32">
        <f>ROWS(A34:A$109)</f>
        <v>76</v>
      </c>
      <c r="B34" s="32">
        <v>281</v>
      </c>
      <c r="D34" s="35" t="s">
        <v>95</v>
      </c>
      <c r="E34" s="36"/>
    </row>
    <row r="35" spans="1:7" x14ac:dyDescent="0.25">
      <c r="A35" s="32">
        <f>ROWS(A35:A$109)</f>
        <v>75</v>
      </c>
      <c r="B35" s="32">
        <v>279</v>
      </c>
      <c r="D35" s="23" t="s">
        <v>86</v>
      </c>
      <c r="E35" s="3"/>
      <c r="F35">
        <v>0</v>
      </c>
    </row>
    <row r="36" spans="1:7" x14ac:dyDescent="0.25">
      <c r="A36" s="32">
        <f>ROWS(A36:A$109)</f>
        <v>74</v>
      </c>
      <c r="B36" s="32">
        <v>275</v>
      </c>
      <c r="D36" s="23" t="s">
        <v>87</v>
      </c>
      <c r="E36" s="3"/>
      <c r="F36">
        <v>0.25</v>
      </c>
    </row>
    <row r="37" spans="1:7" x14ac:dyDescent="0.25">
      <c r="A37" s="32">
        <f>ROWS(A37:A$109)</f>
        <v>73</v>
      </c>
      <c r="B37" s="32">
        <v>273</v>
      </c>
      <c r="D37" s="23" t="s">
        <v>88</v>
      </c>
      <c r="E37" s="3"/>
      <c r="F37">
        <v>0.5</v>
      </c>
    </row>
    <row r="38" spans="1:7" x14ac:dyDescent="0.25">
      <c r="A38" s="32">
        <f>ROWS(A38:A$109)</f>
        <v>72</v>
      </c>
      <c r="B38" s="32">
        <v>272</v>
      </c>
      <c r="D38" s="23" t="s">
        <v>89</v>
      </c>
      <c r="E38" s="3"/>
      <c r="F38">
        <v>0.75</v>
      </c>
    </row>
    <row r="39" spans="1:7" x14ac:dyDescent="0.25">
      <c r="A39" s="32">
        <f>ROWS(A39:A$109)</f>
        <v>71</v>
      </c>
      <c r="B39" s="32">
        <v>265</v>
      </c>
      <c r="D39" s="23" t="s">
        <v>61</v>
      </c>
      <c r="E39" s="3"/>
      <c r="F39">
        <v>1</v>
      </c>
    </row>
    <row r="40" spans="1:7" x14ac:dyDescent="0.25">
      <c r="A40" s="32">
        <f>ROWS(A40:A$109)</f>
        <v>70</v>
      </c>
      <c r="B40" s="32">
        <v>263</v>
      </c>
    </row>
    <row r="41" spans="1:7" x14ac:dyDescent="0.25">
      <c r="A41" s="32">
        <f>ROWS(A41:A$109)</f>
        <v>69</v>
      </c>
      <c r="B41" s="32">
        <v>261</v>
      </c>
      <c r="D41" s="35" t="s">
        <v>98</v>
      </c>
      <c r="E41" s="36"/>
      <c r="G41" s="39" t="s">
        <v>85</v>
      </c>
    </row>
    <row r="42" spans="1:7" x14ac:dyDescent="0.25">
      <c r="A42" s="32">
        <f>ROWS(A42:A$109)</f>
        <v>68</v>
      </c>
      <c r="B42" s="32">
        <v>260</v>
      </c>
      <c r="D42" s="23" t="s">
        <v>86</v>
      </c>
      <c r="E42" s="3"/>
      <c r="F42">
        <v>0</v>
      </c>
    </row>
    <row r="43" spans="1:7" x14ac:dyDescent="0.25">
      <c r="A43" s="32">
        <f>ROWS(A43:A$109)</f>
        <v>67</v>
      </c>
      <c r="B43" s="32">
        <v>254</v>
      </c>
      <c r="D43" s="23" t="s">
        <v>87</v>
      </c>
      <c r="E43" s="3"/>
      <c r="F43">
        <v>1</v>
      </c>
    </row>
    <row r="44" spans="1:7" x14ac:dyDescent="0.25">
      <c r="A44" s="32">
        <f>ROWS(A44:A$109)</f>
        <v>66</v>
      </c>
      <c r="B44" s="32">
        <v>252</v>
      </c>
      <c r="D44" s="23" t="s">
        <v>88</v>
      </c>
      <c r="E44" s="3"/>
      <c r="F44">
        <v>2</v>
      </c>
    </row>
    <row r="45" spans="1:7" x14ac:dyDescent="0.25">
      <c r="A45" s="32">
        <f>ROWS(A45:A$109)</f>
        <v>65</v>
      </c>
      <c r="B45" s="32">
        <v>247</v>
      </c>
      <c r="D45" s="23" t="s">
        <v>89</v>
      </c>
      <c r="E45" s="3"/>
      <c r="F45">
        <v>3</v>
      </c>
    </row>
    <row r="46" spans="1:7" x14ac:dyDescent="0.25">
      <c r="A46" s="32">
        <f>ROWS(A46:A$109)</f>
        <v>64</v>
      </c>
      <c r="B46" s="32">
        <v>246</v>
      </c>
      <c r="D46" s="23" t="s">
        <v>61</v>
      </c>
      <c r="E46" s="3"/>
      <c r="F46">
        <v>4</v>
      </c>
    </row>
    <row r="47" spans="1:7" x14ac:dyDescent="0.25">
      <c r="A47" s="32">
        <f>ROWS(A47:A$109)</f>
        <v>63</v>
      </c>
      <c r="B47" s="32">
        <v>224</v>
      </c>
    </row>
    <row r="48" spans="1:7" x14ac:dyDescent="0.25">
      <c r="A48" s="32">
        <f>ROWS(A48:A$109)</f>
        <v>62</v>
      </c>
      <c r="B48" s="32">
        <v>224</v>
      </c>
      <c r="D48" s="35" t="s">
        <v>97</v>
      </c>
      <c r="E48" s="36"/>
    </row>
    <row r="49" spans="1:6" x14ac:dyDescent="0.25">
      <c r="A49" s="32">
        <f>ROWS(A49:A$109)</f>
        <v>61</v>
      </c>
      <c r="B49" s="32">
        <v>217</v>
      </c>
      <c r="D49" s="23" t="s">
        <v>86</v>
      </c>
      <c r="E49" s="3"/>
      <c r="F49">
        <v>0</v>
      </c>
    </row>
    <row r="50" spans="1:6" x14ac:dyDescent="0.25">
      <c r="A50" s="32">
        <f>ROWS(A50:A$109)</f>
        <v>60</v>
      </c>
      <c r="B50" s="32">
        <v>216</v>
      </c>
      <c r="D50" s="23" t="s">
        <v>87</v>
      </c>
      <c r="E50" s="3"/>
      <c r="F50">
        <v>1</v>
      </c>
    </row>
    <row r="51" spans="1:6" x14ac:dyDescent="0.25">
      <c r="A51" s="32">
        <f>ROWS(A51:A$109)</f>
        <v>59</v>
      </c>
      <c r="B51" s="32">
        <v>213</v>
      </c>
      <c r="D51" s="23" t="s">
        <v>88</v>
      </c>
      <c r="E51" s="3"/>
      <c r="F51">
        <v>2</v>
      </c>
    </row>
    <row r="52" spans="1:6" x14ac:dyDescent="0.25">
      <c r="A52" s="32">
        <f>ROWS(A52:A$109)</f>
        <v>58</v>
      </c>
      <c r="B52" s="32">
        <v>212</v>
      </c>
      <c r="D52" s="23" t="s">
        <v>89</v>
      </c>
      <c r="E52" s="3"/>
      <c r="F52">
        <v>3</v>
      </c>
    </row>
    <row r="53" spans="1:6" x14ac:dyDescent="0.25">
      <c r="A53" s="32">
        <f>ROWS(A53:A$109)</f>
        <v>57</v>
      </c>
      <c r="B53" s="32">
        <v>207</v>
      </c>
      <c r="D53" s="23" t="s">
        <v>61</v>
      </c>
      <c r="E53" s="3"/>
      <c r="F53">
        <v>4</v>
      </c>
    </row>
    <row r="54" spans="1:6" x14ac:dyDescent="0.25">
      <c r="A54" s="32">
        <f>ROWS(A54:A$109)</f>
        <v>56</v>
      </c>
      <c r="B54" s="32">
        <v>199</v>
      </c>
    </row>
    <row r="55" spans="1:6" x14ac:dyDescent="0.25">
      <c r="A55" s="32">
        <f>ROWS(A55:A$109)</f>
        <v>55</v>
      </c>
      <c r="B55" s="32">
        <v>198</v>
      </c>
    </row>
    <row r="56" spans="1:6" x14ac:dyDescent="0.25">
      <c r="A56" s="32">
        <f>ROWS(A56:A$109)</f>
        <v>54</v>
      </c>
      <c r="B56" s="32">
        <v>195</v>
      </c>
    </row>
    <row r="57" spans="1:6" x14ac:dyDescent="0.25">
      <c r="A57" s="32">
        <f>ROWS(A57:A$109)</f>
        <v>53</v>
      </c>
      <c r="B57" s="32">
        <v>194</v>
      </c>
    </row>
    <row r="58" spans="1:6" x14ac:dyDescent="0.25">
      <c r="A58" s="32">
        <f>ROWS(A58:A$109)</f>
        <v>52</v>
      </c>
      <c r="B58" s="32">
        <v>193</v>
      </c>
    </row>
    <row r="59" spans="1:6" x14ac:dyDescent="0.25">
      <c r="A59" s="32">
        <f>ROWS(A59:A$109)</f>
        <v>51</v>
      </c>
      <c r="B59" s="32">
        <v>193</v>
      </c>
    </row>
    <row r="60" spans="1:6" x14ac:dyDescent="0.25">
      <c r="A60" s="32">
        <f>ROWS(A60:A$109)</f>
        <v>50</v>
      </c>
      <c r="B60" s="32">
        <v>189</v>
      </c>
    </row>
    <row r="61" spans="1:6" x14ac:dyDescent="0.25">
      <c r="A61" s="32">
        <f>ROWS(A61:A$109)</f>
        <v>49</v>
      </c>
      <c r="B61" s="32">
        <v>188</v>
      </c>
    </row>
    <row r="62" spans="1:6" x14ac:dyDescent="0.25">
      <c r="A62" s="32">
        <f>ROWS(A62:A$109)</f>
        <v>48</v>
      </c>
      <c r="B62" s="32">
        <v>188</v>
      </c>
    </row>
    <row r="63" spans="1:6" x14ac:dyDescent="0.25">
      <c r="A63" s="32">
        <f>ROWS(A63:A$109)</f>
        <v>47</v>
      </c>
      <c r="B63" s="32">
        <v>180</v>
      </c>
    </row>
    <row r="64" spans="1:6" x14ac:dyDescent="0.25">
      <c r="A64" s="32">
        <f>ROWS(A64:A$109)</f>
        <v>46</v>
      </c>
      <c r="B64" s="32">
        <v>178</v>
      </c>
    </row>
    <row r="65" spans="1:2" x14ac:dyDescent="0.25">
      <c r="A65" s="32">
        <f>ROWS(A65:A$109)</f>
        <v>45</v>
      </c>
      <c r="B65" s="32">
        <v>173</v>
      </c>
    </row>
    <row r="66" spans="1:2" x14ac:dyDescent="0.25">
      <c r="A66" s="32">
        <f>ROWS(A66:A$109)</f>
        <v>44</v>
      </c>
      <c r="B66" s="32">
        <v>170</v>
      </c>
    </row>
    <row r="67" spans="1:2" x14ac:dyDescent="0.25">
      <c r="A67" s="32">
        <f>ROWS(A67:A$109)</f>
        <v>43</v>
      </c>
      <c r="B67" s="32">
        <v>169</v>
      </c>
    </row>
    <row r="68" spans="1:2" x14ac:dyDescent="0.25">
      <c r="A68" s="32">
        <f>ROWS(A68:A$109)</f>
        <v>42</v>
      </c>
      <c r="B68" s="32">
        <v>162</v>
      </c>
    </row>
    <row r="69" spans="1:2" x14ac:dyDescent="0.25">
      <c r="A69" s="32">
        <f>ROWS(A69:A$109)</f>
        <v>41</v>
      </c>
      <c r="B69" s="32">
        <v>159</v>
      </c>
    </row>
    <row r="70" spans="1:2" x14ac:dyDescent="0.25">
      <c r="A70" s="32">
        <f>ROWS(A70:A$109)</f>
        <v>40</v>
      </c>
      <c r="B70" s="32">
        <v>156</v>
      </c>
    </row>
    <row r="71" spans="1:2" x14ac:dyDescent="0.25">
      <c r="A71" s="32">
        <f>ROWS(A71:A$109)</f>
        <v>39</v>
      </c>
      <c r="B71" s="32">
        <v>148</v>
      </c>
    </row>
    <row r="72" spans="1:2" x14ac:dyDescent="0.25">
      <c r="A72" s="32">
        <f>ROWS(A72:A$109)</f>
        <v>38</v>
      </c>
      <c r="B72" s="32">
        <v>148</v>
      </c>
    </row>
    <row r="73" spans="1:2" x14ac:dyDescent="0.25">
      <c r="A73" s="32">
        <f>ROWS(A73:A$109)</f>
        <v>37</v>
      </c>
      <c r="B73" s="32">
        <v>144</v>
      </c>
    </row>
    <row r="74" spans="1:2" x14ac:dyDescent="0.25">
      <c r="A74" s="32">
        <f>ROWS(A74:A$109)</f>
        <v>36</v>
      </c>
      <c r="B74" s="32">
        <v>136</v>
      </c>
    </row>
    <row r="75" spans="1:2" x14ac:dyDescent="0.25">
      <c r="A75" s="32">
        <f>ROWS(A75:A$109)</f>
        <v>35</v>
      </c>
      <c r="B75" s="32">
        <v>132</v>
      </c>
    </row>
    <row r="76" spans="1:2" x14ac:dyDescent="0.25">
      <c r="A76" s="32">
        <f>ROWS(A76:A$109)</f>
        <v>34</v>
      </c>
      <c r="B76" s="32">
        <v>132</v>
      </c>
    </row>
    <row r="77" spans="1:2" x14ac:dyDescent="0.25">
      <c r="A77" s="32">
        <f>ROWS(A77:A$109)</f>
        <v>33</v>
      </c>
      <c r="B77" s="32">
        <v>131</v>
      </c>
    </row>
    <row r="78" spans="1:2" x14ac:dyDescent="0.25">
      <c r="A78" s="32">
        <f>ROWS(A78:A$109)</f>
        <v>32</v>
      </c>
      <c r="B78" s="32">
        <v>130</v>
      </c>
    </row>
    <row r="79" spans="1:2" x14ac:dyDescent="0.25">
      <c r="A79" s="32">
        <f>ROWS(A79:A$109)</f>
        <v>31</v>
      </c>
      <c r="B79" s="32">
        <v>124</v>
      </c>
    </row>
    <row r="80" spans="1:2" x14ac:dyDescent="0.25">
      <c r="A80" s="32">
        <f>ROWS(A80:A$109)</f>
        <v>30</v>
      </c>
      <c r="B80" s="32">
        <v>122</v>
      </c>
    </row>
    <row r="81" spans="1:2" x14ac:dyDescent="0.25">
      <c r="A81" s="32">
        <f>ROWS(A81:A$109)</f>
        <v>29</v>
      </c>
      <c r="B81" s="32">
        <v>121</v>
      </c>
    </row>
    <row r="82" spans="1:2" x14ac:dyDescent="0.25">
      <c r="A82" s="32">
        <f>ROWS(A82:A$109)</f>
        <v>28</v>
      </c>
      <c r="B82" s="32">
        <v>110</v>
      </c>
    </row>
    <row r="83" spans="1:2" x14ac:dyDescent="0.25">
      <c r="A83" s="32">
        <f>ROWS(A83:A$109)</f>
        <v>27</v>
      </c>
      <c r="B83" s="32">
        <v>108</v>
      </c>
    </row>
    <row r="84" spans="1:2" x14ac:dyDescent="0.25">
      <c r="A84" s="32">
        <f>ROWS(A84:A$109)</f>
        <v>26</v>
      </c>
      <c r="B84" s="32">
        <v>100</v>
      </c>
    </row>
    <row r="85" spans="1:2" x14ac:dyDescent="0.25">
      <c r="A85" s="32">
        <f>ROWS(A85:A$109)</f>
        <v>25</v>
      </c>
      <c r="B85" s="32">
        <v>100</v>
      </c>
    </row>
    <row r="86" spans="1:2" x14ac:dyDescent="0.25">
      <c r="A86" s="32">
        <f>ROWS(A86:A$109)</f>
        <v>24</v>
      </c>
      <c r="B86" s="32">
        <v>99</v>
      </c>
    </row>
    <row r="87" spans="1:2" x14ac:dyDescent="0.25">
      <c r="A87" s="32">
        <f>ROWS(A87:A$109)</f>
        <v>23</v>
      </c>
      <c r="B87" s="32">
        <v>97</v>
      </c>
    </row>
    <row r="88" spans="1:2" x14ac:dyDescent="0.25">
      <c r="A88" s="32">
        <f>ROWS(A88:A$109)</f>
        <v>22</v>
      </c>
      <c r="B88" s="32">
        <v>95</v>
      </c>
    </row>
    <row r="89" spans="1:2" x14ac:dyDescent="0.25">
      <c r="A89" s="32">
        <f>ROWS(A89:A$109)</f>
        <v>21</v>
      </c>
      <c r="B89" s="32">
        <v>86</v>
      </c>
    </row>
    <row r="90" spans="1:2" x14ac:dyDescent="0.25">
      <c r="A90" s="32">
        <f>ROWS(A90:A$109)</f>
        <v>20</v>
      </c>
      <c r="B90" s="32">
        <v>79</v>
      </c>
    </row>
    <row r="91" spans="1:2" x14ac:dyDescent="0.25">
      <c r="A91" s="32">
        <f>ROWS(A91:A$109)</f>
        <v>19</v>
      </c>
      <c r="B91" s="32">
        <v>78</v>
      </c>
    </row>
    <row r="92" spans="1:2" x14ac:dyDescent="0.25">
      <c r="A92" s="32">
        <f>ROWS(A92:A$109)</f>
        <v>18</v>
      </c>
      <c r="B92" s="32">
        <v>60</v>
      </c>
    </row>
    <row r="93" spans="1:2" x14ac:dyDescent="0.25">
      <c r="A93" s="32">
        <f>ROWS(A93:A$109)</f>
        <v>17</v>
      </c>
      <c r="B93" s="32">
        <v>55</v>
      </c>
    </row>
    <row r="94" spans="1:2" x14ac:dyDescent="0.25">
      <c r="A94" s="32">
        <f>ROWS(A94:A$109)</f>
        <v>16</v>
      </c>
      <c r="B94" s="32">
        <v>54</v>
      </c>
    </row>
    <row r="95" spans="1:2" x14ac:dyDescent="0.25">
      <c r="A95" s="32">
        <f>ROWS(A95:A$109)</f>
        <v>15</v>
      </c>
      <c r="B95" s="32">
        <v>52</v>
      </c>
    </row>
    <row r="96" spans="1:2" x14ac:dyDescent="0.25">
      <c r="A96" s="32">
        <f>ROWS(A96:A$109)</f>
        <v>14</v>
      </c>
      <c r="B96" s="32">
        <v>47</v>
      </c>
    </row>
    <row r="97" spans="1:2" x14ac:dyDescent="0.25">
      <c r="A97" s="32">
        <f>ROWS(A97:A$109)</f>
        <v>13</v>
      </c>
      <c r="B97" s="32">
        <v>46</v>
      </c>
    </row>
    <row r="98" spans="1:2" x14ac:dyDescent="0.25">
      <c r="A98" s="32">
        <f>ROWS(A98:A$109)</f>
        <v>12</v>
      </c>
      <c r="B98" s="32">
        <v>35</v>
      </c>
    </row>
    <row r="99" spans="1:2" x14ac:dyDescent="0.25">
      <c r="A99" s="32">
        <f>ROWS(A99:A$109)</f>
        <v>11</v>
      </c>
      <c r="B99" s="32">
        <v>33</v>
      </c>
    </row>
    <row r="100" spans="1:2" x14ac:dyDescent="0.25">
      <c r="A100" s="32">
        <f>ROWS(A100:A$109)</f>
        <v>10</v>
      </c>
      <c r="B100" s="32">
        <v>32</v>
      </c>
    </row>
    <row r="101" spans="1:2" x14ac:dyDescent="0.25">
      <c r="A101" s="32">
        <f>ROWS(A101:A$109)</f>
        <v>9</v>
      </c>
      <c r="B101" s="32">
        <v>27</v>
      </c>
    </row>
    <row r="102" spans="1:2" x14ac:dyDescent="0.25">
      <c r="A102" s="32">
        <f>ROWS(A102:A$109)</f>
        <v>8</v>
      </c>
      <c r="B102" s="32">
        <v>24</v>
      </c>
    </row>
    <row r="103" spans="1:2" x14ac:dyDescent="0.25">
      <c r="A103" s="32">
        <f>ROWS(A103:A$109)</f>
        <v>7</v>
      </c>
      <c r="B103" s="32">
        <v>22</v>
      </c>
    </row>
    <row r="104" spans="1:2" x14ac:dyDescent="0.25">
      <c r="A104" s="32">
        <f>ROWS(A104:A$109)</f>
        <v>6</v>
      </c>
      <c r="B104" s="32">
        <v>18</v>
      </c>
    </row>
    <row r="105" spans="1:2" x14ac:dyDescent="0.25">
      <c r="A105" s="32">
        <f>ROWS(A105:A$109)</f>
        <v>5</v>
      </c>
      <c r="B105" s="32">
        <v>15</v>
      </c>
    </row>
    <row r="106" spans="1:2" x14ac:dyDescent="0.25">
      <c r="A106" s="32">
        <f>ROWS(A106:A$109)</f>
        <v>4</v>
      </c>
      <c r="B106" s="32">
        <v>11</v>
      </c>
    </row>
    <row r="107" spans="1:2" x14ac:dyDescent="0.25">
      <c r="A107" s="32">
        <f>ROWS(A107:A$109)</f>
        <v>3</v>
      </c>
      <c r="B107" s="32">
        <v>11</v>
      </c>
    </row>
    <row r="108" spans="1:2" x14ac:dyDescent="0.25">
      <c r="A108" s="32">
        <f>ROWS(A108:A$109)</f>
        <v>2</v>
      </c>
      <c r="B108" s="32">
        <v>7</v>
      </c>
    </row>
    <row r="109" spans="1:2" x14ac:dyDescent="0.25">
      <c r="A109" s="32">
        <f>ROWS(A109:A$109)</f>
        <v>1</v>
      </c>
      <c r="B109" s="32">
        <v>1</v>
      </c>
    </row>
  </sheetData>
  <conditionalFormatting sqref="G17:G19">
    <cfRule type="expression" dxfId="3" priority="2">
      <formula>$E$8&lt;&gt;0.9</formula>
    </cfRule>
  </conditionalFormatting>
  <conditionalFormatting sqref="A19:B20">
    <cfRule type="expression" dxfId="2" priority="1">
      <formula>$E$8=0.9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H103"/>
  <sheetViews>
    <sheetView topLeftCell="A31" zoomScale="135" zoomScaleNormal="135" workbookViewId="0">
      <selection activeCell="D18" sqref="D18:G44"/>
    </sheetView>
  </sheetViews>
  <sheetFormatPr defaultRowHeight="15" x14ac:dyDescent="0.25"/>
  <cols>
    <col min="1" max="1" width="4.140625" bestFit="1" customWidth="1"/>
    <col min="2" max="2" width="6.7109375" bestFit="1" customWidth="1"/>
    <col min="3" max="3" width="2" customWidth="1"/>
    <col min="4" max="4" width="17.7109375" customWidth="1"/>
    <col min="5" max="5" width="30.5703125" customWidth="1"/>
    <col min="6" max="6" width="8.28515625" customWidth="1"/>
    <col min="7" max="7" width="44.42578125" customWidth="1"/>
  </cols>
  <sheetData>
    <row r="1" spans="1:8" x14ac:dyDescent="0.25">
      <c r="A1" s="27" t="s">
        <v>92</v>
      </c>
      <c r="B1" s="28"/>
      <c r="C1" s="28"/>
      <c r="D1" s="28"/>
      <c r="E1" s="28"/>
      <c r="F1" s="28"/>
      <c r="G1" s="29"/>
    </row>
    <row r="2" spans="1:8" ht="23.25" customHeight="1" x14ac:dyDescent="0.25"/>
    <row r="3" spans="1:8" x14ac:dyDescent="0.25">
      <c r="A3" s="9" t="s">
        <v>19</v>
      </c>
      <c r="B3" s="9" t="s">
        <v>20</v>
      </c>
      <c r="D3" s="10" t="s">
        <v>90</v>
      </c>
      <c r="E3" s="11">
        <v>0.5</v>
      </c>
      <c r="G3">
        <f>E4*E3</f>
        <v>50</v>
      </c>
    </row>
    <row r="4" spans="1:8" x14ac:dyDescent="0.25">
      <c r="A4" s="32">
        <f>ROWS(A4:A$103)</f>
        <v>100</v>
      </c>
      <c r="B4" s="32">
        <v>346</v>
      </c>
      <c r="D4" s="10" t="s">
        <v>21</v>
      </c>
      <c r="E4" s="3">
        <f>COUNT(B4:B103)</f>
        <v>100</v>
      </c>
    </row>
    <row r="5" spans="1:8" x14ac:dyDescent="0.25">
      <c r="A5" s="32">
        <f>ROWS(A5:A$103)</f>
        <v>99</v>
      </c>
      <c r="B5" s="32">
        <v>346</v>
      </c>
    </row>
    <row r="6" spans="1:8" x14ac:dyDescent="0.25">
      <c r="A6" s="32">
        <f>ROWS(A6:A$103)</f>
        <v>98</v>
      </c>
      <c r="B6" s="32">
        <v>342</v>
      </c>
      <c r="E6" s="10" t="s">
        <v>91</v>
      </c>
      <c r="G6" t="s">
        <v>102</v>
      </c>
    </row>
    <row r="7" spans="1:8" x14ac:dyDescent="0.25">
      <c r="A7" s="32">
        <f>ROWS(A7:A$103)</f>
        <v>97</v>
      </c>
      <c r="B7" s="32">
        <v>342</v>
      </c>
      <c r="D7" s="10" t="s">
        <v>22</v>
      </c>
      <c r="E7" s="3">
        <f>(E4+1)/2</f>
        <v>50.5</v>
      </c>
      <c r="F7" t="s">
        <v>23</v>
      </c>
    </row>
    <row r="8" spans="1:8" x14ac:dyDescent="0.25">
      <c r="A8" s="32">
        <f>ROWS(A8:A$103)</f>
        <v>96</v>
      </c>
      <c r="B8" s="32">
        <v>338</v>
      </c>
      <c r="D8" s="41" t="s">
        <v>24</v>
      </c>
      <c r="E8" s="42">
        <f>(E4+1)*50%</f>
        <v>50.5</v>
      </c>
      <c r="F8" t="s">
        <v>23</v>
      </c>
    </row>
    <row r="9" spans="1:8" x14ac:dyDescent="0.25">
      <c r="A9" s="32">
        <f>ROWS(A9:A$103)</f>
        <v>95</v>
      </c>
      <c r="B9" s="32">
        <v>334</v>
      </c>
      <c r="D9" s="23" t="s">
        <v>26</v>
      </c>
      <c r="E9" s="3">
        <f>(E4+1)*E3</f>
        <v>50.5</v>
      </c>
      <c r="F9" s="2"/>
      <c r="G9" s="2" t="s">
        <v>101</v>
      </c>
    </row>
    <row r="10" spans="1:8" x14ac:dyDescent="0.25">
      <c r="A10" s="32">
        <f>ROWS(A10:A$103)</f>
        <v>94</v>
      </c>
      <c r="B10" s="32">
        <v>327</v>
      </c>
      <c r="D10" s="23" t="s">
        <v>27</v>
      </c>
      <c r="E10" s="12">
        <f>E3*E4+(1-E3)</f>
        <v>50.5</v>
      </c>
      <c r="F10" s="2"/>
      <c r="G10" s="2" t="s">
        <v>93</v>
      </c>
      <c r="H10" s="39" t="s">
        <v>85</v>
      </c>
    </row>
    <row r="11" spans="1:8" x14ac:dyDescent="0.25">
      <c r="A11" s="32">
        <f>ROWS(A11:A$103)</f>
        <v>93</v>
      </c>
      <c r="B11" s="32">
        <v>326</v>
      </c>
    </row>
    <row r="12" spans="1:8" x14ac:dyDescent="0.25">
      <c r="A12" s="32">
        <f>ROWS(A12:A$103)</f>
        <v>92</v>
      </c>
      <c r="B12" s="32">
        <v>324</v>
      </c>
      <c r="E12" s="10" t="s">
        <v>28</v>
      </c>
    </row>
    <row r="13" spans="1:8" x14ac:dyDescent="0.25">
      <c r="A13" s="37">
        <f>ROWS(A13:A$103)</f>
        <v>91</v>
      </c>
      <c r="B13" s="37">
        <v>323</v>
      </c>
      <c r="D13" s="10" t="s">
        <v>26</v>
      </c>
      <c r="E13" s="3">
        <f t="shared" ref="E13" si="0">_xlfn.PERCENTILE.EXC($B$4:$B$103,$E$3)</f>
        <v>191</v>
      </c>
      <c r="F13">
        <f>(B13-B14)</f>
        <v>4</v>
      </c>
      <c r="G13" s="38" t="s">
        <v>99</v>
      </c>
    </row>
    <row r="14" spans="1:8" x14ac:dyDescent="0.25">
      <c r="A14" s="37">
        <f>ROWS(A14:A$103)</f>
        <v>90</v>
      </c>
      <c r="B14" s="37">
        <v>319</v>
      </c>
      <c r="D14" s="10" t="s">
        <v>27</v>
      </c>
      <c r="E14" s="12">
        <f>_xlfn.PERCENTILE.INC($B$4:$B$103,$E$3)</f>
        <v>191</v>
      </c>
      <c r="G14" s="40" t="s">
        <v>100</v>
      </c>
      <c r="H14" s="39" t="s">
        <v>85</v>
      </c>
    </row>
    <row r="15" spans="1:8" x14ac:dyDescent="0.25">
      <c r="A15" s="32">
        <f>ROWS(A15:A$103)</f>
        <v>89</v>
      </c>
      <c r="B15" s="32">
        <v>314</v>
      </c>
    </row>
    <row r="16" spans="1:8" x14ac:dyDescent="0.25">
      <c r="A16" s="32">
        <f>ROWS(A16:A$103)</f>
        <v>88</v>
      </c>
      <c r="B16" s="32">
        <v>313</v>
      </c>
    </row>
    <row r="17" spans="1:7" x14ac:dyDescent="0.25">
      <c r="A17" s="32">
        <f>ROWS(A17:A$103)</f>
        <v>87</v>
      </c>
      <c r="B17" s="32">
        <v>310</v>
      </c>
    </row>
    <row r="18" spans="1:7" x14ac:dyDescent="0.25">
      <c r="A18" s="32">
        <f>ROWS(A18:A$103)</f>
        <v>86</v>
      </c>
      <c r="B18" s="32">
        <v>303</v>
      </c>
      <c r="D18" s="35" t="s">
        <v>96</v>
      </c>
      <c r="E18" s="36"/>
      <c r="G18" s="39" t="s">
        <v>85</v>
      </c>
    </row>
    <row r="19" spans="1:7" x14ac:dyDescent="0.25">
      <c r="A19" s="32">
        <f>ROWS(A19:A$103)</f>
        <v>85</v>
      </c>
      <c r="B19" s="32">
        <v>296</v>
      </c>
      <c r="D19" s="23" t="s">
        <v>86</v>
      </c>
      <c r="E19" s="3"/>
      <c r="F19">
        <v>0</v>
      </c>
    </row>
    <row r="20" spans="1:7" x14ac:dyDescent="0.25">
      <c r="A20" s="32">
        <f>ROWS(A20:A$103)</f>
        <v>84</v>
      </c>
      <c r="B20" s="32">
        <v>296</v>
      </c>
      <c r="D20" s="23" t="s">
        <v>87</v>
      </c>
      <c r="E20" s="3"/>
      <c r="F20">
        <v>0.25</v>
      </c>
    </row>
    <row r="21" spans="1:7" x14ac:dyDescent="0.25">
      <c r="A21" s="32">
        <f>ROWS(A21:A$103)</f>
        <v>83</v>
      </c>
      <c r="B21" s="32">
        <v>295</v>
      </c>
      <c r="D21" s="23" t="s">
        <v>88</v>
      </c>
      <c r="E21" s="3"/>
      <c r="F21">
        <v>0.5</v>
      </c>
    </row>
    <row r="22" spans="1:7" x14ac:dyDescent="0.25">
      <c r="A22" s="32">
        <f>ROWS(A22:A$103)</f>
        <v>82</v>
      </c>
      <c r="B22" s="32">
        <v>287</v>
      </c>
      <c r="D22" s="23" t="s">
        <v>89</v>
      </c>
      <c r="E22" s="3"/>
      <c r="F22">
        <v>0.75</v>
      </c>
    </row>
    <row r="23" spans="1:7" x14ac:dyDescent="0.25">
      <c r="A23" s="32">
        <f>ROWS(A23:A$103)</f>
        <v>81</v>
      </c>
      <c r="B23" s="32">
        <v>286</v>
      </c>
      <c r="D23" s="23" t="s">
        <v>61</v>
      </c>
      <c r="E23" s="3"/>
      <c r="F23">
        <v>1</v>
      </c>
    </row>
    <row r="24" spans="1:7" x14ac:dyDescent="0.25">
      <c r="A24" s="32">
        <f>ROWS(A24:A$103)</f>
        <v>80</v>
      </c>
      <c r="B24" s="32">
        <v>286</v>
      </c>
    </row>
    <row r="25" spans="1:7" x14ac:dyDescent="0.25">
      <c r="A25" s="32">
        <f>ROWS(A25:A$103)</f>
        <v>79</v>
      </c>
      <c r="B25" s="32">
        <v>284</v>
      </c>
      <c r="D25" s="35" t="s">
        <v>95</v>
      </c>
      <c r="E25" s="36"/>
    </row>
    <row r="26" spans="1:7" x14ac:dyDescent="0.25">
      <c r="A26" s="32">
        <f>ROWS(A26:A$103)</f>
        <v>78</v>
      </c>
      <c r="B26" s="32">
        <v>284</v>
      </c>
      <c r="D26" s="23" t="s">
        <v>86</v>
      </c>
      <c r="E26" s="3"/>
    </row>
    <row r="27" spans="1:7" x14ac:dyDescent="0.25">
      <c r="A27" s="32">
        <f>ROWS(A27:A$103)</f>
        <v>77</v>
      </c>
      <c r="B27" s="32">
        <v>284</v>
      </c>
      <c r="D27" s="23" t="s">
        <v>87</v>
      </c>
      <c r="E27" s="3"/>
      <c r="F27">
        <v>0.25</v>
      </c>
    </row>
    <row r="28" spans="1:7" x14ac:dyDescent="0.25">
      <c r="A28" s="32">
        <f>ROWS(A28:A$103)</f>
        <v>76</v>
      </c>
      <c r="B28" s="32">
        <v>281</v>
      </c>
      <c r="D28" s="23" t="s">
        <v>88</v>
      </c>
      <c r="E28" s="3"/>
      <c r="F28">
        <v>0.5</v>
      </c>
    </row>
    <row r="29" spans="1:7" x14ac:dyDescent="0.25">
      <c r="A29" s="32">
        <f>ROWS(A29:A$103)</f>
        <v>75</v>
      </c>
      <c r="B29" s="32">
        <v>279</v>
      </c>
      <c r="D29" s="23" t="s">
        <v>89</v>
      </c>
      <c r="E29" s="3"/>
      <c r="F29">
        <v>0.75</v>
      </c>
    </row>
    <row r="30" spans="1:7" x14ac:dyDescent="0.25">
      <c r="A30" s="32">
        <f>ROWS(A30:A$103)</f>
        <v>74</v>
      </c>
      <c r="B30" s="32">
        <v>275</v>
      </c>
      <c r="D30" s="23" t="s">
        <v>61</v>
      </c>
      <c r="E30" s="3"/>
    </row>
    <row r="31" spans="1:7" x14ac:dyDescent="0.25">
      <c r="A31" s="32">
        <f>ROWS(A31:A$103)</f>
        <v>73</v>
      </c>
      <c r="B31" s="32">
        <v>273</v>
      </c>
    </row>
    <row r="32" spans="1:7" x14ac:dyDescent="0.25">
      <c r="A32" s="32">
        <f>ROWS(A32:A$103)</f>
        <v>72</v>
      </c>
      <c r="B32" s="32">
        <v>272</v>
      </c>
      <c r="D32" s="35" t="s">
        <v>98</v>
      </c>
      <c r="E32" s="36"/>
      <c r="G32" s="39" t="s">
        <v>85</v>
      </c>
    </row>
    <row r="33" spans="1:6" x14ac:dyDescent="0.25">
      <c r="A33" s="32">
        <f>ROWS(A33:A$103)</f>
        <v>71</v>
      </c>
      <c r="B33" s="32">
        <v>265</v>
      </c>
      <c r="D33" s="23" t="s">
        <v>86</v>
      </c>
      <c r="E33" s="3"/>
      <c r="F33">
        <v>0</v>
      </c>
    </row>
    <row r="34" spans="1:6" x14ac:dyDescent="0.25">
      <c r="A34" s="32">
        <f>ROWS(A34:A$103)</f>
        <v>70</v>
      </c>
      <c r="B34" s="32">
        <v>263</v>
      </c>
      <c r="D34" s="23" t="s">
        <v>87</v>
      </c>
      <c r="E34" s="3"/>
      <c r="F34">
        <v>1</v>
      </c>
    </row>
    <row r="35" spans="1:6" x14ac:dyDescent="0.25">
      <c r="A35" s="32">
        <f>ROWS(A35:A$103)</f>
        <v>69</v>
      </c>
      <c r="B35" s="32">
        <v>261</v>
      </c>
      <c r="D35" s="23" t="s">
        <v>88</v>
      </c>
      <c r="E35" s="3"/>
      <c r="F35">
        <v>2</v>
      </c>
    </row>
    <row r="36" spans="1:6" x14ac:dyDescent="0.25">
      <c r="A36" s="32">
        <f>ROWS(A36:A$103)</f>
        <v>68</v>
      </c>
      <c r="B36" s="32">
        <v>260</v>
      </c>
      <c r="D36" s="23" t="s">
        <v>89</v>
      </c>
      <c r="E36" s="3"/>
      <c r="F36">
        <v>3</v>
      </c>
    </row>
    <row r="37" spans="1:6" x14ac:dyDescent="0.25">
      <c r="A37" s="32">
        <f>ROWS(A37:A$103)</f>
        <v>67</v>
      </c>
      <c r="B37" s="32">
        <v>254</v>
      </c>
      <c r="D37" s="23" t="s">
        <v>61</v>
      </c>
      <c r="E37" s="3"/>
      <c r="F37">
        <v>4</v>
      </c>
    </row>
    <row r="38" spans="1:6" x14ac:dyDescent="0.25">
      <c r="A38" s="32">
        <f>ROWS(A38:A$103)</f>
        <v>66</v>
      </c>
      <c r="B38" s="32">
        <v>252</v>
      </c>
    </row>
    <row r="39" spans="1:6" x14ac:dyDescent="0.25">
      <c r="A39" s="32">
        <f>ROWS(A39:A$103)</f>
        <v>65</v>
      </c>
      <c r="B39" s="32">
        <v>247</v>
      </c>
      <c r="D39" s="35" t="s">
        <v>97</v>
      </c>
      <c r="E39" s="36"/>
    </row>
    <row r="40" spans="1:6" x14ac:dyDescent="0.25">
      <c r="A40" s="32">
        <f>ROWS(A40:A$103)</f>
        <v>64</v>
      </c>
      <c r="B40" s="32">
        <v>246</v>
      </c>
      <c r="D40" s="23" t="s">
        <v>86</v>
      </c>
      <c r="E40" s="3"/>
    </row>
    <row r="41" spans="1:6" x14ac:dyDescent="0.25">
      <c r="A41" s="32">
        <f>ROWS(A41:A$103)</f>
        <v>63</v>
      </c>
      <c r="B41" s="32">
        <v>224</v>
      </c>
      <c r="D41" s="23" t="s">
        <v>87</v>
      </c>
      <c r="E41" s="3"/>
      <c r="F41">
        <v>1</v>
      </c>
    </row>
    <row r="42" spans="1:6" x14ac:dyDescent="0.25">
      <c r="A42" s="32">
        <f>ROWS(A42:A$103)</f>
        <v>62</v>
      </c>
      <c r="B42" s="32">
        <v>224</v>
      </c>
      <c r="D42" s="23" t="s">
        <v>88</v>
      </c>
      <c r="E42" s="3"/>
      <c r="F42">
        <v>2</v>
      </c>
    </row>
    <row r="43" spans="1:6" x14ac:dyDescent="0.25">
      <c r="A43" s="32">
        <f>ROWS(A43:A$103)</f>
        <v>61</v>
      </c>
      <c r="B43" s="32">
        <v>217</v>
      </c>
      <c r="D43" s="23" t="s">
        <v>89</v>
      </c>
      <c r="E43" s="3"/>
      <c r="F43">
        <v>3</v>
      </c>
    </row>
    <row r="44" spans="1:6" x14ac:dyDescent="0.25">
      <c r="A44" s="32">
        <f>ROWS(A44:A$103)</f>
        <v>60</v>
      </c>
      <c r="B44" s="32">
        <v>216</v>
      </c>
      <c r="D44" s="23" t="s">
        <v>61</v>
      </c>
      <c r="E44" s="3"/>
    </row>
    <row r="45" spans="1:6" x14ac:dyDescent="0.25">
      <c r="A45" s="32">
        <f>ROWS(A45:A$103)</f>
        <v>59</v>
      </c>
      <c r="B45" s="32">
        <v>213</v>
      </c>
    </row>
    <row r="46" spans="1:6" x14ac:dyDescent="0.25">
      <c r="A46" s="32">
        <f>ROWS(A46:A$103)</f>
        <v>58</v>
      </c>
      <c r="B46" s="32">
        <v>212</v>
      </c>
    </row>
    <row r="47" spans="1:6" x14ac:dyDescent="0.25">
      <c r="A47" s="32">
        <f>ROWS(A47:A$103)</f>
        <v>57</v>
      </c>
      <c r="B47" s="32">
        <v>207</v>
      </c>
    </row>
    <row r="48" spans="1:6" x14ac:dyDescent="0.25">
      <c r="A48" s="32">
        <f>ROWS(A48:A$103)</f>
        <v>56</v>
      </c>
      <c r="B48" s="32">
        <v>199</v>
      </c>
    </row>
    <row r="49" spans="1:2" x14ac:dyDescent="0.25">
      <c r="A49" s="32">
        <f>ROWS(A49:A$103)</f>
        <v>55</v>
      </c>
      <c r="B49" s="32">
        <v>198</v>
      </c>
    </row>
    <row r="50" spans="1:2" x14ac:dyDescent="0.25">
      <c r="A50" s="32">
        <f>ROWS(A50:A$103)</f>
        <v>54</v>
      </c>
      <c r="B50" s="32">
        <v>195</v>
      </c>
    </row>
    <row r="51" spans="1:2" x14ac:dyDescent="0.25">
      <c r="A51" s="32">
        <f>ROWS(A51:A$103)</f>
        <v>53</v>
      </c>
      <c r="B51" s="32">
        <v>194</v>
      </c>
    </row>
    <row r="52" spans="1:2" x14ac:dyDescent="0.25">
      <c r="A52" s="32">
        <f>ROWS(A52:A$103)</f>
        <v>52</v>
      </c>
      <c r="B52" s="32">
        <v>193</v>
      </c>
    </row>
    <row r="53" spans="1:2" x14ac:dyDescent="0.25">
      <c r="A53" s="32">
        <f>ROWS(A53:A$103)</f>
        <v>51</v>
      </c>
      <c r="B53" s="32">
        <v>193</v>
      </c>
    </row>
    <row r="54" spans="1:2" x14ac:dyDescent="0.25">
      <c r="A54" s="32">
        <f>ROWS(A54:A$103)</f>
        <v>50</v>
      </c>
      <c r="B54" s="32">
        <v>189</v>
      </c>
    </row>
    <row r="55" spans="1:2" x14ac:dyDescent="0.25">
      <c r="A55" s="32">
        <f>ROWS(A55:A$103)</f>
        <v>49</v>
      </c>
      <c r="B55" s="32">
        <v>188</v>
      </c>
    </row>
    <row r="56" spans="1:2" x14ac:dyDescent="0.25">
      <c r="A56" s="32">
        <f>ROWS(A56:A$103)</f>
        <v>48</v>
      </c>
      <c r="B56" s="32">
        <v>188</v>
      </c>
    </row>
    <row r="57" spans="1:2" x14ac:dyDescent="0.25">
      <c r="A57" s="32">
        <f>ROWS(A57:A$103)</f>
        <v>47</v>
      </c>
      <c r="B57" s="32">
        <v>180</v>
      </c>
    </row>
    <row r="58" spans="1:2" x14ac:dyDescent="0.25">
      <c r="A58" s="32">
        <f>ROWS(A58:A$103)</f>
        <v>46</v>
      </c>
      <c r="B58" s="32">
        <v>178</v>
      </c>
    </row>
    <row r="59" spans="1:2" x14ac:dyDescent="0.25">
      <c r="A59" s="32">
        <f>ROWS(A59:A$103)</f>
        <v>45</v>
      </c>
      <c r="B59" s="32">
        <v>173</v>
      </c>
    </row>
    <row r="60" spans="1:2" x14ac:dyDescent="0.25">
      <c r="A60" s="32">
        <f>ROWS(A60:A$103)</f>
        <v>44</v>
      </c>
      <c r="B60" s="32">
        <v>170</v>
      </c>
    </row>
    <row r="61" spans="1:2" x14ac:dyDescent="0.25">
      <c r="A61" s="32">
        <f>ROWS(A61:A$103)</f>
        <v>43</v>
      </c>
      <c r="B61" s="32">
        <v>169</v>
      </c>
    </row>
    <row r="62" spans="1:2" x14ac:dyDescent="0.25">
      <c r="A62" s="32">
        <f>ROWS(A62:A$103)</f>
        <v>42</v>
      </c>
      <c r="B62" s="32">
        <v>162</v>
      </c>
    </row>
    <row r="63" spans="1:2" x14ac:dyDescent="0.25">
      <c r="A63" s="32">
        <f>ROWS(A63:A$103)</f>
        <v>41</v>
      </c>
      <c r="B63" s="32">
        <v>159</v>
      </c>
    </row>
    <row r="64" spans="1:2" x14ac:dyDescent="0.25">
      <c r="A64" s="32">
        <f>ROWS(A64:A$103)</f>
        <v>40</v>
      </c>
      <c r="B64" s="32">
        <v>156</v>
      </c>
    </row>
    <row r="65" spans="1:2" x14ac:dyDescent="0.25">
      <c r="A65" s="32">
        <f>ROWS(A65:A$103)</f>
        <v>39</v>
      </c>
      <c r="B65" s="32">
        <v>148</v>
      </c>
    </row>
    <row r="66" spans="1:2" x14ac:dyDescent="0.25">
      <c r="A66" s="32">
        <f>ROWS(A66:A$103)</f>
        <v>38</v>
      </c>
      <c r="B66" s="32">
        <v>148</v>
      </c>
    </row>
    <row r="67" spans="1:2" x14ac:dyDescent="0.25">
      <c r="A67" s="32">
        <f>ROWS(A67:A$103)</f>
        <v>37</v>
      </c>
      <c r="B67" s="32">
        <v>144</v>
      </c>
    </row>
    <row r="68" spans="1:2" x14ac:dyDescent="0.25">
      <c r="A68" s="32">
        <f>ROWS(A68:A$103)</f>
        <v>36</v>
      </c>
      <c r="B68" s="32">
        <v>136</v>
      </c>
    </row>
    <row r="69" spans="1:2" x14ac:dyDescent="0.25">
      <c r="A69" s="32">
        <f>ROWS(A69:A$103)</f>
        <v>35</v>
      </c>
      <c r="B69" s="32">
        <v>132</v>
      </c>
    </row>
    <row r="70" spans="1:2" x14ac:dyDescent="0.25">
      <c r="A70" s="32">
        <f>ROWS(A70:A$103)</f>
        <v>34</v>
      </c>
      <c r="B70" s="32">
        <v>132</v>
      </c>
    </row>
    <row r="71" spans="1:2" x14ac:dyDescent="0.25">
      <c r="A71" s="32">
        <f>ROWS(A71:A$103)</f>
        <v>33</v>
      </c>
      <c r="B71" s="32">
        <v>131</v>
      </c>
    </row>
    <row r="72" spans="1:2" x14ac:dyDescent="0.25">
      <c r="A72" s="32">
        <f>ROWS(A72:A$103)</f>
        <v>32</v>
      </c>
      <c r="B72" s="32">
        <v>130</v>
      </c>
    </row>
    <row r="73" spans="1:2" x14ac:dyDescent="0.25">
      <c r="A73" s="32">
        <f>ROWS(A73:A$103)</f>
        <v>31</v>
      </c>
      <c r="B73" s="32">
        <v>124</v>
      </c>
    </row>
    <row r="74" spans="1:2" x14ac:dyDescent="0.25">
      <c r="A74" s="32">
        <f>ROWS(A74:A$103)</f>
        <v>30</v>
      </c>
      <c r="B74" s="32">
        <v>122</v>
      </c>
    </row>
    <row r="75" spans="1:2" x14ac:dyDescent="0.25">
      <c r="A75" s="32">
        <f>ROWS(A75:A$103)</f>
        <v>29</v>
      </c>
      <c r="B75" s="32">
        <v>121</v>
      </c>
    </row>
    <row r="76" spans="1:2" x14ac:dyDescent="0.25">
      <c r="A76" s="32">
        <f>ROWS(A76:A$103)</f>
        <v>28</v>
      </c>
      <c r="B76" s="32">
        <v>110</v>
      </c>
    </row>
    <row r="77" spans="1:2" x14ac:dyDescent="0.25">
      <c r="A77" s="32">
        <f>ROWS(A77:A$103)</f>
        <v>27</v>
      </c>
      <c r="B77" s="32">
        <v>108</v>
      </c>
    </row>
    <row r="78" spans="1:2" x14ac:dyDescent="0.25">
      <c r="A78" s="32">
        <f>ROWS(A78:A$103)</f>
        <v>26</v>
      </c>
      <c r="B78" s="32">
        <v>100</v>
      </c>
    </row>
    <row r="79" spans="1:2" x14ac:dyDescent="0.25">
      <c r="A79" s="32">
        <f>ROWS(A79:A$103)</f>
        <v>25</v>
      </c>
      <c r="B79" s="32">
        <v>100</v>
      </c>
    </row>
    <row r="80" spans="1:2" x14ac:dyDescent="0.25">
      <c r="A80" s="32">
        <f>ROWS(A80:A$103)</f>
        <v>24</v>
      </c>
      <c r="B80" s="32">
        <v>99</v>
      </c>
    </row>
    <row r="81" spans="1:2" x14ac:dyDescent="0.25">
      <c r="A81" s="32">
        <f>ROWS(A81:A$103)</f>
        <v>23</v>
      </c>
      <c r="B81" s="32">
        <v>97</v>
      </c>
    </row>
    <row r="82" spans="1:2" x14ac:dyDescent="0.25">
      <c r="A82" s="32">
        <f>ROWS(A82:A$103)</f>
        <v>22</v>
      </c>
      <c r="B82" s="32">
        <v>95</v>
      </c>
    </row>
    <row r="83" spans="1:2" x14ac:dyDescent="0.25">
      <c r="A83" s="32">
        <f>ROWS(A83:A$103)</f>
        <v>21</v>
      </c>
      <c r="B83" s="32">
        <v>86</v>
      </c>
    </row>
    <row r="84" spans="1:2" x14ac:dyDescent="0.25">
      <c r="A84" s="32">
        <f>ROWS(A84:A$103)</f>
        <v>20</v>
      </c>
      <c r="B84" s="32">
        <v>79</v>
      </c>
    </row>
    <row r="85" spans="1:2" x14ac:dyDescent="0.25">
      <c r="A85" s="32">
        <f>ROWS(A85:A$103)</f>
        <v>19</v>
      </c>
      <c r="B85" s="32">
        <v>78</v>
      </c>
    </row>
    <row r="86" spans="1:2" x14ac:dyDescent="0.25">
      <c r="A86" s="32">
        <f>ROWS(A86:A$103)</f>
        <v>18</v>
      </c>
      <c r="B86" s="32">
        <v>60</v>
      </c>
    </row>
    <row r="87" spans="1:2" x14ac:dyDescent="0.25">
      <c r="A87" s="32">
        <f>ROWS(A87:A$103)</f>
        <v>17</v>
      </c>
      <c r="B87" s="32">
        <v>55</v>
      </c>
    </row>
    <row r="88" spans="1:2" x14ac:dyDescent="0.25">
      <c r="A88" s="32">
        <f>ROWS(A88:A$103)</f>
        <v>16</v>
      </c>
      <c r="B88" s="32">
        <v>54</v>
      </c>
    </row>
    <row r="89" spans="1:2" x14ac:dyDescent="0.25">
      <c r="A89" s="32">
        <f>ROWS(A89:A$103)</f>
        <v>15</v>
      </c>
      <c r="B89" s="32">
        <v>52</v>
      </c>
    </row>
    <row r="90" spans="1:2" x14ac:dyDescent="0.25">
      <c r="A90" s="32">
        <f>ROWS(A90:A$103)</f>
        <v>14</v>
      </c>
      <c r="B90" s="32">
        <v>47</v>
      </c>
    </row>
    <row r="91" spans="1:2" x14ac:dyDescent="0.25">
      <c r="A91" s="32">
        <f>ROWS(A91:A$103)</f>
        <v>13</v>
      </c>
      <c r="B91" s="32">
        <v>46</v>
      </c>
    </row>
    <row r="92" spans="1:2" x14ac:dyDescent="0.25">
      <c r="A92" s="32">
        <f>ROWS(A92:A$103)</f>
        <v>12</v>
      </c>
      <c r="B92" s="32">
        <v>35</v>
      </c>
    </row>
    <row r="93" spans="1:2" x14ac:dyDescent="0.25">
      <c r="A93" s="32">
        <f>ROWS(A93:A$103)</f>
        <v>11</v>
      </c>
      <c r="B93" s="32">
        <v>33</v>
      </c>
    </row>
    <row r="94" spans="1:2" x14ac:dyDescent="0.25">
      <c r="A94" s="32">
        <f>ROWS(A94:A$103)</f>
        <v>10</v>
      </c>
      <c r="B94" s="32">
        <v>32</v>
      </c>
    </row>
    <row r="95" spans="1:2" x14ac:dyDescent="0.25">
      <c r="A95" s="32">
        <f>ROWS(A95:A$103)</f>
        <v>9</v>
      </c>
      <c r="B95" s="32">
        <v>27</v>
      </c>
    </row>
    <row r="96" spans="1:2" x14ac:dyDescent="0.25">
      <c r="A96" s="32">
        <f>ROWS(A96:A$103)</f>
        <v>8</v>
      </c>
      <c r="B96" s="32">
        <v>24</v>
      </c>
    </row>
    <row r="97" spans="1:2" x14ac:dyDescent="0.25">
      <c r="A97" s="32">
        <f>ROWS(A97:A$103)</f>
        <v>7</v>
      </c>
      <c r="B97" s="32">
        <v>22</v>
      </c>
    </row>
    <row r="98" spans="1:2" x14ac:dyDescent="0.25">
      <c r="A98" s="32">
        <f>ROWS(A98:A$103)</f>
        <v>6</v>
      </c>
      <c r="B98" s="32">
        <v>18</v>
      </c>
    </row>
    <row r="99" spans="1:2" x14ac:dyDescent="0.25">
      <c r="A99" s="32">
        <f>ROWS(A99:A$103)</f>
        <v>5</v>
      </c>
      <c r="B99" s="32">
        <v>15</v>
      </c>
    </row>
    <row r="100" spans="1:2" x14ac:dyDescent="0.25">
      <c r="A100" s="32">
        <f>ROWS(A100:A$103)</f>
        <v>4</v>
      </c>
      <c r="B100" s="32">
        <v>11</v>
      </c>
    </row>
    <row r="101" spans="1:2" x14ac:dyDescent="0.25">
      <c r="A101" s="32">
        <f>ROWS(A101:A$103)</f>
        <v>3</v>
      </c>
      <c r="B101" s="32">
        <v>11</v>
      </c>
    </row>
    <row r="102" spans="1:2" x14ac:dyDescent="0.25">
      <c r="A102" s="32">
        <f>ROWS(A102:A$103)</f>
        <v>2</v>
      </c>
      <c r="B102" s="32">
        <v>7</v>
      </c>
    </row>
    <row r="103" spans="1:2" x14ac:dyDescent="0.25">
      <c r="A103" s="32">
        <f>ROWS(A103:A$103)</f>
        <v>1</v>
      </c>
      <c r="B103" s="32">
        <v>1</v>
      </c>
    </row>
  </sheetData>
  <sortState ref="A2:B103">
    <sortCondition descending="1" ref="B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3"/>
  <sheetViews>
    <sheetView zoomScale="160" zoomScaleNormal="160" workbookViewId="0">
      <selection activeCell="D18" sqref="D18:G44"/>
    </sheetView>
  </sheetViews>
  <sheetFormatPr defaultRowHeight="15" x14ac:dyDescent="0.25"/>
  <cols>
    <col min="1" max="1" width="4.140625" bestFit="1" customWidth="1"/>
    <col min="2" max="2" width="6.7109375" bestFit="1" customWidth="1"/>
    <col min="3" max="3" width="2" customWidth="1"/>
    <col min="4" max="4" width="14.28515625" customWidth="1"/>
    <col min="5" max="5" width="30.5703125" customWidth="1"/>
    <col min="6" max="6" width="5" customWidth="1"/>
    <col min="7" max="7" width="49" bestFit="1" customWidth="1"/>
  </cols>
  <sheetData>
    <row r="1" spans="1:8" x14ac:dyDescent="0.25">
      <c r="A1" t="s">
        <v>92</v>
      </c>
    </row>
    <row r="3" spans="1:8" x14ac:dyDescent="0.25">
      <c r="A3" s="9" t="s">
        <v>19</v>
      </c>
      <c r="B3" s="9" t="s">
        <v>20</v>
      </c>
      <c r="D3" s="10" t="s">
        <v>90</v>
      </c>
      <c r="E3" s="11">
        <v>0.75</v>
      </c>
    </row>
    <row r="4" spans="1:8" x14ac:dyDescent="0.25">
      <c r="A4" s="2">
        <f>ROWS(A4:A$103)</f>
        <v>100</v>
      </c>
      <c r="B4" s="2">
        <v>346</v>
      </c>
      <c r="D4" s="10" t="s">
        <v>21</v>
      </c>
      <c r="E4" s="3">
        <f>COUNT(B4:B103)</f>
        <v>100</v>
      </c>
    </row>
    <row r="5" spans="1:8" x14ac:dyDescent="0.25">
      <c r="A5" s="2">
        <f>ROWS(A5:A$103)</f>
        <v>99</v>
      </c>
      <c r="B5" s="2">
        <v>346</v>
      </c>
    </row>
    <row r="6" spans="1:8" x14ac:dyDescent="0.25">
      <c r="A6" s="2">
        <f>ROWS(A6:A$103)</f>
        <v>98</v>
      </c>
      <c r="B6" s="2">
        <v>342</v>
      </c>
      <c r="E6" s="10" t="s">
        <v>91</v>
      </c>
    </row>
    <row r="7" spans="1:8" x14ac:dyDescent="0.25">
      <c r="A7" s="2">
        <f>ROWS(A7:A$103)</f>
        <v>97</v>
      </c>
      <c r="B7" s="2">
        <v>342</v>
      </c>
      <c r="D7" s="10" t="s">
        <v>22</v>
      </c>
      <c r="E7" s="3">
        <f>(E4+1)/2</f>
        <v>50.5</v>
      </c>
      <c r="G7" t="s">
        <v>23</v>
      </c>
    </row>
    <row r="8" spans="1:8" x14ac:dyDescent="0.25">
      <c r="A8" s="2">
        <f>ROWS(A8:A$103)</f>
        <v>96</v>
      </c>
      <c r="B8" s="2">
        <v>338</v>
      </c>
      <c r="D8" s="10" t="s">
        <v>24</v>
      </c>
      <c r="E8" s="3">
        <f>(E4+1)*50%</f>
        <v>50.5</v>
      </c>
      <c r="G8" t="s">
        <v>25</v>
      </c>
    </row>
    <row r="9" spans="1:8" x14ac:dyDescent="0.25">
      <c r="A9" s="2">
        <f>ROWS(A9:A$103)</f>
        <v>95</v>
      </c>
      <c r="B9" s="2">
        <v>334</v>
      </c>
      <c r="D9" s="10" t="s">
        <v>26</v>
      </c>
      <c r="E9" s="3">
        <f>(E4+1)*E3</f>
        <v>75.75</v>
      </c>
      <c r="G9" t="s">
        <v>94</v>
      </c>
    </row>
    <row r="10" spans="1:8" x14ac:dyDescent="0.25">
      <c r="A10" s="2">
        <f>ROWS(A10:A$103)</f>
        <v>94</v>
      </c>
      <c r="B10" s="2">
        <v>327</v>
      </c>
      <c r="D10" s="10" t="s">
        <v>27</v>
      </c>
      <c r="E10" s="12">
        <f>E3*E4+(1-E3)</f>
        <v>75.25</v>
      </c>
      <c r="G10" t="s">
        <v>93</v>
      </c>
      <c r="H10" t="s">
        <v>85</v>
      </c>
    </row>
    <row r="11" spans="1:8" x14ac:dyDescent="0.25">
      <c r="A11" s="2">
        <f>ROWS(A11:A$103)</f>
        <v>93</v>
      </c>
      <c r="B11" s="2">
        <v>326</v>
      </c>
    </row>
    <row r="12" spans="1:8" x14ac:dyDescent="0.25">
      <c r="A12" s="2">
        <f>ROWS(A12:A$103)</f>
        <v>92</v>
      </c>
      <c r="B12" s="2">
        <v>324</v>
      </c>
      <c r="E12" s="10" t="s">
        <v>28</v>
      </c>
    </row>
    <row r="13" spans="1:8" x14ac:dyDescent="0.25">
      <c r="A13" s="2">
        <f>ROWS(A13:A$103)</f>
        <v>91</v>
      </c>
      <c r="B13" s="2">
        <v>318</v>
      </c>
      <c r="D13" s="10" t="s">
        <v>26</v>
      </c>
      <c r="E13" s="3">
        <f>_xlfn.PERCENTILE.EXC(B4:B103,E3)</f>
        <v>280.5</v>
      </c>
    </row>
    <row r="14" spans="1:8" x14ac:dyDescent="0.25">
      <c r="A14" s="2">
        <f>ROWS(A14:A$103)</f>
        <v>90</v>
      </c>
      <c r="B14" s="2">
        <v>317</v>
      </c>
      <c r="D14" s="10" t="s">
        <v>27</v>
      </c>
      <c r="E14" s="12">
        <f>_xlfn.PERCENTILE.INC(B4:B103,E3)</f>
        <v>279.5</v>
      </c>
    </row>
    <row r="15" spans="1:8" x14ac:dyDescent="0.25">
      <c r="A15" s="2">
        <f>ROWS(A15:A$103)</f>
        <v>89</v>
      </c>
      <c r="B15" s="2">
        <v>314</v>
      </c>
    </row>
    <row r="16" spans="1:8" x14ac:dyDescent="0.25">
      <c r="A16" s="2">
        <f>ROWS(A16:A$103)</f>
        <v>88</v>
      </c>
      <c r="B16" s="2">
        <v>313</v>
      </c>
      <c r="D16" s="35" t="s">
        <v>96</v>
      </c>
      <c r="E16" s="36"/>
    </row>
    <row r="17" spans="1:6" x14ac:dyDescent="0.25">
      <c r="A17" s="2">
        <f>ROWS(A17:A$103)</f>
        <v>87</v>
      </c>
      <c r="B17" s="2">
        <v>310</v>
      </c>
      <c r="D17" s="23" t="s">
        <v>86</v>
      </c>
      <c r="E17" s="3"/>
      <c r="F17">
        <v>0</v>
      </c>
    </row>
    <row r="18" spans="1:6" x14ac:dyDescent="0.25">
      <c r="A18" s="2">
        <f>ROWS(A18:A$103)</f>
        <v>86</v>
      </c>
      <c r="B18" s="2">
        <v>303</v>
      </c>
      <c r="D18" s="23" t="s">
        <v>87</v>
      </c>
      <c r="E18" s="3"/>
      <c r="F18">
        <v>0.25</v>
      </c>
    </row>
    <row r="19" spans="1:6" x14ac:dyDescent="0.25">
      <c r="A19" s="2">
        <f>ROWS(A19:A$103)</f>
        <v>85</v>
      </c>
      <c r="B19" s="2">
        <v>296</v>
      </c>
      <c r="D19" s="23" t="s">
        <v>88</v>
      </c>
      <c r="E19" s="3"/>
      <c r="F19">
        <v>0.5</v>
      </c>
    </row>
    <row r="20" spans="1:6" x14ac:dyDescent="0.25">
      <c r="A20" s="2">
        <f>ROWS(A20:A$103)</f>
        <v>84</v>
      </c>
      <c r="B20" s="2">
        <v>296</v>
      </c>
      <c r="D20" s="23" t="s">
        <v>89</v>
      </c>
      <c r="E20" s="3"/>
      <c r="F20">
        <v>0.75</v>
      </c>
    </row>
    <row r="21" spans="1:6" x14ac:dyDescent="0.25">
      <c r="A21" s="2">
        <f>ROWS(A21:A$103)</f>
        <v>83</v>
      </c>
      <c r="B21" s="2">
        <v>295</v>
      </c>
      <c r="D21" s="23" t="s">
        <v>61</v>
      </c>
      <c r="E21" s="3"/>
      <c r="F21">
        <v>1</v>
      </c>
    </row>
    <row r="22" spans="1:6" x14ac:dyDescent="0.25">
      <c r="A22" s="2">
        <f>ROWS(A22:A$103)</f>
        <v>82</v>
      </c>
      <c r="B22" s="2">
        <v>287</v>
      </c>
    </row>
    <row r="23" spans="1:6" x14ac:dyDescent="0.25">
      <c r="A23" s="2">
        <f>ROWS(A23:A$103)</f>
        <v>81</v>
      </c>
      <c r="B23" s="2">
        <v>286</v>
      </c>
      <c r="D23" s="35" t="s">
        <v>95</v>
      </c>
      <c r="E23" s="36"/>
    </row>
    <row r="24" spans="1:6" x14ac:dyDescent="0.25">
      <c r="A24" s="2">
        <f>ROWS(A24:A$103)</f>
        <v>80</v>
      </c>
      <c r="B24" s="2">
        <v>286</v>
      </c>
      <c r="D24" s="23" t="s">
        <v>86</v>
      </c>
      <c r="E24" s="3"/>
    </row>
    <row r="25" spans="1:6" x14ac:dyDescent="0.25">
      <c r="A25" s="2">
        <f>ROWS(A25:A$103)</f>
        <v>79</v>
      </c>
      <c r="B25" s="2">
        <v>284</v>
      </c>
      <c r="D25" s="23" t="s">
        <v>87</v>
      </c>
      <c r="E25" s="3"/>
      <c r="F25">
        <v>0.25</v>
      </c>
    </row>
    <row r="26" spans="1:6" x14ac:dyDescent="0.25">
      <c r="A26" s="2">
        <f>ROWS(A26:A$103)</f>
        <v>78</v>
      </c>
      <c r="B26" s="2">
        <v>284</v>
      </c>
      <c r="D26" s="23" t="s">
        <v>88</v>
      </c>
      <c r="E26" s="3"/>
      <c r="F26">
        <v>0.5</v>
      </c>
    </row>
    <row r="27" spans="1:6" x14ac:dyDescent="0.25">
      <c r="A27" s="2">
        <f>ROWS(A27:A$103)</f>
        <v>77</v>
      </c>
      <c r="B27" s="2">
        <v>284</v>
      </c>
      <c r="D27" s="23" t="s">
        <v>89</v>
      </c>
      <c r="E27" s="3"/>
      <c r="F27">
        <v>0.75</v>
      </c>
    </row>
    <row r="28" spans="1:6" x14ac:dyDescent="0.25">
      <c r="A28" s="2">
        <f>ROWS(A28:A$103)</f>
        <v>76</v>
      </c>
      <c r="B28" s="2">
        <v>281</v>
      </c>
      <c r="D28" s="23" t="s">
        <v>61</v>
      </c>
      <c r="E28" s="3"/>
    </row>
    <row r="29" spans="1:6" x14ac:dyDescent="0.25">
      <c r="A29" s="2">
        <f>ROWS(A29:A$103)</f>
        <v>75</v>
      </c>
      <c r="B29" s="2">
        <v>279</v>
      </c>
    </row>
    <row r="30" spans="1:6" x14ac:dyDescent="0.25">
      <c r="A30" s="2">
        <f>ROWS(A30:A$103)</f>
        <v>74</v>
      </c>
      <c r="B30" s="2">
        <v>275</v>
      </c>
      <c r="D30" s="35" t="s">
        <v>98</v>
      </c>
      <c r="E30" s="36"/>
    </row>
    <row r="31" spans="1:6" x14ac:dyDescent="0.25">
      <c r="A31" s="2">
        <f>ROWS(A31:A$103)</f>
        <v>73</v>
      </c>
      <c r="B31" s="2">
        <v>273</v>
      </c>
      <c r="D31" s="23" t="s">
        <v>86</v>
      </c>
      <c r="E31" s="3"/>
      <c r="F31">
        <v>0</v>
      </c>
    </row>
    <row r="32" spans="1:6" x14ac:dyDescent="0.25">
      <c r="A32" s="2">
        <f>ROWS(A32:A$103)</f>
        <v>72</v>
      </c>
      <c r="B32" s="2">
        <v>272</v>
      </c>
      <c r="D32" s="23" t="s">
        <v>87</v>
      </c>
      <c r="E32" s="3"/>
      <c r="F32">
        <v>1</v>
      </c>
    </row>
    <row r="33" spans="1:6" x14ac:dyDescent="0.25">
      <c r="A33" s="2">
        <f>ROWS(A33:A$103)</f>
        <v>71</v>
      </c>
      <c r="B33" s="2">
        <v>265</v>
      </c>
      <c r="D33" s="23" t="s">
        <v>88</v>
      </c>
      <c r="E33" s="3"/>
      <c r="F33">
        <v>2</v>
      </c>
    </row>
    <row r="34" spans="1:6" x14ac:dyDescent="0.25">
      <c r="A34" s="2">
        <f>ROWS(A34:A$103)</f>
        <v>70</v>
      </c>
      <c r="B34" s="2">
        <v>263</v>
      </c>
      <c r="D34" s="23" t="s">
        <v>89</v>
      </c>
      <c r="E34" s="3"/>
      <c r="F34">
        <v>3</v>
      </c>
    </row>
    <row r="35" spans="1:6" x14ac:dyDescent="0.25">
      <c r="A35" s="2">
        <f>ROWS(A35:A$103)</f>
        <v>69</v>
      </c>
      <c r="B35" s="2">
        <v>261</v>
      </c>
      <c r="D35" s="23" t="s">
        <v>61</v>
      </c>
      <c r="E35" s="3"/>
      <c r="F35">
        <v>4</v>
      </c>
    </row>
    <row r="36" spans="1:6" x14ac:dyDescent="0.25">
      <c r="A36" s="2">
        <f>ROWS(A36:A$103)</f>
        <v>68</v>
      </c>
      <c r="B36" s="2">
        <v>260</v>
      </c>
    </row>
    <row r="37" spans="1:6" x14ac:dyDescent="0.25">
      <c r="A37" s="2">
        <f>ROWS(A37:A$103)</f>
        <v>67</v>
      </c>
      <c r="B37" s="2">
        <v>254</v>
      </c>
      <c r="D37" s="35" t="s">
        <v>97</v>
      </c>
      <c r="E37" s="36"/>
    </row>
    <row r="38" spans="1:6" x14ac:dyDescent="0.25">
      <c r="A38" s="2">
        <f>ROWS(A38:A$103)</f>
        <v>66</v>
      </c>
      <c r="B38" s="2">
        <v>252</v>
      </c>
      <c r="D38" s="23" t="s">
        <v>86</v>
      </c>
      <c r="E38" s="3"/>
    </row>
    <row r="39" spans="1:6" x14ac:dyDescent="0.25">
      <c r="A39" s="2">
        <f>ROWS(A39:A$103)</f>
        <v>65</v>
      </c>
      <c r="B39" s="2">
        <v>247</v>
      </c>
      <c r="D39" s="23" t="s">
        <v>87</v>
      </c>
      <c r="E39" s="3"/>
      <c r="F39">
        <v>1</v>
      </c>
    </row>
    <row r="40" spans="1:6" x14ac:dyDescent="0.25">
      <c r="A40" s="2">
        <f>ROWS(A40:A$103)</f>
        <v>64</v>
      </c>
      <c r="B40" s="2">
        <v>246</v>
      </c>
      <c r="D40" s="23" t="s">
        <v>88</v>
      </c>
      <c r="E40" s="3"/>
      <c r="F40">
        <v>2</v>
      </c>
    </row>
    <row r="41" spans="1:6" x14ac:dyDescent="0.25">
      <c r="A41" s="2">
        <f>ROWS(A41:A$103)</f>
        <v>63</v>
      </c>
      <c r="B41" s="2">
        <v>224</v>
      </c>
      <c r="D41" s="23" t="s">
        <v>89</v>
      </c>
      <c r="E41" s="3"/>
      <c r="F41">
        <v>3</v>
      </c>
    </row>
    <row r="42" spans="1:6" x14ac:dyDescent="0.25">
      <c r="A42" s="2">
        <f>ROWS(A42:A$103)</f>
        <v>62</v>
      </c>
      <c r="B42" s="2">
        <v>224</v>
      </c>
      <c r="D42" s="23" t="s">
        <v>61</v>
      </c>
      <c r="E42" s="3"/>
    </row>
    <row r="43" spans="1:6" x14ac:dyDescent="0.25">
      <c r="A43" s="2">
        <f>ROWS(A43:A$103)</f>
        <v>61</v>
      </c>
      <c r="B43" s="2">
        <v>217</v>
      </c>
    </row>
    <row r="44" spans="1:6" x14ac:dyDescent="0.25">
      <c r="A44" s="2">
        <f>ROWS(A44:A$103)</f>
        <v>60</v>
      </c>
      <c r="B44" s="2">
        <v>216</v>
      </c>
    </row>
    <row r="45" spans="1:6" x14ac:dyDescent="0.25">
      <c r="A45" s="2">
        <f>ROWS(A45:A$103)</f>
        <v>59</v>
      </c>
      <c r="B45" s="2">
        <v>213</v>
      </c>
    </row>
    <row r="46" spans="1:6" x14ac:dyDescent="0.25">
      <c r="A46" s="2">
        <f>ROWS(A46:A$103)</f>
        <v>58</v>
      </c>
      <c r="B46" s="2">
        <v>212</v>
      </c>
    </row>
    <row r="47" spans="1:6" x14ac:dyDescent="0.25">
      <c r="A47" s="2">
        <f>ROWS(A47:A$103)</f>
        <v>57</v>
      </c>
      <c r="B47" s="2">
        <v>207</v>
      </c>
    </row>
    <row r="48" spans="1:6" x14ac:dyDescent="0.25">
      <c r="A48" s="2">
        <f>ROWS(A48:A$103)</f>
        <v>56</v>
      </c>
      <c r="B48" s="2">
        <v>199</v>
      </c>
    </row>
    <row r="49" spans="1:2" x14ac:dyDescent="0.25">
      <c r="A49" s="2">
        <f>ROWS(A49:A$103)</f>
        <v>55</v>
      </c>
      <c r="B49" s="2">
        <v>198</v>
      </c>
    </row>
    <row r="50" spans="1:2" x14ac:dyDescent="0.25">
      <c r="A50" s="2">
        <f>ROWS(A50:A$103)</f>
        <v>54</v>
      </c>
      <c r="B50" s="2">
        <v>195</v>
      </c>
    </row>
    <row r="51" spans="1:2" x14ac:dyDescent="0.25">
      <c r="A51" s="2">
        <f>ROWS(A51:A$103)</f>
        <v>53</v>
      </c>
      <c r="B51" s="2">
        <v>194</v>
      </c>
    </row>
    <row r="52" spans="1:2" x14ac:dyDescent="0.25">
      <c r="A52" s="2">
        <f>ROWS(A52:A$103)</f>
        <v>52</v>
      </c>
      <c r="B52" s="2">
        <v>193</v>
      </c>
    </row>
    <row r="53" spans="1:2" x14ac:dyDescent="0.25">
      <c r="A53" s="2">
        <f>ROWS(A53:A$103)</f>
        <v>51</v>
      </c>
      <c r="B53" s="2">
        <v>193</v>
      </c>
    </row>
    <row r="54" spans="1:2" x14ac:dyDescent="0.25">
      <c r="A54" s="2">
        <f>ROWS(A54:A$103)</f>
        <v>50</v>
      </c>
      <c r="B54" s="2">
        <v>189</v>
      </c>
    </row>
    <row r="55" spans="1:2" x14ac:dyDescent="0.25">
      <c r="A55" s="2">
        <f>ROWS(A55:A$103)</f>
        <v>49</v>
      </c>
      <c r="B55" s="2">
        <v>188</v>
      </c>
    </row>
    <row r="56" spans="1:2" x14ac:dyDescent="0.25">
      <c r="A56" s="2">
        <f>ROWS(A56:A$103)</f>
        <v>48</v>
      </c>
      <c r="B56" s="2">
        <v>188</v>
      </c>
    </row>
    <row r="57" spans="1:2" x14ac:dyDescent="0.25">
      <c r="A57" s="2">
        <f>ROWS(A57:A$103)</f>
        <v>47</v>
      </c>
      <c r="B57" s="2">
        <v>180</v>
      </c>
    </row>
    <row r="58" spans="1:2" x14ac:dyDescent="0.25">
      <c r="A58" s="2">
        <f>ROWS(A58:A$103)</f>
        <v>46</v>
      </c>
      <c r="B58" s="2">
        <v>178</v>
      </c>
    </row>
    <row r="59" spans="1:2" x14ac:dyDescent="0.25">
      <c r="A59" s="2">
        <f>ROWS(A59:A$103)</f>
        <v>45</v>
      </c>
      <c r="B59" s="2">
        <v>173</v>
      </c>
    </row>
    <row r="60" spans="1:2" x14ac:dyDescent="0.25">
      <c r="A60" s="2">
        <f>ROWS(A60:A$103)</f>
        <v>44</v>
      </c>
      <c r="B60" s="2">
        <v>170</v>
      </c>
    </row>
    <row r="61" spans="1:2" x14ac:dyDescent="0.25">
      <c r="A61" s="2">
        <f>ROWS(A61:A$103)</f>
        <v>43</v>
      </c>
      <c r="B61" s="2">
        <v>169</v>
      </c>
    </row>
    <row r="62" spans="1:2" x14ac:dyDescent="0.25">
      <c r="A62" s="2">
        <f>ROWS(A62:A$103)</f>
        <v>42</v>
      </c>
      <c r="B62" s="2">
        <v>162</v>
      </c>
    </row>
    <row r="63" spans="1:2" x14ac:dyDescent="0.25">
      <c r="A63" s="2">
        <f>ROWS(A63:A$103)</f>
        <v>41</v>
      </c>
      <c r="B63" s="2">
        <v>159</v>
      </c>
    </row>
    <row r="64" spans="1:2" x14ac:dyDescent="0.25">
      <c r="A64" s="2">
        <f>ROWS(A64:A$103)</f>
        <v>40</v>
      </c>
      <c r="B64" s="2">
        <v>156</v>
      </c>
    </row>
    <row r="65" spans="1:2" x14ac:dyDescent="0.25">
      <c r="A65" s="2">
        <f>ROWS(A65:A$103)</f>
        <v>39</v>
      </c>
      <c r="B65" s="2">
        <v>148</v>
      </c>
    </row>
    <row r="66" spans="1:2" x14ac:dyDescent="0.25">
      <c r="A66" s="2">
        <f>ROWS(A66:A$103)</f>
        <v>38</v>
      </c>
      <c r="B66" s="2">
        <v>148</v>
      </c>
    </row>
    <row r="67" spans="1:2" x14ac:dyDescent="0.25">
      <c r="A67" s="2">
        <f>ROWS(A67:A$103)</f>
        <v>37</v>
      </c>
      <c r="B67" s="2">
        <v>144</v>
      </c>
    </row>
    <row r="68" spans="1:2" x14ac:dyDescent="0.25">
      <c r="A68" s="2">
        <f>ROWS(A68:A$103)</f>
        <v>36</v>
      </c>
      <c r="B68" s="2">
        <v>136</v>
      </c>
    </row>
    <row r="69" spans="1:2" x14ac:dyDescent="0.25">
      <c r="A69" s="2">
        <f>ROWS(A69:A$103)</f>
        <v>35</v>
      </c>
      <c r="B69" s="2">
        <v>132</v>
      </c>
    </row>
    <row r="70" spans="1:2" x14ac:dyDescent="0.25">
      <c r="A70" s="2">
        <f>ROWS(A70:A$103)</f>
        <v>34</v>
      </c>
      <c r="B70" s="2">
        <v>132</v>
      </c>
    </row>
    <row r="71" spans="1:2" x14ac:dyDescent="0.25">
      <c r="A71" s="2">
        <f>ROWS(A71:A$103)</f>
        <v>33</v>
      </c>
      <c r="B71" s="2">
        <v>131</v>
      </c>
    </row>
    <row r="72" spans="1:2" x14ac:dyDescent="0.25">
      <c r="A72" s="2">
        <f>ROWS(A72:A$103)</f>
        <v>32</v>
      </c>
      <c r="B72" s="2">
        <v>130</v>
      </c>
    </row>
    <row r="73" spans="1:2" x14ac:dyDescent="0.25">
      <c r="A73" s="2">
        <f>ROWS(A73:A$103)</f>
        <v>31</v>
      </c>
      <c r="B73" s="2">
        <v>124</v>
      </c>
    </row>
    <row r="74" spans="1:2" x14ac:dyDescent="0.25">
      <c r="A74" s="2">
        <f>ROWS(A74:A$103)</f>
        <v>30</v>
      </c>
      <c r="B74" s="2">
        <v>122</v>
      </c>
    </row>
    <row r="75" spans="1:2" x14ac:dyDescent="0.25">
      <c r="A75" s="2">
        <f>ROWS(A75:A$103)</f>
        <v>29</v>
      </c>
      <c r="B75" s="2">
        <v>121</v>
      </c>
    </row>
    <row r="76" spans="1:2" x14ac:dyDescent="0.25">
      <c r="A76" s="2">
        <f>ROWS(A76:A$103)</f>
        <v>28</v>
      </c>
      <c r="B76" s="2">
        <v>110</v>
      </c>
    </row>
    <row r="77" spans="1:2" x14ac:dyDescent="0.25">
      <c r="A77" s="2">
        <f>ROWS(A77:A$103)</f>
        <v>27</v>
      </c>
      <c r="B77" s="2">
        <v>108</v>
      </c>
    </row>
    <row r="78" spans="1:2" x14ac:dyDescent="0.25">
      <c r="A78" s="2">
        <f>ROWS(A78:A$103)</f>
        <v>26</v>
      </c>
      <c r="B78" s="2">
        <v>100</v>
      </c>
    </row>
    <row r="79" spans="1:2" x14ac:dyDescent="0.25">
      <c r="A79" s="2">
        <f>ROWS(A79:A$103)</f>
        <v>25</v>
      </c>
      <c r="B79" s="2">
        <v>100</v>
      </c>
    </row>
    <row r="80" spans="1:2" x14ac:dyDescent="0.25">
      <c r="A80" s="2">
        <f>ROWS(A80:A$103)</f>
        <v>24</v>
      </c>
      <c r="B80" s="2">
        <v>99</v>
      </c>
    </row>
    <row r="81" spans="1:2" x14ac:dyDescent="0.25">
      <c r="A81" s="2">
        <f>ROWS(A81:A$103)</f>
        <v>23</v>
      </c>
      <c r="B81" s="2">
        <v>97</v>
      </c>
    </row>
    <row r="82" spans="1:2" x14ac:dyDescent="0.25">
      <c r="A82" s="2">
        <f>ROWS(A82:A$103)</f>
        <v>22</v>
      </c>
      <c r="B82" s="2">
        <v>95</v>
      </c>
    </row>
    <row r="83" spans="1:2" x14ac:dyDescent="0.25">
      <c r="A83" s="2">
        <f>ROWS(A83:A$103)</f>
        <v>21</v>
      </c>
      <c r="B83" s="2">
        <v>86</v>
      </c>
    </row>
    <row r="84" spans="1:2" x14ac:dyDescent="0.25">
      <c r="A84" s="2">
        <f>ROWS(A84:A$103)</f>
        <v>20</v>
      </c>
      <c r="B84" s="2">
        <v>79</v>
      </c>
    </row>
    <row r="85" spans="1:2" x14ac:dyDescent="0.25">
      <c r="A85" s="2">
        <f>ROWS(A85:A$103)</f>
        <v>19</v>
      </c>
      <c r="B85" s="2">
        <v>78</v>
      </c>
    </row>
    <row r="86" spans="1:2" x14ac:dyDescent="0.25">
      <c r="A86" s="2">
        <f>ROWS(A86:A$103)</f>
        <v>18</v>
      </c>
      <c r="B86" s="2">
        <v>60</v>
      </c>
    </row>
    <row r="87" spans="1:2" x14ac:dyDescent="0.25">
      <c r="A87" s="2">
        <f>ROWS(A87:A$103)</f>
        <v>17</v>
      </c>
      <c r="B87" s="2">
        <v>55</v>
      </c>
    </row>
    <row r="88" spans="1:2" x14ac:dyDescent="0.25">
      <c r="A88" s="2">
        <f>ROWS(A88:A$103)</f>
        <v>16</v>
      </c>
      <c r="B88" s="2">
        <v>54</v>
      </c>
    </row>
    <row r="89" spans="1:2" x14ac:dyDescent="0.25">
      <c r="A89" s="2">
        <f>ROWS(A89:A$103)</f>
        <v>15</v>
      </c>
      <c r="B89" s="2">
        <v>52</v>
      </c>
    </row>
    <row r="90" spans="1:2" x14ac:dyDescent="0.25">
      <c r="A90" s="2">
        <f>ROWS(A90:A$103)</f>
        <v>14</v>
      </c>
      <c r="B90" s="2">
        <v>47</v>
      </c>
    </row>
    <row r="91" spans="1:2" x14ac:dyDescent="0.25">
      <c r="A91" s="2">
        <f>ROWS(A91:A$103)</f>
        <v>13</v>
      </c>
      <c r="B91" s="2">
        <v>46</v>
      </c>
    </row>
    <row r="92" spans="1:2" x14ac:dyDescent="0.25">
      <c r="A92" s="2">
        <f>ROWS(A92:A$103)</f>
        <v>12</v>
      </c>
      <c r="B92" s="2">
        <v>35</v>
      </c>
    </row>
    <row r="93" spans="1:2" x14ac:dyDescent="0.25">
      <c r="A93" s="2">
        <f>ROWS(A93:A$103)</f>
        <v>11</v>
      </c>
      <c r="B93" s="2">
        <v>33</v>
      </c>
    </row>
    <row r="94" spans="1:2" x14ac:dyDescent="0.25">
      <c r="A94" s="2">
        <f>ROWS(A94:A$103)</f>
        <v>10</v>
      </c>
      <c r="B94" s="2">
        <v>32</v>
      </c>
    </row>
    <row r="95" spans="1:2" x14ac:dyDescent="0.25">
      <c r="A95" s="2">
        <f>ROWS(A95:A$103)</f>
        <v>9</v>
      </c>
      <c r="B95" s="2">
        <v>27</v>
      </c>
    </row>
    <row r="96" spans="1:2" x14ac:dyDescent="0.25">
      <c r="A96" s="2">
        <f>ROWS(A96:A$103)</f>
        <v>8</v>
      </c>
      <c r="B96" s="2">
        <v>24</v>
      </c>
    </row>
    <row r="97" spans="1:2" x14ac:dyDescent="0.25">
      <c r="A97" s="2">
        <f>ROWS(A97:A$103)</f>
        <v>7</v>
      </c>
      <c r="B97" s="2">
        <v>22</v>
      </c>
    </row>
    <row r="98" spans="1:2" x14ac:dyDescent="0.25">
      <c r="A98" s="2">
        <f>ROWS(A98:A$103)</f>
        <v>6</v>
      </c>
      <c r="B98" s="2">
        <v>18</v>
      </c>
    </row>
    <row r="99" spans="1:2" x14ac:dyDescent="0.25">
      <c r="A99" s="2">
        <f>ROWS(A99:A$103)</f>
        <v>5</v>
      </c>
      <c r="B99" s="2">
        <v>15</v>
      </c>
    </row>
    <row r="100" spans="1:2" x14ac:dyDescent="0.25">
      <c r="A100" s="2">
        <f>ROWS(A100:A$103)</f>
        <v>4</v>
      </c>
      <c r="B100" s="2">
        <v>11</v>
      </c>
    </row>
    <row r="101" spans="1:2" x14ac:dyDescent="0.25">
      <c r="A101" s="2">
        <f>ROWS(A101:A$103)</f>
        <v>3</v>
      </c>
      <c r="B101" s="2">
        <v>11</v>
      </c>
    </row>
    <row r="102" spans="1:2" x14ac:dyDescent="0.25">
      <c r="A102" s="2">
        <f>ROWS(A102:A$103)</f>
        <v>2</v>
      </c>
      <c r="B102" s="2">
        <v>7</v>
      </c>
    </row>
    <row r="103" spans="1:2" x14ac:dyDescent="0.25">
      <c r="A103" s="2">
        <f>ROWS(A103:A$103)</f>
        <v>1</v>
      </c>
      <c r="B103" s="2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9"/>
  <sheetViews>
    <sheetView zoomScale="115" zoomScaleNormal="115" workbookViewId="0">
      <selection activeCell="E9" sqref="E9"/>
    </sheetView>
  </sheetViews>
  <sheetFormatPr defaultRowHeight="15" x14ac:dyDescent="0.25"/>
  <cols>
    <col min="1" max="1" width="15.28515625" customWidth="1"/>
    <col min="3" max="3" width="2.42578125" customWidth="1"/>
    <col min="4" max="4" width="17.140625" customWidth="1"/>
    <col min="5" max="5" width="25.42578125" customWidth="1"/>
    <col min="6" max="6" width="11.85546875" customWidth="1"/>
    <col min="7" max="7" width="26.140625" customWidth="1"/>
  </cols>
  <sheetData>
    <row r="1" spans="1:8" x14ac:dyDescent="0.25">
      <c r="A1" s="27" t="s">
        <v>92</v>
      </c>
      <c r="B1" s="28"/>
      <c r="C1" s="28"/>
      <c r="D1" s="28"/>
      <c r="E1" s="28"/>
      <c r="F1" s="28"/>
      <c r="G1" s="28"/>
      <c r="H1" s="29"/>
    </row>
    <row r="2" spans="1:8" ht="6.75" customHeight="1" x14ac:dyDescent="0.25"/>
    <row r="3" spans="1:8" x14ac:dyDescent="0.25">
      <c r="A3" s="40" t="s">
        <v>99</v>
      </c>
      <c r="B3" s="40"/>
      <c r="C3" s="40" t="s">
        <v>119</v>
      </c>
      <c r="D3" s="40"/>
    </row>
    <row r="4" spans="1:8" x14ac:dyDescent="0.25">
      <c r="A4" s="40" t="s">
        <v>100</v>
      </c>
      <c r="B4" s="40"/>
      <c r="C4" s="40" t="s">
        <v>120</v>
      </c>
      <c r="D4" s="40"/>
    </row>
    <row r="5" spans="1:8" x14ac:dyDescent="0.25">
      <c r="A5" s="40" t="s">
        <v>107</v>
      </c>
      <c r="B5" s="40"/>
      <c r="C5" s="40" t="s">
        <v>109</v>
      </c>
      <c r="D5" s="40"/>
    </row>
    <row r="6" spans="1:8" x14ac:dyDescent="0.25">
      <c r="A6" s="40" t="s">
        <v>108</v>
      </c>
      <c r="B6" s="40"/>
      <c r="C6" s="40" t="s">
        <v>110</v>
      </c>
      <c r="D6" s="40"/>
    </row>
    <row r="7" spans="1:8" ht="6.75" customHeight="1" x14ac:dyDescent="0.25"/>
    <row r="8" spans="1:8" x14ac:dyDescent="0.25">
      <c r="D8" s="9" t="s">
        <v>106</v>
      </c>
      <c r="E8" s="11">
        <v>0.75</v>
      </c>
    </row>
    <row r="9" spans="1:8" x14ac:dyDescent="0.25">
      <c r="A9" s="9" t="s">
        <v>104</v>
      </c>
      <c r="B9" s="9" t="s">
        <v>122</v>
      </c>
      <c r="D9" s="43" t="s">
        <v>103</v>
      </c>
      <c r="E9" s="44">
        <f>COUNT(B10:B109)</f>
        <v>100</v>
      </c>
    </row>
    <row r="10" spans="1:8" x14ac:dyDescent="0.25">
      <c r="A10" s="32">
        <f>ROWS(A10:A$109)</f>
        <v>100</v>
      </c>
      <c r="B10" s="32">
        <v>346</v>
      </c>
    </row>
    <row r="11" spans="1:8" x14ac:dyDescent="0.25">
      <c r="A11" s="32">
        <f>ROWS(A11:A$109)</f>
        <v>99</v>
      </c>
      <c r="B11" s="32">
        <v>346</v>
      </c>
      <c r="D11" s="45" t="s">
        <v>115</v>
      </c>
      <c r="E11" s="9" t="s">
        <v>104</v>
      </c>
    </row>
    <row r="12" spans="1:8" x14ac:dyDescent="0.25">
      <c r="A12" s="32">
        <f>ROWS(A12:A$109)</f>
        <v>98</v>
      </c>
      <c r="B12" s="32">
        <v>342</v>
      </c>
      <c r="D12" s="9" t="s">
        <v>105</v>
      </c>
      <c r="E12" s="3">
        <f>E9*E8</f>
        <v>75</v>
      </c>
    </row>
    <row r="13" spans="1:8" x14ac:dyDescent="0.25">
      <c r="A13" s="32">
        <f>ROWS(A13:A$109)</f>
        <v>97</v>
      </c>
      <c r="B13" s="32">
        <v>342</v>
      </c>
      <c r="D13" s="9" t="s">
        <v>26</v>
      </c>
      <c r="E13" s="3">
        <f>(E9+1)*E8</f>
        <v>75.75</v>
      </c>
      <c r="F13" t="s">
        <v>111</v>
      </c>
    </row>
    <row r="14" spans="1:8" x14ac:dyDescent="0.25">
      <c r="A14" s="32">
        <f>ROWS(A14:A$109)</f>
        <v>96</v>
      </c>
      <c r="B14" s="32">
        <v>338</v>
      </c>
      <c r="D14" s="9" t="s">
        <v>113</v>
      </c>
      <c r="E14" s="12">
        <f>E9*E8+(1-E8)</f>
        <v>75.25</v>
      </c>
      <c r="F14" t="s">
        <v>112</v>
      </c>
    </row>
    <row r="15" spans="1:8" x14ac:dyDescent="0.25">
      <c r="A15" s="32">
        <f>ROWS(A15:A$109)</f>
        <v>95</v>
      </c>
      <c r="B15" s="32">
        <v>334</v>
      </c>
    </row>
    <row r="16" spans="1:8" x14ac:dyDescent="0.25">
      <c r="A16" s="32">
        <f>ROWS(A16:A$109)</f>
        <v>94</v>
      </c>
      <c r="B16" s="32">
        <v>327</v>
      </c>
      <c r="E16" s="9" t="s">
        <v>116</v>
      </c>
      <c r="G16" s="9" t="s">
        <v>117</v>
      </c>
    </row>
    <row r="17" spans="1:7" x14ac:dyDescent="0.25">
      <c r="A17" s="32">
        <f>ROWS(A17:A$109)</f>
        <v>93</v>
      </c>
      <c r="B17" s="32">
        <v>326</v>
      </c>
      <c r="D17" s="9" t="s">
        <v>114</v>
      </c>
      <c r="G17" s="3">
        <f>B20</f>
        <v>319</v>
      </c>
    </row>
    <row r="18" spans="1:7" x14ac:dyDescent="0.25">
      <c r="A18" s="32">
        <f>ROWS(A18:A$109)</f>
        <v>92</v>
      </c>
      <c r="B18" s="32">
        <v>324</v>
      </c>
      <c r="D18" s="9" t="s">
        <v>99</v>
      </c>
      <c r="E18" s="3">
        <f>_xlfn.PERCENTILE.EXC(B10:B109,E8)</f>
        <v>280.5</v>
      </c>
      <c r="G18" s="3">
        <f>B20+(B19-B20)*0.9</f>
        <v>322.60000000000002</v>
      </c>
    </row>
    <row r="19" spans="1:7" x14ac:dyDescent="0.25">
      <c r="A19" s="46">
        <f>ROWS(A19:A$109)</f>
        <v>91</v>
      </c>
      <c r="B19" s="46">
        <v>323</v>
      </c>
      <c r="D19" s="9" t="s">
        <v>100</v>
      </c>
      <c r="E19" s="3">
        <f>_xlfn.PERCENTILE.INC(B10:B109,E8)</f>
        <v>279.5</v>
      </c>
      <c r="G19" s="3">
        <f>B20+(B19-B20)*0.1</f>
        <v>319.39999999999998</v>
      </c>
    </row>
    <row r="20" spans="1:7" x14ac:dyDescent="0.25">
      <c r="A20" s="46">
        <f>ROWS(A20:A$109)</f>
        <v>90</v>
      </c>
      <c r="B20" s="46">
        <v>319</v>
      </c>
    </row>
    <row r="21" spans="1:7" x14ac:dyDescent="0.25">
      <c r="A21" s="32">
        <f>ROWS(A21:A$109)</f>
        <v>89</v>
      </c>
      <c r="B21" s="32">
        <v>314</v>
      </c>
      <c r="G21" t="s">
        <v>118</v>
      </c>
    </row>
    <row r="22" spans="1:7" x14ac:dyDescent="0.25">
      <c r="A22" s="32">
        <f>ROWS(A22:A$109)</f>
        <v>88</v>
      </c>
      <c r="B22" s="32">
        <v>313</v>
      </c>
      <c r="D22" s="9" t="s">
        <v>107</v>
      </c>
      <c r="E22" s="3">
        <f>_xlfn.QUARTILE.EXC(B10:B109,G22)</f>
        <v>280.5</v>
      </c>
      <c r="G22">
        <v>3</v>
      </c>
    </row>
    <row r="23" spans="1:7" x14ac:dyDescent="0.25">
      <c r="A23" s="32">
        <f>ROWS(A23:A$109)</f>
        <v>87</v>
      </c>
      <c r="B23" s="32">
        <v>310</v>
      </c>
      <c r="D23" s="9" t="s">
        <v>108</v>
      </c>
      <c r="E23" s="3">
        <f>_xlfn.QUARTILE.INC(B10:B109,G23)</f>
        <v>279.5</v>
      </c>
      <c r="G23">
        <v>3</v>
      </c>
    </row>
    <row r="24" spans="1:7" x14ac:dyDescent="0.25">
      <c r="A24" s="32">
        <f>ROWS(A24:A$109)</f>
        <v>86</v>
      </c>
      <c r="B24" s="32">
        <v>303</v>
      </c>
    </row>
    <row r="25" spans="1:7" x14ac:dyDescent="0.25">
      <c r="A25" s="32">
        <f>ROWS(A25:A$109)</f>
        <v>85</v>
      </c>
      <c r="B25" s="32">
        <v>296</v>
      </c>
    </row>
    <row r="26" spans="1:7" x14ac:dyDescent="0.25">
      <c r="A26" s="32">
        <f>ROWS(A26:A$109)</f>
        <v>84</v>
      </c>
      <c r="B26" s="32">
        <v>296</v>
      </c>
    </row>
    <row r="27" spans="1:7" x14ac:dyDescent="0.25">
      <c r="A27" s="32">
        <f>ROWS(A27:A$109)</f>
        <v>83</v>
      </c>
      <c r="B27" s="32">
        <v>295</v>
      </c>
      <c r="D27" s="35" t="s">
        <v>96</v>
      </c>
      <c r="E27" s="36"/>
      <c r="G27" s="39" t="s">
        <v>85</v>
      </c>
    </row>
    <row r="28" spans="1:7" x14ac:dyDescent="0.25">
      <c r="A28" s="32">
        <f>ROWS(A28:A$109)</f>
        <v>82</v>
      </c>
      <c r="B28" s="32">
        <v>287</v>
      </c>
      <c r="D28" s="23" t="s">
        <v>86</v>
      </c>
      <c r="E28" s="3">
        <f>_xlfn.PERCENTILE.INC(Scores_AN,F28)</f>
        <v>1</v>
      </c>
      <c r="F28">
        <v>0</v>
      </c>
    </row>
    <row r="29" spans="1:7" x14ac:dyDescent="0.25">
      <c r="A29" s="32">
        <f>ROWS(A29:A$109)</f>
        <v>81</v>
      </c>
      <c r="B29" s="32">
        <v>286</v>
      </c>
      <c r="D29" s="23" t="s">
        <v>87</v>
      </c>
      <c r="E29" s="3">
        <f>_xlfn.PERCENTILE.INC(Scores_AN,F29)</f>
        <v>100</v>
      </c>
      <c r="F29">
        <v>0.25</v>
      </c>
    </row>
    <row r="30" spans="1:7" x14ac:dyDescent="0.25">
      <c r="A30" s="32">
        <f>ROWS(A30:A$109)</f>
        <v>80</v>
      </c>
      <c r="B30" s="32">
        <v>286</v>
      </c>
      <c r="D30" s="23" t="s">
        <v>88</v>
      </c>
      <c r="E30" s="3">
        <f>_xlfn.PERCENTILE.INC(Scores_AN,F30)</f>
        <v>191</v>
      </c>
      <c r="F30">
        <v>0.5</v>
      </c>
    </row>
    <row r="31" spans="1:7" x14ac:dyDescent="0.25">
      <c r="A31" s="32">
        <f>ROWS(A31:A$109)</f>
        <v>79</v>
      </c>
      <c r="B31" s="32">
        <v>284</v>
      </c>
      <c r="D31" s="23" t="s">
        <v>89</v>
      </c>
      <c r="E31" s="3">
        <f>_xlfn.PERCENTILE.INC(Scores_AN,F31)</f>
        <v>279.5</v>
      </c>
      <c r="F31">
        <v>0.75</v>
      </c>
    </row>
    <row r="32" spans="1:7" x14ac:dyDescent="0.25">
      <c r="A32" s="32">
        <f>ROWS(A32:A$109)</f>
        <v>78</v>
      </c>
      <c r="B32" s="32">
        <v>284</v>
      </c>
      <c r="D32" s="23" t="s">
        <v>61</v>
      </c>
      <c r="E32" s="3">
        <f>_xlfn.PERCENTILE.INC(Scores_AN,F32)</f>
        <v>346</v>
      </c>
      <c r="F32">
        <v>1</v>
      </c>
    </row>
    <row r="33" spans="1:7" x14ac:dyDescent="0.25">
      <c r="A33" s="32">
        <f>ROWS(A33:A$109)</f>
        <v>77</v>
      </c>
      <c r="B33" s="32">
        <v>284</v>
      </c>
    </row>
    <row r="34" spans="1:7" x14ac:dyDescent="0.25">
      <c r="A34" s="32">
        <f>ROWS(A34:A$109)</f>
        <v>76</v>
      </c>
      <c r="B34" s="32">
        <v>281</v>
      </c>
      <c r="D34" s="35" t="s">
        <v>95</v>
      </c>
      <c r="E34" s="36"/>
    </row>
    <row r="35" spans="1:7" x14ac:dyDescent="0.25">
      <c r="A35" s="32">
        <f>ROWS(A35:A$109)</f>
        <v>75</v>
      </c>
      <c r="B35" s="32">
        <v>279</v>
      </c>
      <c r="D35" s="23" t="s">
        <v>86</v>
      </c>
      <c r="E35" s="3" t="e">
        <f>_xlfn.PERCENTILE.EXC(Scores_AN,F35)</f>
        <v>#NUM!</v>
      </c>
      <c r="F35">
        <v>0</v>
      </c>
    </row>
    <row r="36" spans="1:7" x14ac:dyDescent="0.25">
      <c r="A36" s="32">
        <f>ROWS(A36:A$109)</f>
        <v>74</v>
      </c>
      <c r="B36" s="32">
        <v>275</v>
      </c>
      <c r="D36" s="23" t="s">
        <v>87</v>
      </c>
      <c r="E36" s="3">
        <f>_xlfn.PERCENTILE.EXC(Scores_AN,F36)</f>
        <v>100</v>
      </c>
      <c r="F36">
        <v>0.25</v>
      </c>
    </row>
    <row r="37" spans="1:7" x14ac:dyDescent="0.25">
      <c r="A37" s="32">
        <f>ROWS(A37:A$109)</f>
        <v>73</v>
      </c>
      <c r="B37" s="32">
        <v>273</v>
      </c>
      <c r="D37" s="23" t="s">
        <v>88</v>
      </c>
      <c r="E37" s="3">
        <f>_xlfn.PERCENTILE.EXC(Scores_AN,F37)</f>
        <v>191</v>
      </c>
      <c r="F37">
        <v>0.5</v>
      </c>
    </row>
    <row r="38" spans="1:7" x14ac:dyDescent="0.25">
      <c r="A38" s="32">
        <f>ROWS(A38:A$109)</f>
        <v>72</v>
      </c>
      <c r="B38" s="32">
        <v>272</v>
      </c>
      <c r="D38" s="23" t="s">
        <v>89</v>
      </c>
      <c r="E38" s="3">
        <f>_xlfn.PERCENTILE.EXC(Scores_AN,F38)</f>
        <v>280.5</v>
      </c>
      <c r="F38">
        <v>0.75</v>
      </c>
    </row>
    <row r="39" spans="1:7" x14ac:dyDescent="0.25">
      <c r="A39" s="32">
        <f>ROWS(A39:A$109)</f>
        <v>71</v>
      </c>
      <c r="B39" s="32">
        <v>265</v>
      </c>
      <c r="D39" s="23" t="s">
        <v>61</v>
      </c>
      <c r="E39" s="3" t="e">
        <f>_xlfn.PERCENTILE.EXC(Scores_AN,F39)</f>
        <v>#NUM!</v>
      </c>
      <c r="F39">
        <v>1</v>
      </c>
    </row>
    <row r="40" spans="1:7" x14ac:dyDescent="0.25">
      <c r="A40" s="32">
        <f>ROWS(A40:A$109)</f>
        <v>70</v>
      </c>
      <c r="B40" s="32">
        <v>263</v>
      </c>
    </row>
    <row r="41" spans="1:7" x14ac:dyDescent="0.25">
      <c r="A41" s="32">
        <f>ROWS(A41:A$109)</f>
        <v>69</v>
      </c>
      <c r="B41" s="32">
        <v>261</v>
      </c>
      <c r="D41" s="35" t="s">
        <v>98</v>
      </c>
      <c r="E41" s="36"/>
      <c r="G41" s="39" t="s">
        <v>85</v>
      </c>
    </row>
    <row r="42" spans="1:7" x14ac:dyDescent="0.25">
      <c r="A42" s="32">
        <f>ROWS(A42:A$109)</f>
        <v>68</v>
      </c>
      <c r="B42" s="32">
        <v>260</v>
      </c>
      <c r="D42" s="23" t="s">
        <v>86</v>
      </c>
      <c r="E42" s="3">
        <f>_xlfn.QUARTILE.INC(Scores_AN,F42)</f>
        <v>1</v>
      </c>
      <c r="F42">
        <v>0</v>
      </c>
    </row>
    <row r="43" spans="1:7" x14ac:dyDescent="0.25">
      <c r="A43" s="32">
        <f>ROWS(A43:A$109)</f>
        <v>67</v>
      </c>
      <c r="B43" s="32">
        <v>254</v>
      </c>
      <c r="D43" s="23" t="s">
        <v>87</v>
      </c>
      <c r="E43" s="3">
        <f>_xlfn.QUARTILE.INC(Scores_AN,F43)</f>
        <v>100</v>
      </c>
      <c r="F43">
        <v>1</v>
      </c>
    </row>
    <row r="44" spans="1:7" x14ac:dyDescent="0.25">
      <c r="A44" s="32">
        <f>ROWS(A44:A$109)</f>
        <v>66</v>
      </c>
      <c r="B44" s="32">
        <v>252</v>
      </c>
      <c r="D44" s="23" t="s">
        <v>88</v>
      </c>
      <c r="E44" s="3">
        <f>_xlfn.QUARTILE.INC(Scores_AN,F44)</f>
        <v>191</v>
      </c>
      <c r="F44">
        <v>2</v>
      </c>
    </row>
    <row r="45" spans="1:7" x14ac:dyDescent="0.25">
      <c r="A45" s="32">
        <f>ROWS(A45:A$109)</f>
        <v>65</v>
      </c>
      <c r="B45" s="32">
        <v>247</v>
      </c>
      <c r="D45" s="23" t="s">
        <v>89</v>
      </c>
      <c r="E45" s="3">
        <f>_xlfn.QUARTILE.INC(Scores_AN,F45)</f>
        <v>279.5</v>
      </c>
      <c r="F45">
        <v>3</v>
      </c>
    </row>
    <row r="46" spans="1:7" x14ac:dyDescent="0.25">
      <c r="A46" s="32">
        <f>ROWS(A46:A$109)</f>
        <v>64</v>
      </c>
      <c r="B46" s="32">
        <v>246</v>
      </c>
      <c r="D46" s="23" t="s">
        <v>61</v>
      </c>
      <c r="E46" s="3">
        <f>_xlfn.QUARTILE.INC(Scores_AN,F46)</f>
        <v>346</v>
      </c>
      <c r="F46">
        <v>4</v>
      </c>
    </row>
    <row r="47" spans="1:7" x14ac:dyDescent="0.25">
      <c r="A47" s="32">
        <f>ROWS(A47:A$109)</f>
        <v>63</v>
      </c>
      <c r="B47" s="32">
        <v>224</v>
      </c>
    </row>
    <row r="48" spans="1:7" x14ac:dyDescent="0.25">
      <c r="A48" s="32">
        <f>ROWS(A48:A$109)</f>
        <v>62</v>
      </c>
      <c r="B48" s="32">
        <v>224</v>
      </c>
      <c r="D48" s="35" t="s">
        <v>97</v>
      </c>
      <c r="E48" s="36"/>
    </row>
    <row r="49" spans="1:6" x14ac:dyDescent="0.25">
      <c r="A49" s="32">
        <f>ROWS(A49:A$109)</f>
        <v>61</v>
      </c>
      <c r="B49" s="32">
        <v>217</v>
      </c>
      <c r="D49" s="23" t="s">
        <v>86</v>
      </c>
      <c r="E49" s="3" t="e">
        <f>_xlfn.QUARTILE.EXC(Scores_AN,F49)</f>
        <v>#NUM!</v>
      </c>
      <c r="F49">
        <v>0</v>
      </c>
    </row>
    <row r="50" spans="1:6" x14ac:dyDescent="0.25">
      <c r="A50" s="32">
        <f>ROWS(A50:A$109)</f>
        <v>60</v>
      </c>
      <c r="B50" s="32">
        <v>216</v>
      </c>
      <c r="D50" s="23" t="s">
        <v>87</v>
      </c>
      <c r="E50" s="3">
        <f>_xlfn.QUARTILE.EXC(Scores_AN,F50)</f>
        <v>100</v>
      </c>
      <c r="F50">
        <v>1</v>
      </c>
    </row>
    <row r="51" spans="1:6" x14ac:dyDescent="0.25">
      <c r="A51" s="32">
        <f>ROWS(A51:A$109)</f>
        <v>59</v>
      </c>
      <c r="B51" s="32">
        <v>213</v>
      </c>
      <c r="D51" s="23" t="s">
        <v>88</v>
      </c>
      <c r="E51" s="3">
        <f>_xlfn.QUARTILE.EXC(Scores_AN,F51)</f>
        <v>191</v>
      </c>
      <c r="F51">
        <v>2</v>
      </c>
    </row>
    <row r="52" spans="1:6" x14ac:dyDescent="0.25">
      <c r="A52" s="32">
        <f>ROWS(A52:A$109)</f>
        <v>58</v>
      </c>
      <c r="B52" s="32">
        <v>212</v>
      </c>
      <c r="D52" s="23" t="s">
        <v>89</v>
      </c>
      <c r="E52" s="3">
        <f>_xlfn.QUARTILE.EXC(Scores_AN,F52)</f>
        <v>280.5</v>
      </c>
      <c r="F52">
        <v>3</v>
      </c>
    </row>
    <row r="53" spans="1:6" x14ac:dyDescent="0.25">
      <c r="A53" s="32">
        <f>ROWS(A53:A$109)</f>
        <v>57</v>
      </c>
      <c r="B53" s="32">
        <v>207</v>
      </c>
      <c r="D53" s="23" t="s">
        <v>61</v>
      </c>
      <c r="E53" s="3" t="e">
        <f>_xlfn.QUARTILE.EXC(Scores_AN,F53)</f>
        <v>#NUM!</v>
      </c>
      <c r="F53">
        <v>4</v>
      </c>
    </row>
    <row r="54" spans="1:6" x14ac:dyDescent="0.25">
      <c r="A54" s="32">
        <f>ROWS(A54:A$109)</f>
        <v>56</v>
      </c>
      <c r="B54" s="32">
        <v>199</v>
      </c>
    </row>
    <row r="55" spans="1:6" x14ac:dyDescent="0.25">
      <c r="A55" s="32">
        <f>ROWS(A55:A$109)</f>
        <v>55</v>
      </c>
      <c r="B55" s="32">
        <v>198</v>
      </c>
    </row>
    <row r="56" spans="1:6" x14ac:dyDescent="0.25">
      <c r="A56" s="32">
        <f>ROWS(A56:A$109)</f>
        <v>54</v>
      </c>
      <c r="B56" s="32">
        <v>195</v>
      </c>
    </row>
    <row r="57" spans="1:6" x14ac:dyDescent="0.25">
      <c r="A57" s="32">
        <f>ROWS(A57:A$109)</f>
        <v>53</v>
      </c>
      <c r="B57" s="32">
        <v>194</v>
      </c>
    </row>
    <row r="58" spans="1:6" x14ac:dyDescent="0.25">
      <c r="A58" s="32">
        <f>ROWS(A58:A$109)</f>
        <v>52</v>
      </c>
      <c r="B58" s="32">
        <v>193</v>
      </c>
    </row>
    <row r="59" spans="1:6" x14ac:dyDescent="0.25">
      <c r="A59" s="32">
        <f>ROWS(A59:A$109)</f>
        <v>51</v>
      </c>
      <c r="B59" s="32">
        <v>193</v>
      </c>
    </row>
    <row r="60" spans="1:6" x14ac:dyDescent="0.25">
      <c r="A60" s="32">
        <f>ROWS(A60:A$109)</f>
        <v>50</v>
      </c>
      <c r="B60" s="32">
        <v>189</v>
      </c>
    </row>
    <row r="61" spans="1:6" x14ac:dyDescent="0.25">
      <c r="A61" s="32">
        <f>ROWS(A61:A$109)</f>
        <v>49</v>
      </c>
      <c r="B61" s="32">
        <v>188</v>
      </c>
    </row>
    <row r="62" spans="1:6" x14ac:dyDescent="0.25">
      <c r="A62" s="32">
        <f>ROWS(A62:A$109)</f>
        <v>48</v>
      </c>
      <c r="B62" s="32">
        <v>188</v>
      </c>
    </row>
    <row r="63" spans="1:6" x14ac:dyDescent="0.25">
      <c r="A63" s="32">
        <f>ROWS(A63:A$109)</f>
        <v>47</v>
      </c>
      <c r="B63" s="32">
        <v>180</v>
      </c>
    </row>
    <row r="64" spans="1:6" x14ac:dyDescent="0.25">
      <c r="A64" s="32">
        <f>ROWS(A64:A$109)</f>
        <v>46</v>
      </c>
      <c r="B64" s="32">
        <v>178</v>
      </c>
    </row>
    <row r="65" spans="1:2" x14ac:dyDescent="0.25">
      <c r="A65" s="32">
        <f>ROWS(A65:A$109)</f>
        <v>45</v>
      </c>
      <c r="B65" s="32">
        <v>173</v>
      </c>
    </row>
    <row r="66" spans="1:2" x14ac:dyDescent="0.25">
      <c r="A66" s="32">
        <f>ROWS(A66:A$109)</f>
        <v>44</v>
      </c>
      <c r="B66" s="32">
        <v>170</v>
      </c>
    </row>
    <row r="67" spans="1:2" x14ac:dyDescent="0.25">
      <c r="A67" s="32">
        <f>ROWS(A67:A$109)</f>
        <v>43</v>
      </c>
      <c r="B67" s="32">
        <v>169</v>
      </c>
    </row>
    <row r="68" spans="1:2" x14ac:dyDescent="0.25">
      <c r="A68" s="32">
        <f>ROWS(A68:A$109)</f>
        <v>42</v>
      </c>
      <c r="B68" s="32">
        <v>162</v>
      </c>
    </row>
    <row r="69" spans="1:2" x14ac:dyDescent="0.25">
      <c r="A69" s="32">
        <f>ROWS(A69:A$109)</f>
        <v>41</v>
      </c>
      <c r="B69" s="32">
        <v>159</v>
      </c>
    </row>
    <row r="70" spans="1:2" x14ac:dyDescent="0.25">
      <c r="A70" s="32">
        <f>ROWS(A70:A$109)</f>
        <v>40</v>
      </c>
      <c r="B70" s="32">
        <v>156</v>
      </c>
    </row>
    <row r="71" spans="1:2" x14ac:dyDescent="0.25">
      <c r="A71" s="32">
        <f>ROWS(A71:A$109)</f>
        <v>39</v>
      </c>
      <c r="B71" s="32">
        <v>148</v>
      </c>
    </row>
    <row r="72" spans="1:2" x14ac:dyDescent="0.25">
      <c r="A72" s="32">
        <f>ROWS(A72:A$109)</f>
        <v>38</v>
      </c>
      <c r="B72" s="32">
        <v>148</v>
      </c>
    </row>
    <row r="73" spans="1:2" x14ac:dyDescent="0.25">
      <c r="A73" s="32">
        <f>ROWS(A73:A$109)</f>
        <v>37</v>
      </c>
      <c r="B73" s="32">
        <v>144</v>
      </c>
    </row>
    <row r="74" spans="1:2" x14ac:dyDescent="0.25">
      <c r="A74" s="32">
        <f>ROWS(A74:A$109)</f>
        <v>36</v>
      </c>
      <c r="B74" s="32">
        <v>136</v>
      </c>
    </row>
    <row r="75" spans="1:2" x14ac:dyDescent="0.25">
      <c r="A75" s="32">
        <f>ROWS(A75:A$109)</f>
        <v>35</v>
      </c>
      <c r="B75" s="32">
        <v>132</v>
      </c>
    </row>
    <row r="76" spans="1:2" x14ac:dyDescent="0.25">
      <c r="A76" s="32">
        <f>ROWS(A76:A$109)</f>
        <v>34</v>
      </c>
      <c r="B76" s="32">
        <v>132</v>
      </c>
    </row>
    <row r="77" spans="1:2" x14ac:dyDescent="0.25">
      <c r="A77" s="32">
        <f>ROWS(A77:A$109)</f>
        <v>33</v>
      </c>
      <c r="B77" s="32">
        <v>131</v>
      </c>
    </row>
    <row r="78" spans="1:2" x14ac:dyDescent="0.25">
      <c r="A78" s="32">
        <f>ROWS(A78:A$109)</f>
        <v>32</v>
      </c>
      <c r="B78" s="32">
        <v>130</v>
      </c>
    </row>
    <row r="79" spans="1:2" x14ac:dyDescent="0.25">
      <c r="A79" s="32">
        <f>ROWS(A79:A$109)</f>
        <v>31</v>
      </c>
      <c r="B79" s="32">
        <v>124</v>
      </c>
    </row>
    <row r="80" spans="1:2" x14ac:dyDescent="0.25">
      <c r="A80" s="32">
        <f>ROWS(A80:A$109)</f>
        <v>30</v>
      </c>
      <c r="B80" s="32">
        <v>122</v>
      </c>
    </row>
    <row r="81" spans="1:2" x14ac:dyDescent="0.25">
      <c r="A81" s="32">
        <f>ROWS(A81:A$109)</f>
        <v>29</v>
      </c>
      <c r="B81" s="32">
        <v>121</v>
      </c>
    </row>
    <row r="82" spans="1:2" x14ac:dyDescent="0.25">
      <c r="A82" s="32">
        <f>ROWS(A82:A$109)</f>
        <v>28</v>
      </c>
      <c r="B82" s="32">
        <v>110</v>
      </c>
    </row>
    <row r="83" spans="1:2" x14ac:dyDescent="0.25">
      <c r="A83" s="32">
        <f>ROWS(A83:A$109)</f>
        <v>27</v>
      </c>
      <c r="B83" s="32">
        <v>108</v>
      </c>
    </row>
    <row r="84" spans="1:2" x14ac:dyDescent="0.25">
      <c r="A84" s="32">
        <f>ROWS(A84:A$109)</f>
        <v>26</v>
      </c>
      <c r="B84" s="32">
        <v>100</v>
      </c>
    </row>
    <row r="85" spans="1:2" x14ac:dyDescent="0.25">
      <c r="A85" s="32">
        <f>ROWS(A85:A$109)</f>
        <v>25</v>
      </c>
      <c r="B85" s="32">
        <v>100</v>
      </c>
    </row>
    <row r="86" spans="1:2" x14ac:dyDescent="0.25">
      <c r="A86" s="32">
        <f>ROWS(A86:A$109)</f>
        <v>24</v>
      </c>
      <c r="B86" s="32">
        <v>99</v>
      </c>
    </row>
    <row r="87" spans="1:2" x14ac:dyDescent="0.25">
      <c r="A87" s="32">
        <f>ROWS(A87:A$109)</f>
        <v>23</v>
      </c>
      <c r="B87" s="32">
        <v>97</v>
      </c>
    </row>
    <row r="88" spans="1:2" x14ac:dyDescent="0.25">
      <c r="A88" s="32">
        <f>ROWS(A88:A$109)</f>
        <v>22</v>
      </c>
      <c r="B88" s="32">
        <v>95</v>
      </c>
    </row>
    <row r="89" spans="1:2" x14ac:dyDescent="0.25">
      <c r="A89" s="32">
        <f>ROWS(A89:A$109)</f>
        <v>21</v>
      </c>
      <c r="B89" s="32">
        <v>86</v>
      </c>
    </row>
    <row r="90" spans="1:2" x14ac:dyDescent="0.25">
      <c r="A90" s="32">
        <f>ROWS(A90:A$109)</f>
        <v>20</v>
      </c>
      <c r="B90" s="32">
        <v>79</v>
      </c>
    </row>
    <row r="91" spans="1:2" x14ac:dyDescent="0.25">
      <c r="A91" s="32">
        <f>ROWS(A91:A$109)</f>
        <v>19</v>
      </c>
      <c r="B91" s="32">
        <v>78</v>
      </c>
    </row>
    <row r="92" spans="1:2" x14ac:dyDescent="0.25">
      <c r="A92" s="32">
        <f>ROWS(A92:A$109)</f>
        <v>18</v>
      </c>
      <c r="B92" s="32">
        <v>60</v>
      </c>
    </row>
    <row r="93" spans="1:2" x14ac:dyDescent="0.25">
      <c r="A93" s="32">
        <f>ROWS(A93:A$109)</f>
        <v>17</v>
      </c>
      <c r="B93" s="32">
        <v>55</v>
      </c>
    </row>
    <row r="94" spans="1:2" x14ac:dyDescent="0.25">
      <c r="A94" s="32">
        <f>ROWS(A94:A$109)</f>
        <v>16</v>
      </c>
      <c r="B94" s="32">
        <v>54</v>
      </c>
    </row>
    <row r="95" spans="1:2" x14ac:dyDescent="0.25">
      <c r="A95" s="32">
        <f>ROWS(A95:A$109)</f>
        <v>15</v>
      </c>
      <c r="B95" s="32">
        <v>52</v>
      </c>
    </row>
    <row r="96" spans="1:2" x14ac:dyDescent="0.25">
      <c r="A96" s="32">
        <f>ROWS(A96:A$109)</f>
        <v>14</v>
      </c>
      <c r="B96" s="32">
        <v>47</v>
      </c>
    </row>
    <row r="97" spans="1:2" x14ac:dyDescent="0.25">
      <c r="A97" s="32">
        <f>ROWS(A97:A$109)</f>
        <v>13</v>
      </c>
      <c r="B97" s="32">
        <v>46</v>
      </c>
    </row>
    <row r="98" spans="1:2" x14ac:dyDescent="0.25">
      <c r="A98" s="32">
        <f>ROWS(A98:A$109)</f>
        <v>12</v>
      </c>
      <c r="B98" s="32">
        <v>35</v>
      </c>
    </row>
    <row r="99" spans="1:2" x14ac:dyDescent="0.25">
      <c r="A99" s="32">
        <f>ROWS(A99:A$109)</f>
        <v>11</v>
      </c>
      <c r="B99" s="32">
        <v>33</v>
      </c>
    </row>
    <row r="100" spans="1:2" x14ac:dyDescent="0.25">
      <c r="A100" s="32">
        <f>ROWS(A100:A$109)</f>
        <v>10</v>
      </c>
      <c r="B100" s="32">
        <v>32</v>
      </c>
    </row>
    <row r="101" spans="1:2" x14ac:dyDescent="0.25">
      <c r="A101" s="32">
        <f>ROWS(A101:A$109)</f>
        <v>9</v>
      </c>
      <c r="B101" s="32">
        <v>27</v>
      </c>
    </row>
    <row r="102" spans="1:2" x14ac:dyDescent="0.25">
      <c r="A102" s="32">
        <f>ROWS(A102:A$109)</f>
        <v>8</v>
      </c>
      <c r="B102" s="32">
        <v>24</v>
      </c>
    </row>
    <row r="103" spans="1:2" x14ac:dyDescent="0.25">
      <c r="A103" s="32">
        <f>ROWS(A103:A$109)</f>
        <v>7</v>
      </c>
      <c r="B103" s="32">
        <v>22</v>
      </c>
    </row>
    <row r="104" spans="1:2" x14ac:dyDescent="0.25">
      <c r="A104" s="32">
        <f>ROWS(A104:A$109)</f>
        <v>6</v>
      </c>
      <c r="B104" s="32">
        <v>18</v>
      </c>
    </row>
    <row r="105" spans="1:2" x14ac:dyDescent="0.25">
      <c r="A105" s="32">
        <f>ROWS(A105:A$109)</f>
        <v>5</v>
      </c>
      <c r="B105" s="32">
        <v>15</v>
      </c>
    </row>
    <row r="106" spans="1:2" x14ac:dyDescent="0.25">
      <c r="A106" s="32">
        <f>ROWS(A106:A$109)</f>
        <v>4</v>
      </c>
      <c r="B106" s="32">
        <v>11</v>
      </c>
    </row>
    <row r="107" spans="1:2" x14ac:dyDescent="0.25">
      <c r="A107" s="32">
        <f>ROWS(A107:A$109)</f>
        <v>3</v>
      </c>
      <c r="B107" s="32">
        <v>11</v>
      </c>
    </row>
    <row r="108" spans="1:2" x14ac:dyDescent="0.25">
      <c r="A108" s="32">
        <f>ROWS(A108:A$109)</f>
        <v>2</v>
      </c>
      <c r="B108" s="32">
        <v>7</v>
      </c>
    </row>
    <row r="109" spans="1:2" x14ac:dyDescent="0.25">
      <c r="A109" s="32">
        <f>ROWS(A109:A$109)</f>
        <v>1</v>
      </c>
      <c r="B109" s="32">
        <v>1</v>
      </c>
    </row>
  </sheetData>
  <conditionalFormatting sqref="G17:G19">
    <cfRule type="expression" dxfId="1" priority="2">
      <formula>$E$8&lt;&gt;0.9</formula>
    </cfRule>
  </conditionalFormatting>
  <conditionalFormatting sqref="A19:B20">
    <cfRule type="expression" dxfId="0" priority="1">
      <formula>$E$8=0.9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W383"/>
  <sheetViews>
    <sheetView zoomScaleNormal="100" workbookViewId="0">
      <selection activeCell="I2" sqref="I2"/>
    </sheetView>
  </sheetViews>
  <sheetFormatPr defaultRowHeight="15" x14ac:dyDescent="0.25"/>
  <cols>
    <col min="1" max="7" width="6.42578125" customWidth="1"/>
    <col min="9" max="11" width="9.140625" customWidth="1"/>
    <col min="12" max="12" width="13.42578125" customWidth="1"/>
    <col min="13" max="16" width="8.5703125" customWidth="1"/>
    <col min="17" max="17" width="11.28515625" bestFit="1" customWidth="1"/>
  </cols>
  <sheetData>
    <row r="1" spans="1:23" x14ac:dyDescent="0.25">
      <c r="A1" s="1">
        <v>2011</v>
      </c>
      <c r="C1" s="1">
        <v>2012</v>
      </c>
      <c r="E1" s="1">
        <v>2013</v>
      </c>
      <c r="G1" s="1">
        <v>2014</v>
      </c>
      <c r="I1" s="1" t="s">
        <v>34</v>
      </c>
      <c r="J1" s="1" t="s">
        <v>121</v>
      </c>
      <c r="S1" s="30" t="s">
        <v>123</v>
      </c>
    </row>
    <row r="2" spans="1:23" x14ac:dyDescent="0.25">
      <c r="A2" s="2" t="s">
        <v>29</v>
      </c>
      <c r="C2" s="2" t="s">
        <v>29</v>
      </c>
      <c r="E2" s="2" t="s">
        <v>19</v>
      </c>
      <c r="G2" s="2" t="s">
        <v>19</v>
      </c>
      <c r="T2" s="3"/>
      <c r="U2" s="3"/>
      <c r="V2" s="3"/>
      <c r="W2" s="3"/>
    </row>
    <row r="3" spans="1:23" x14ac:dyDescent="0.25">
      <c r="A3" s="2" t="s">
        <v>19</v>
      </c>
      <c r="C3" s="2" t="s">
        <v>19</v>
      </c>
      <c r="E3" s="2" t="s">
        <v>19</v>
      </c>
      <c r="G3" s="2" t="s">
        <v>19</v>
      </c>
      <c r="T3" s="3"/>
      <c r="U3" s="3"/>
      <c r="V3" s="3"/>
      <c r="W3" s="3"/>
    </row>
    <row r="4" spans="1:23" x14ac:dyDescent="0.25">
      <c r="A4" s="2" t="s">
        <v>19</v>
      </c>
      <c r="C4" s="2" t="s">
        <v>19</v>
      </c>
      <c r="E4" s="2" t="s">
        <v>19</v>
      </c>
      <c r="G4" s="2" t="s">
        <v>19</v>
      </c>
    </row>
    <row r="5" spans="1:23" x14ac:dyDescent="0.25">
      <c r="A5" s="2" t="s">
        <v>19</v>
      </c>
      <c r="C5" s="2" t="s">
        <v>19</v>
      </c>
      <c r="E5" s="2" t="s">
        <v>19</v>
      </c>
      <c r="G5" s="2" t="s">
        <v>19</v>
      </c>
      <c r="S5" s="1" t="s">
        <v>124</v>
      </c>
      <c r="T5" s="2">
        <v>0.05</v>
      </c>
    </row>
    <row r="6" spans="1:23" x14ac:dyDescent="0.25">
      <c r="A6" s="2" t="s">
        <v>29</v>
      </c>
      <c r="C6" s="2" t="s">
        <v>19</v>
      </c>
      <c r="E6" s="2" t="s">
        <v>19</v>
      </c>
      <c r="G6" s="2" t="s">
        <v>19</v>
      </c>
      <c r="S6" s="30" t="s">
        <v>127</v>
      </c>
    </row>
    <row r="7" spans="1:23" x14ac:dyDescent="0.25">
      <c r="A7" s="2" t="s">
        <v>29</v>
      </c>
      <c r="C7" s="2" t="s">
        <v>19</v>
      </c>
      <c r="E7" s="2" t="s">
        <v>29</v>
      </c>
      <c r="G7" s="2" t="s">
        <v>19</v>
      </c>
      <c r="S7" s="1" t="s">
        <v>125</v>
      </c>
      <c r="T7" s="3"/>
    </row>
    <row r="8" spans="1:23" x14ac:dyDescent="0.25">
      <c r="A8" s="2" t="s">
        <v>19</v>
      </c>
      <c r="C8" s="2" t="s">
        <v>19</v>
      </c>
      <c r="E8" s="2" t="s">
        <v>19</v>
      </c>
      <c r="G8" s="2" t="s">
        <v>19</v>
      </c>
    </row>
    <row r="9" spans="1:23" x14ac:dyDescent="0.25">
      <c r="A9" s="2" t="s">
        <v>19</v>
      </c>
      <c r="C9" s="2" t="s">
        <v>19</v>
      </c>
      <c r="E9" s="2" t="s">
        <v>19</v>
      </c>
      <c r="G9" s="2" t="s">
        <v>19</v>
      </c>
      <c r="S9" s="30" t="s">
        <v>128</v>
      </c>
    </row>
    <row r="10" spans="1:23" x14ac:dyDescent="0.25">
      <c r="A10" s="2" t="s">
        <v>29</v>
      </c>
      <c r="C10" s="2" t="s">
        <v>19</v>
      </c>
      <c r="E10" s="2" t="s">
        <v>19</v>
      </c>
      <c r="G10" s="2" t="s">
        <v>19</v>
      </c>
      <c r="S10" s="24" t="s">
        <v>126</v>
      </c>
    </row>
    <row r="11" spans="1:23" x14ac:dyDescent="0.25">
      <c r="A11" s="2" t="s">
        <v>19</v>
      </c>
      <c r="C11" s="2" t="s">
        <v>19</v>
      </c>
      <c r="E11" s="2" t="s">
        <v>19</v>
      </c>
      <c r="G11" s="2" t="s">
        <v>19</v>
      </c>
    </row>
    <row r="12" spans="1:23" x14ac:dyDescent="0.25">
      <c r="A12" s="2" t="s">
        <v>19</v>
      </c>
      <c r="C12" s="2" t="s">
        <v>19</v>
      </c>
      <c r="E12" s="2" t="s">
        <v>19</v>
      </c>
      <c r="G12" s="2" t="s">
        <v>19</v>
      </c>
    </row>
    <row r="13" spans="1:23" x14ac:dyDescent="0.25">
      <c r="A13" s="2" t="s">
        <v>19</v>
      </c>
      <c r="C13" s="2" t="s">
        <v>19</v>
      </c>
      <c r="E13" s="2" t="s">
        <v>19</v>
      </c>
      <c r="G13" s="2" t="s">
        <v>19</v>
      </c>
    </row>
    <row r="14" spans="1:23" x14ac:dyDescent="0.25">
      <c r="A14" s="2" t="s">
        <v>19</v>
      </c>
      <c r="C14" s="2" t="s">
        <v>19</v>
      </c>
      <c r="E14" s="2" t="s">
        <v>19</v>
      </c>
      <c r="G14" s="2" t="s">
        <v>19</v>
      </c>
    </row>
    <row r="15" spans="1:23" x14ac:dyDescent="0.25">
      <c r="A15" s="2" t="s">
        <v>19</v>
      </c>
      <c r="C15" s="2" t="s">
        <v>19</v>
      </c>
      <c r="E15" s="2" t="s">
        <v>19</v>
      </c>
      <c r="G15" s="2" t="s">
        <v>19</v>
      </c>
    </row>
    <row r="16" spans="1:23" x14ac:dyDescent="0.25">
      <c r="A16" s="2" t="s">
        <v>19</v>
      </c>
      <c r="C16" s="2" t="s">
        <v>19</v>
      </c>
      <c r="E16" s="2" t="s">
        <v>19</v>
      </c>
      <c r="G16" s="2" t="s">
        <v>19</v>
      </c>
    </row>
    <row r="17" spans="1:7" x14ac:dyDescent="0.25">
      <c r="A17" s="2" t="s">
        <v>19</v>
      </c>
      <c r="C17" s="2" t="s">
        <v>19</v>
      </c>
      <c r="E17" s="2" t="s">
        <v>19</v>
      </c>
      <c r="G17" s="2" t="s">
        <v>29</v>
      </c>
    </row>
    <row r="18" spans="1:7" x14ac:dyDescent="0.25">
      <c r="A18" s="2" t="s">
        <v>19</v>
      </c>
      <c r="C18" s="2" t="s">
        <v>19</v>
      </c>
      <c r="E18" s="2" t="s">
        <v>19</v>
      </c>
      <c r="G18" s="2" t="s">
        <v>19</v>
      </c>
    </row>
    <row r="19" spans="1:7" x14ac:dyDescent="0.25">
      <c r="A19" s="2" t="s">
        <v>19</v>
      </c>
      <c r="C19" s="2" t="s">
        <v>19</v>
      </c>
      <c r="E19" s="2" t="s">
        <v>19</v>
      </c>
      <c r="G19" s="2" t="s">
        <v>19</v>
      </c>
    </row>
    <row r="20" spans="1:7" x14ac:dyDescent="0.25">
      <c r="A20" s="2" t="s">
        <v>29</v>
      </c>
      <c r="C20" s="2" t="s">
        <v>19</v>
      </c>
      <c r="E20" s="2" t="s">
        <v>29</v>
      </c>
      <c r="G20" s="2" t="s">
        <v>19</v>
      </c>
    </row>
    <row r="21" spans="1:7" x14ac:dyDescent="0.25">
      <c r="A21" s="2" t="s">
        <v>19</v>
      </c>
      <c r="C21" s="2" t="s">
        <v>19</v>
      </c>
      <c r="E21" s="2" t="s">
        <v>19</v>
      </c>
      <c r="G21" s="2" t="s">
        <v>29</v>
      </c>
    </row>
    <row r="22" spans="1:7" x14ac:dyDescent="0.25">
      <c r="A22" s="2" t="s">
        <v>19</v>
      </c>
      <c r="C22" s="2" t="s">
        <v>19</v>
      </c>
      <c r="E22" s="2" t="s">
        <v>19</v>
      </c>
      <c r="G22" s="2" t="s">
        <v>29</v>
      </c>
    </row>
    <row r="23" spans="1:7" x14ac:dyDescent="0.25">
      <c r="A23" s="2" t="s">
        <v>29</v>
      </c>
      <c r="C23" s="2" t="s">
        <v>19</v>
      </c>
      <c r="E23" s="2" t="s">
        <v>19</v>
      </c>
      <c r="G23" s="2" t="s">
        <v>19</v>
      </c>
    </row>
    <row r="24" spans="1:7" x14ac:dyDescent="0.25">
      <c r="A24" s="2" t="s">
        <v>19</v>
      </c>
      <c r="C24" s="2" t="s">
        <v>19</v>
      </c>
      <c r="E24" s="2" t="s">
        <v>19</v>
      </c>
      <c r="G24" s="2" t="s">
        <v>19</v>
      </c>
    </row>
    <row r="25" spans="1:7" x14ac:dyDescent="0.25">
      <c r="A25" s="2" t="s">
        <v>19</v>
      </c>
      <c r="C25" s="2" t="s">
        <v>19</v>
      </c>
      <c r="E25" s="2" t="s">
        <v>19</v>
      </c>
      <c r="G25" s="2" t="s">
        <v>29</v>
      </c>
    </row>
    <row r="26" spans="1:7" x14ac:dyDescent="0.25">
      <c r="A26" s="2" t="s">
        <v>19</v>
      </c>
      <c r="C26" s="2" t="s">
        <v>19</v>
      </c>
      <c r="E26" s="2" t="s">
        <v>19</v>
      </c>
      <c r="G26" s="2" t="s">
        <v>19</v>
      </c>
    </row>
    <row r="27" spans="1:7" x14ac:dyDescent="0.25">
      <c r="A27" s="2" t="s">
        <v>19</v>
      </c>
      <c r="C27" s="2" t="s">
        <v>19</v>
      </c>
      <c r="E27" s="2" t="s">
        <v>19</v>
      </c>
      <c r="G27" s="2" t="s">
        <v>19</v>
      </c>
    </row>
    <row r="28" spans="1:7" x14ac:dyDescent="0.25">
      <c r="A28" s="2" t="s">
        <v>19</v>
      </c>
      <c r="C28" s="2" t="s">
        <v>19</v>
      </c>
      <c r="E28" s="2" t="s">
        <v>19</v>
      </c>
      <c r="G28" s="2" t="s">
        <v>19</v>
      </c>
    </row>
    <row r="29" spans="1:7" x14ac:dyDescent="0.25">
      <c r="A29" s="2" t="s">
        <v>19</v>
      </c>
      <c r="C29" s="2" t="s">
        <v>19</v>
      </c>
      <c r="E29" s="2" t="s">
        <v>19</v>
      </c>
      <c r="G29" s="2" t="s">
        <v>19</v>
      </c>
    </row>
    <row r="30" spans="1:7" x14ac:dyDescent="0.25">
      <c r="A30" s="2" t="s">
        <v>19</v>
      </c>
      <c r="C30" s="2" t="s">
        <v>19</v>
      </c>
      <c r="E30" s="2" t="s">
        <v>19</v>
      </c>
      <c r="G30" s="2" t="s">
        <v>19</v>
      </c>
    </row>
    <row r="31" spans="1:7" x14ac:dyDescent="0.25">
      <c r="A31" s="2" t="s">
        <v>19</v>
      </c>
      <c r="C31" s="2" t="s">
        <v>19</v>
      </c>
      <c r="E31" s="2" t="s">
        <v>19</v>
      </c>
      <c r="G31" s="2" t="s">
        <v>19</v>
      </c>
    </row>
    <row r="32" spans="1:7" x14ac:dyDescent="0.25">
      <c r="A32" s="2" t="s">
        <v>19</v>
      </c>
      <c r="C32" s="2" t="s">
        <v>19</v>
      </c>
      <c r="E32" s="2" t="s">
        <v>19</v>
      </c>
      <c r="G32" s="2" t="s">
        <v>19</v>
      </c>
    </row>
    <row r="33" spans="1:7" x14ac:dyDescent="0.25">
      <c r="A33" s="2" t="s">
        <v>19</v>
      </c>
      <c r="C33" s="2" t="s">
        <v>19</v>
      </c>
      <c r="E33" s="2" t="s">
        <v>19</v>
      </c>
      <c r="G33" s="2" t="s">
        <v>19</v>
      </c>
    </row>
    <row r="34" spans="1:7" x14ac:dyDescent="0.25">
      <c r="A34" s="2" t="s">
        <v>29</v>
      </c>
      <c r="C34" s="2" t="s">
        <v>19</v>
      </c>
      <c r="E34" s="2" t="s">
        <v>19</v>
      </c>
      <c r="G34" s="2" t="s">
        <v>19</v>
      </c>
    </row>
    <row r="35" spans="1:7" x14ac:dyDescent="0.25">
      <c r="A35" s="2" t="s">
        <v>19</v>
      </c>
      <c r="C35" s="2" t="s">
        <v>19</v>
      </c>
      <c r="E35" s="2" t="s">
        <v>19</v>
      </c>
      <c r="G35" s="2" t="s">
        <v>29</v>
      </c>
    </row>
    <row r="36" spans="1:7" x14ac:dyDescent="0.25">
      <c r="A36" s="2" t="s">
        <v>19</v>
      </c>
      <c r="C36" s="2" t="s">
        <v>19</v>
      </c>
      <c r="E36" s="2" t="s">
        <v>19</v>
      </c>
      <c r="G36" s="2" t="s">
        <v>19</v>
      </c>
    </row>
    <row r="37" spans="1:7" x14ac:dyDescent="0.25">
      <c r="A37" s="2" t="s">
        <v>19</v>
      </c>
      <c r="C37" s="2" t="s">
        <v>19</v>
      </c>
      <c r="E37" s="2" t="s">
        <v>19</v>
      </c>
      <c r="G37" s="2" t="s">
        <v>19</v>
      </c>
    </row>
    <row r="38" spans="1:7" x14ac:dyDescent="0.25">
      <c r="A38" s="2" t="s">
        <v>19</v>
      </c>
      <c r="C38" s="2" t="s">
        <v>19</v>
      </c>
      <c r="E38" s="2" t="s">
        <v>19</v>
      </c>
      <c r="G38" s="2" t="s">
        <v>29</v>
      </c>
    </row>
    <row r="39" spans="1:7" x14ac:dyDescent="0.25">
      <c r="A39" s="2" t="s">
        <v>19</v>
      </c>
      <c r="C39" s="2" t="s">
        <v>19</v>
      </c>
      <c r="E39" s="2" t="s">
        <v>19</v>
      </c>
      <c r="G39" s="2" t="s">
        <v>19</v>
      </c>
    </row>
    <row r="40" spans="1:7" x14ac:dyDescent="0.25">
      <c r="A40" s="2" t="s">
        <v>19</v>
      </c>
      <c r="C40" s="2" t="s">
        <v>19</v>
      </c>
      <c r="E40" s="2" t="s">
        <v>19</v>
      </c>
      <c r="G40" s="2" t="s">
        <v>19</v>
      </c>
    </row>
    <row r="41" spans="1:7" x14ac:dyDescent="0.25">
      <c r="A41" s="2" t="s">
        <v>19</v>
      </c>
      <c r="C41" s="2" t="s">
        <v>19</v>
      </c>
      <c r="E41" s="2" t="s">
        <v>19</v>
      </c>
      <c r="G41" s="2" t="s">
        <v>19</v>
      </c>
    </row>
    <row r="42" spans="1:7" x14ac:dyDescent="0.25">
      <c r="A42" s="2" t="s">
        <v>19</v>
      </c>
      <c r="C42" s="2" t="s">
        <v>19</v>
      </c>
      <c r="E42" s="2" t="s">
        <v>19</v>
      </c>
      <c r="G42" s="2" t="s">
        <v>19</v>
      </c>
    </row>
    <row r="43" spans="1:7" x14ac:dyDescent="0.25">
      <c r="A43" s="2" t="s">
        <v>19</v>
      </c>
      <c r="C43" s="2" t="s">
        <v>19</v>
      </c>
      <c r="E43" s="2" t="s">
        <v>19</v>
      </c>
      <c r="G43" s="2" t="s">
        <v>19</v>
      </c>
    </row>
    <row r="44" spans="1:7" x14ac:dyDescent="0.25">
      <c r="A44" s="2" t="s">
        <v>19</v>
      </c>
      <c r="C44" s="2" t="s">
        <v>19</v>
      </c>
      <c r="E44" s="2" t="s">
        <v>19</v>
      </c>
      <c r="G44" s="2" t="s">
        <v>19</v>
      </c>
    </row>
    <row r="45" spans="1:7" x14ac:dyDescent="0.25">
      <c r="A45" s="2" t="s">
        <v>19</v>
      </c>
      <c r="C45" s="2" t="s">
        <v>19</v>
      </c>
      <c r="E45" s="2" t="s">
        <v>19</v>
      </c>
      <c r="G45" s="2" t="s">
        <v>19</v>
      </c>
    </row>
    <row r="46" spans="1:7" x14ac:dyDescent="0.25">
      <c r="A46" s="2" t="s">
        <v>19</v>
      </c>
      <c r="C46" s="2" t="s">
        <v>19</v>
      </c>
      <c r="E46" s="2" t="s">
        <v>19</v>
      </c>
      <c r="G46" s="2" t="s">
        <v>19</v>
      </c>
    </row>
    <row r="47" spans="1:7" x14ac:dyDescent="0.25">
      <c r="A47" s="2" t="s">
        <v>19</v>
      </c>
      <c r="C47" s="2" t="s">
        <v>19</v>
      </c>
      <c r="E47" s="2" t="s">
        <v>19</v>
      </c>
      <c r="G47" s="2" t="s">
        <v>19</v>
      </c>
    </row>
    <row r="48" spans="1:7" x14ac:dyDescent="0.25">
      <c r="A48" s="2" t="s">
        <v>19</v>
      </c>
      <c r="C48" s="2" t="s">
        <v>19</v>
      </c>
      <c r="E48" s="2" t="s">
        <v>19</v>
      </c>
      <c r="G48" s="2" t="s">
        <v>19</v>
      </c>
    </row>
    <row r="49" spans="1:7" x14ac:dyDescent="0.25">
      <c r="A49" s="2" t="s">
        <v>29</v>
      </c>
      <c r="C49" s="2" t="s">
        <v>19</v>
      </c>
      <c r="E49" s="2" t="s">
        <v>19</v>
      </c>
      <c r="G49" s="2" t="s">
        <v>29</v>
      </c>
    </row>
    <row r="50" spans="1:7" x14ac:dyDescent="0.25">
      <c r="A50" s="2" t="s">
        <v>19</v>
      </c>
      <c r="C50" s="2" t="s">
        <v>19</v>
      </c>
      <c r="E50" s="2" t="s">
        <v>19</v>
      </c>
      <c r="G50" s="2" t="s">
        <v>19</v>
      </c>
    </row>
    <row r="51" spans="1:7" x14ac:dyDescent="0.25">
      <c r="A51" s="2" t="s">
        <v>19</v>
      </c>
      <c r="C51" s="2" t="s">
        <v>19</v>
      </c>
      <c r="E51" s="2" t="s">
        <v>19</v>
      </c>
      <c r="G51" s="2" t="s">
        <v>19</v>
      </c>
    </row>
    <row r="52" spans="1:7" x14ac:dyDescent="0.25">
      <c r="A52" s="2" t="s">
        <v>19</v>
      </c>
      <c r="C52" s="2" t="s">
        <v>19</v>
      </c>
      <c r="E52" s="2" t="s">
        <v>19</v>
      </c>
      <c r="G52" s="2" t="s">
        <v>19</v>
      </c>
    </row>
    <row r="53" spans="1:7" x14ac:dyDescent="0.25">
      <c r="A53" s="2" t="s">
        <v>19</v>
      </c>
      <c r="C53" s="2" t="s">
        <v>19</v>
      </c>
      <c r="E53" s="2" t="s">
        <v>19</v>
      </c>
      <c r="G53" s="2" t="s">
        <v>19</v>
      </c>
    </row>
    <row r="54" spans="1:7" x14ac:dyDescent="0.25">
      <c r="A54" s="2" t="s">
        <v>19</v>
      </c>
      <c r="C54" s="2" t="s">
        <v>19</v>
      </c>
      <c r="E54" s="2" t="s">
        <v>19</v>
      </c>
      <c r="G54" s="2" t="s">
        <v>19</v>
      </c>
    </row>
    <row r="55" spans="1:7" x14ac:dyDescent="0.25">
      <c r="A55" s="2" t="s">
        <v>29</v>
      </c>
      <c r="C55" s="2" t="s">
        <v>19</v>
      </c>
      <c r="E55" s="2" t="s">
        <v>19</v>
      </c>
      <c r="G55" s="2" t="s">
        <v>19</v>
      </c>
    </row>
    <row r="56" spans="1:7" x14ac:dyDescent="0.25">
      <c r="A56" s="2" t="s">
        <v>19</v>
      </c>
      <c r="C56" s="2" t="s">
        <v>29</v>
      </c>
      <c r="E56" s="2" t="s">
        <v>19</v>
      </c>
      <c r="G56" s="2" t="s">
        <v>19</v>
      </c>
    </row>
    <row r="57" spans="1:7" x14ac:dyDescent="0.25">
      <c r="A57" s="2" t="s">
        <v>19</v>
      </c>
      <c r="C57" s="2" t="s">
        <v>19</v>
      </c>
      <c r="E57" s="2" t="s">
        <v>19</v>
      </c>
      <c r="G57" s="2" t="s">
        <v>19</v>
      </c>
    </row>
    <row r="58" spans="1:7" x14ac:dyDescent="0.25">
      <c r="A58" s="2" t="s">
        <v>19</v>
      </c>
      <c r="C58" s="2" t="s">
        <v>19</v>
      </c>
      <c r="E58" s="2" t="s">
        <v>19</v>
      </c>
      <c r="G58" s="2" t="s">
        <v>19</v>
      </c>
    </row>
    <row r="59" spans="1:7" x14ac:dyDescent="0.25">
      <c r="A59" s="2" t="s">
        <v>19</v>
      </c>
      <c r="C59" s="2" t="s">
        <v>29</v>
      </c>
      <c r="E59" s="2" t="s">
        <v>19</v>
      </c>
      <c r="G59" s="2" t="s">
        <v>19</v>
      </c>
    </row>
    <row r="60" spans="1:7" x14ac:dyDescent="0.25">
      <c r="A60" s="2" t="s">
        <v>19</v>
      </c>
      <c r="C60" s="2" t="s">
        <v>19</v>
      </c>
      <c r="E60" s="2" t="s">
        <v>19</v>
      </c>
      <c r="G60" s="2" t="s">
        <v>19</v>
      </c>
    </row>
    <row r="61" spans="1:7" x14ac:dyDescent="0.25">
      <c r="A61" s="2" t="s">
        <v>29</v>
      </c>
      <c r="C61" s="2" t="s">
        <v>29</v>
      </c>
      <c r="E61" s="2" t="s">
        <v>19</v>
      </c>
      <c r="G61" s="2" t="s">
        <v>19</v>
      </c>
    </row>
    <row r="62" spans="1:7" x14ac:dyDescent="0.25">
      <c r="A62" s="2" t="s">
        <v>19</v>
      </c>
      <c r="C62" s="2" t="s">
        <v>29</v>
      </c>
      <c r="E62" s="2" t="s">
        <v>19</v>
      </c>
      <c r="G62" s="2" t="s">
        <v>19</v>
      </c>
    </row>
    <row r="63" spans="1:7" x14ac:dyDescent="0.25">
      <c r="A63" s="2" t="s">
        <v>19</v>
      </c>
      <c r="C63" s="2" t="s">
        <v>19</v>
      </c>
      <c r="E63" s="2" t="s">
        <v>19</v>
      </c>
      <c r="G63" s="2" t="s">
        <v>19</v>
      </c>
    </row>
    <row r="64" spans="1:7" x14ac:dyDescent="0.25">
      <c r="A64" s="2" t="s">
        <v>19</v>
      </c>
      <c r="C64" s="2" t="s">
        <v>29</v>
      </c>
      <c r="E64" s="2" t="s">
        <v>19</v>
      </c>
      <c r="G64" s="2" t="s">
        <v>29</v>
      </c>
    </row>
    <row r="65" spans="1:7" x14ac:dyDescent="0.25">
      <c r="A65" s="2" t="s">
        <v>19</v>
      </c>
      <c r="C65" s="2" t="s">
        <v>29</v>
      </c>
      <c r="E65" s="2" t="s">
        <v>19</v>
      </c>
      <c r="G65" s="2" t="s">
        <v>19</v>
      </c>
    </row>
    <row r="66" spans="1:7" x14ac:dyDescent="0.25">
      <c r="A66" s="2" t="s">
        <v>19</v>
      </c>
      <c r="C66" s="2" t="s">
        <v>19</v>
      </c>
      <c r="E66" s="2" t="s">
        <v>19</v>
      </c>
      <c r="G66" s="2" t="s">
        <v>19</v>
      </c>
    </row>
    <row r="67" spans="1:7" x14ac:dyDescent="0.25">
      <c r="A67" s="2" t="s">
        <v>29</v>
      </c>
      <c r="C67" s="2" t="s">
        <v>29</v>
      </c>
      <c r="E67" s="2" t="s">
        <v>19</v>
      </c>
      <c r="G67" s="2" t="s">
        <v>19</v>
      </c>
    </row>
    <row r="68" spans="1:7" x14ac:dyDescent="0.25">
      <c r="A68" s="2" t="s">
        <v>19</v>
      </c>
      <c r="C68" s="2" t="s">
        <v>29</v>
      </c>
      <c r="E68" s="2" t="s">
        <v>19</v>
      </c>
      <c r="G68" s="2" t="s">
        <v>19</v>
      </c>
    </row>
    <row r="69" spans="1:7" x14ac:dyDescent="0.25">
      <c r="A69" s="2" t="s">
        <v>19</v>
      </c>
      <c r="C69" s="2" t="s">
        <v>19</v>
      </c>
      <c r="E69" s="2" t="s">
        <v>19</v>
      </c>
      <c r="G69" s="2" t="s">
        <v>19</v>
      </c>
    </row>
    <row r="70" spans="1:7" x14ac:dyDescent="0.25">
      <c r="A70" s="2" t="s">
        <v>19</v>
      </c>
      <c r="C70" s="2" t="s">
        <v>29</v>
      </c>
      <c r="E70" s="2" t="s">
        <v>19</v>
      </c>
      <c r="G70" s="2" t="s">
        <v>29</v>
      </c>
    </row>
    <row r="71" spans="1:7" x14ac:dyDescent="0.25">
      <c r="A71" s="2" t="s">
        <v>19</v>
      </c>
      <c r="C71" s="2" t="s">
        <v>19</v>
      </c>
      <c r="E71" s="2" t="s">
        <v>19</v>
      </c>
      <c r="G71" s="2" t="s">
        <v>19</v>
      </c>
    </row>
    <row r="72" spans="1:7" x14ac:dyDescent="0.25">
      <c r="A72" s="2" t="s">
        <v>19</v>
      </c>
      <c r="C72" s="2" t="s">
        <v>19</v>
      </c>
      <c r="E72" s="2" t="s">
        <v>19</v>
      </c>
      <c r="G72" s="2" t="s">
        <v>19</v>
      </c>
    </row>
    <row r="73" spans="1:7" x14ac:dyDescent="0.25">
      <c r="A73" s="2" t="s">
        <v>19</v>
      </c>
      <c r="C73" s="2" t="s">
        <v>19</v>
      </c>
      <c r="E73" s="2" t="s">
        <v>19</v>
      </c>
      <c r="G73" s="2" t="s">
        <v>19</v>
      </c>
    </row>
    <row r="74" spans="1:7" x14ac:dyDescent="0.25">
      <c r="A74" s="2" t="s">
        <v>19</v>
      </c>
      <c r="C74" s="2" t="s">
        <v>29</v>
      </c>
      <c r="E74" s="2" t="s">
        <v>29</v>
      </c>
      <c r="G74" s="2" t="s">
        <v>19</v>
      </c>
    </row>
    <row r="75" spans="1:7" x14ac:dyDescent="0.25">
      <c r="A75" s="2" t="s">
        <v>19</v>
      </c>
      <c r="C75" s="2" t="s">
        <v>19</v>
      </c>
      <c r="E75" s="2" t="s">
        <v>19</v>
      </c>
      <c r="G75" s="2" t="s">
        <v>19</v>
      </c>
    </row>
    <row r="76" spans="1:7" x14ac:dyDescent="0.25">
      <c r="A76" s="2" t="s">
        <v>19</v>
      </c>
      <c r="C76" s="2" t="s">
        <v>19</v>
      </c>
      <c r="E76" s="2" t="s">
        <v>19</v>
      </c>
      <c r="G76" s="2" t="s">
        <v>29</v>
      </c>
    </row>
    <row r="77" spans="1:7" x14ac:dyDescent="0.25">
      <c r="A77" s="2" t="s">
        <v>19</v>
      </c>
      <c r="C77" s="2" t="s">
        <v>19</v>
      </c>
      <c r="E77" s="2" t="s">
        <v>29</v>
      </c>
      <c r="G77" s="2" t="s">
        <v>19</v>
      </c>
    </row>
    <row r="78" spans="1:7" x14ac:dyDescent="0.25">
      <c r="A78" s="2" t="s">
        <v>19</v>
      </c>
      <c r="C78" s="2" t="s">
        <v>29</v>
      </c>
      <c r="E78" s="2" t="s">
        <v>19</v>
      </c>
      <c r="G78" s="2" t="s">
        <v>19</v>
      </c>
    </row>
    <row r="79" spans="1:7" x14ac:dyDescent="0.25">
      <c r="A79" s="2" t="s">
        <v>19</v>
      </c>
      <c r="C79" s="2" t="s">
        <v>19</v>
      </c>
      <c r="E79" s="2" t="s">
        <v>29</v>
      </c>
      <c r="G79" s="2" t="s">
        <v>19</v>
      </c>
    </row>
    <row r="80" spans="1:7" x14ac:dyDescent="0.25">
      <c r="A80" s="2" t="s">
        <v>19</v>
      </c>
      <c r="C80" s="2" t="s">
        <v>19</v>
      </c>
      <c r="E80" s="2" t="s">
        <v>29</v>
      </c>
      <c r="G80" s="2" t="s">
        <v>19</v>
      </c>
    </row>
    <row r="81" spans="1:7" x14ac:dyDescent="0.25">
      <c r="A81" s="2" t="s">
        <v>19</v>
      </c>
      <c r="C81" s="2" t="s">
        <v>19</v>
      </c>
      <c r="E81" s="2" t="s">
        <v>19</v>
      </c>
      <c r="G81" s="2" t="s">
        <v>19</v>
      </c>
    </row>
    <row r="82" spans="1:7" x14ac:dyDescent="0.25">
      <c r="A82" s="2" t="s">
        <v>19</v>
      </c>
      <c r="C82" s="2" t="s">
        <v>19</v>
      </c>
      <c r="E82" s="2" t="s">
        <v>29</v>
      </c>
      <c r="G82" s="2" t="s">
        <v>29</v>
      </c>
    </row>
    <row r="83" spans="1:7" x14ac:dyDescent="0.25">
      <c r="A83" s="2" t="s">
        <v>19</v>
      </c>
      <c r="C83" s="2" t="s">
        <v>29</v>
      </c>
      <c r="E83" s="2" t="s">
        <v>29</v>
      </c>
      <c r="G83" s="2" t="s">
        <v>19</v>
      </c>
    </row>
    <row r="84" spans="1:7" x14ac:dyDescent="0.25">
      <c r="A84" s="2" t="s">
        <v>19</v>
      </c>
      <c r="C84" s="2" t="s">
        <v>29</v>
      </c>
      <c r="E84" s="2" t="s">
        <v>19</v>
      </c>
      <c r="G84" s="2" t="s">
        <v>19</v>
      </c>
    </row>
    <row r="85" spans="1:7" x14ac:dyDescent="0.25">
      <c r="A85" s="2" t="s">
        <v>29</v>
      </c>
      <c r="C85" s="2" t="s">
        <v>19</v>
      </c>
      <c r="E85" s="2" t="s">
        <v>29</v>
      </c>
      <c r="G85" s="2" t="s">
        <v>19</v>
      </c>
    </row>
    <row r="86" spans="1:7" x14ac:dyDescent="0.25">
      <c r="A86" s="2" t="s">
        <v>19</v>
      </c>
      <c r="C86" s="2" t="s">
        <v>19</v>
      </c>
      <c r="E86" s="2" t="s">
        <v>29</v>
      </c>
      <c r="G86" s="2" t="s">
        <v>19</v>
      </c>
    </row>
    <row r="87" spans="1:7" x14ac:dyDescent="0.25">
      <c r="A87" s="2" t="s">
        <v>29</v>
      </c>
      <c r="C87" s="2" t="s">
        <v>29</v>
      </c>
      <c r="E87" s="2" t="s">
        <v>19</v>
      </c>
      <c r="G87" s="2" t="s">
        <v>19</v>
      </c>
    </row>
    <row r="88" spans="1:7" x14ac:dyDescent="0.25">
      <c r="A88" s="2" t="s">
        <v>19</v>
      </c>
      <c r="C88" s="2" t="s">
        <v>19</v>
      </c>
      <c r="E88" s="2" t="s">
        <v>29</v>
      </c>
      <c r="G88" s="2" t="s">
        <v>19</v>
      </c>
    </row>
    <row r="89" spans="1:7" x14ac:dyDescent="0.25">
      <c r="A89" s="2" t="s">
        <v>19</v>
      </c>
      <c r="C89" s="2" t="s">
        <v>19</v>
      </c>
      <c r="E89" s="2" t="s">
        <v>19</v>
      </c>
      <c r="G89" s="2" t="s">
        <v>19</v>
      </c>
    </row>
    <row r="90" spans="1:7" x14ac:dyDescent="0.25">
      <c r="A90" s="2" t="s">
        <v>29</v>
      </c>
      <c r="C90" s="2" t="s">
        <v>19</v>
      </c>
      <c r="E90" s="2" t="s">
        <v>19</v>
      </c>
      <c r="G90" s="2" t="s">
        <v>19</v>
      </c>
    </row>
    <row r="91" spans="1:7" x14ac:dyDescent="0.25">
      <c r="A91" s="2" t="s">
        <v>19</v>
      </c>
      <c r="C91" s="2" t="s">
        <v>29</v>
      </c>
      <c r="E91" s="2" t="s">
        <v>19</v>
      </c>
      <c r="G91" s="2" t="s">
        <v>19</v>
      </c>
    </row>
    <row r="92" spans="1:7" x14ac:dyDescent="0.25">
      <c r="A92" s="2" t="s">
        <v>19</v>
      </c>
      <c r="C92" s="2" t="s">
        <v>29</v>
      </c>
      <c r="E92" s="2" t="s">
        <v>29</v>
      </c>
      <c r="G92" s="2" t="s">
        <v>19</v>
      </c>
    </row>
    <row r="93" spans="1:7" x14ac:dyDescent="0.25">
      <c r="A93" s="2" t="s">
        <v>29</v>
      </c>
      <c r="C93" s="2" t="s">
        <v>29</v>
      </c>
      <c r="E93" s="2" t="s">
        <v>19</v>
      </c>
      <c r="G93" s="2" t="s">
        <v>19</v>
      </c>
    </row>
    <row r="94" spans="1:7" x14ac:dyDescent="0.25">
      <c r="A94" s="2" t="s">
        <v>29</v>
      </c>
      <c r="C94" s="2" t="s">
        <v>19</v>
      </c>
      <c r="E94" s="2" t="s">
        <v>19</v>
      </c>
      <c r="G94" s="2" t="s">
        <v>19</v>
      </c>
    </row>
    <row r="95" spans="1:7" x14ac:dyDescent="0.25">
      <c r="A95" s="2" t="s">
        <v>19</v>
      </c>
      <c r="C95" s="2" t="s">
        <v>19</v>
      </c>
      <c r="E95" s="2" t="s">
        <v>19</v>
      </c>
      <c r="G95" s="2" t="s">
        <v>19</v>
      </c>
    </row>
    <row r="96" spans="1:7" x14ac:dyDescent="0.25">
      <c r="A96" s="2" t="s">
        <v>29</v>
      </c>
      <c r="C96" s="2" t="s">
        <v>19</v>
      </c>
      <c r="E96" s="2" t="s">
        <v>29</v>
      </c>
      <c r="G96" s="2" t="s">
        <v>19</v>
      </c>
    </row>
    <row r="97" spans="1:7" x14ac:dyDescent="0.25">
      <c r="A97" s="2" t="s">
        <v>29</v>
      </c>
      <c r="C97" s="2" t="s">
        <v>29</v>
      </c>
      <c r="E97" s="2" t="s">
        <v>19</v>
      </c>
      <c r="G97" s="2" t="s">
        <v>19</v>
      </c>
    </row>
    <row r="98" spans="1:7" x14ac:dyDescent="0.25">
      <c r="A98" s="2" t="s">
        <v>19</v>
      </c>
      <c r="C98" s="2" t="s">
        <v>29</v>
      </c>
      <c r="E98" s="2" t="s">
        <v>19</v>
      </c>
      <c r="G98" s="2" t="s">
        <v>19</v>
      </c>
    </row>
    <row r="99" spans="1:7" x14ac:dyDescent="0.25">
      <c r="A99" s="2" t="s">
        <v>29</v>
      </c>
      <c r="C99" s="2" t="s">
        <v>29</v>
      </c>
      <c r="E99" s="2" t="s">
        <v>19</v>
      </c>
      <c r="G99" s="2" t="s">
        <v>19</v>
      </c>
    </row>
    <row r="100" spans="1:7" x14ac:dyDescent="0.25">
      <c r="A100" s="2" t="s">
        <v>29</v>
      </c>
      <c r="C100" s="2" t="s">
        <v>19</v>
      </c>
      <c r="E100" s="2" t="s">
        <v>19</v>
      </c>
      <c r="G100" s="2" t="s">
        <v>29</v>
      </c>
    </row>
    <row r="101" spans="1:7" x14ac:dyDescent="0.25">
      <c r="A101" s="2" t="s">
        <v>29</v>
      </c>
      <c r="C101" s="2" t="s">
        <v>29</v>
      </c>
      <c r="E101" s="2" t="s">
        <v>29</v>
      </c>
      <c r="G101" s="2" t="s">
        <v>19</v>
      </c>
    </row>
    <row r="102" spans="1:7" x14ac:dyDescent="0.25">
      <c r="A102" s="2" t="s">
        <v>29</v>
      </c>
      <c r="C102" s="2" t="s">
        <v>19</v>
      </c>
      <c r="E102" s="2" t="s">
        <v>29</v>
      </c>
      <c r="G102" s="2" t="s">
        <v>29</v>
      </c>
    </row>
    <row r="103" spans="1:7" x14ac:dyDescent="0.25">
      <c r="A103" s="2" t="s">
        <v>29</v>
      </c>
      <c r="C103" s="2" t="s">
        <v>29</v>
      </c>
      <c r="E103" s="2" t="s">
        <v>19</v>
      </c>
      <c r="G103" s="2" t="s">
        <v>19</v>
      </c>
    </row>
    <row r="104" spans="1:7" x14ac:dyDescent="0.25">
      <c r="A104" s="2" t="s">
        <v>19</v>
      </c>
      <c r="C104" s="2" t="s">
        <v>19</v>
      </c>
      <c r="E104" s="2" t="s">
        <v>19</v>
      </c>
      <c r="G104" s="2" t="s">
        <v>19</v>
      </c>
    </row>
    <row r="105" spans="1:7" x14ac:dyDescent="0.25">
      <c r="A105" s="2" t="s">
        <v>29</v>
      </c>
      <c r="C105" s="2" t="s">
        <v>19</v>
      </c>
      <c r="E105" s="2" t="s">
        <v>29</v>
      </c>
      <c r="G105" s="2" t="s">
        <v>29</v>
      </c>
    </row>
    <row r="106" spans="1:7" x14ac:dyDescent="0.25">
      <c r="A106" s="2" t="s">
        <v>19</v>
      </c>
      <c r="C106" s="2" t="s">
        <v>19</v>
      </c>
      <c r="E106" s="2" t="s">
        <v>19</v>
      </c>
      <c r="G106" s="2" t="s">
        <v>19</v>
      </c>
    </row>
    <row r="107" spans="1:7" x14ac:dyDescent="0.25">
      <c r="A107" s="2" t="s">
        <v>19</v>
      </c>
      <c r="C107" s="2" t="s">
        <v>29</v>
      </c>
      <c r="E107" s="2" t="s">
        <v>19</v>
      </c>
      <c r="G107" s="2" t="s">
        <v>19</v>
      </c>
    </row>
    <row r="108" spans="1:7" x14ac:dyDescent="0.25">
      <c r="A108" s="2" t="s">
        <v>19</v>
      </c>
      <c r="C108" s="2" t="s">
        <v>29</v>
      </c>
      <c r="E108" s="2" t="s">
        <v>19</v>
      </c>
      <c r="G108" s="2" t="s">
        <v>29</v>
      </c>
    </row>
    <row r="109" spans="1:7" x14ac:dyDescent="0.25">
      <c r="A109" s="2" t="s">
        <v>19</v>
      </c>
      <c r="C109" s="2" t="s">
        <v>19</v>
      </c>
      <c r="E109" s="2" t="s">
        <v>29</v>
      </c>
      <c r="G109" s="2" t="s">
        <v>29</v>
      </c>
    </row>
    <row r="110" spans="1:7" x14ac:dyDescent="0.25">
      <c r="A110" s="2" t="s">
        <v>19</v>
      </c>
      <c r="C110" s="2" t="s">
        <v>29</v>
      </c>
      <c r="E110" s="2" t="s">
        <v>29</v>
      </c>
      <c r="G110" s="2" t="s">
        <v>19</v>
      </c>
    </row>
    <row r="111" spans="1:7" x14ac:dyDescent="0.25">
      <c r="A111" s="2" t="s">
        <v>19</v>
      </c>
      <c r="C111" s="2" t="s">
        <v>19</v>
      </c>
      <c r="E111" s="2" t="s">
        <v>29</v>
      </c>
      <c r="G111" s="2" t="s">
        <v>29</v>
      </c>
    </row>
    <row r="112" spans="1:7" x14ac:dyDescent="0.25">
      <c r="A112" s="2" t="s">
        <v>19</v>
      </c>
      <c r="C112" s="2" t="s">
        <v>29</v>
      </c>
      <c r="E112" s="2" t="s">
        <v>19</v>
      </c>
      <c r="G112" s="2" t="s">
        <v>29</v>
      </c>
    </row>
    <row r="113" spans="1:7" x14ac:dyDescent="0.25">
      <c r="A113" s="2" t="s">
        <v>19</v>
      </c>
      <c r="C113" s="2" t="s">
        <v>19</v>
      </c>
      <c r="E113" s="2" t="s">
        <v>19</v>
      </c>
      <c r="G113" s="2" t="s">
        <v>19</v>
      </c>
    </row>
    <row r="114" spans="1:7" x14ac:dyDescent="0.25">
      <c r="A114" s="2" t="s">
        <v>19</v>
      </c>
      <c r="C114" s="2" t="s">
        <v>19</v>
      </c>
      <c r="E114" s="2" t="s">
        <v>19</v>
      </c>
      <c r="G114" s="2" t="s">
        <v>29</v>
      </c>
    </row>
    <row r="115" spans="1:7" x14ac:dyDescent="0.25">
      <c r="A115" s="2" t="s">
        <v>19</v>
      </c>
      <c r="C115" s="2" t="s">
        <v>19</v>
      </c>
      <c r="E115" s="2" t="s">
        <v>29</v>
      </c>
      <c r="G115" s="2" t="s">
        <v>29</v>
      </c>
    </row>
    <row r="116" spans="1:7" x14ac:dyDescent="0.25">
      <c r="A116" s="2" t="s">
        <v>19</v>
      </c>
      <c r="C116" s="2" t="s">
        <v>29</v>
      </c>
      <c r="E116" s="2" t="s">
        <v>29</v>
      </c>
      <c r="G116" s="2" t="s">
        <v>29</v>
      </c>
    </row>
    <row r="117" spans="1:7" x14ac:dyDescent="0.25">
      <c r="A117" s="2" t="s">
        <v>19</v>
      </c>
      <c r="C117" s="2" t="s">
        <v>19</v>
      </c>
      <c r="E117" s="2" t="s">
        <v>29</v>
      </c>
      <c r="G117" s="2" t="s">
        <v>29</v>
      </c>
    </row>
    <row r="118" spans="1:7" x14ac:dyDescent="0.25">
      <c r="A118" s="2" t="s">
        <v>19</v>
      </c>
      <c r="C118" s="2" t="s">
        <v>19</v>
      </c>
      <c r="E118" s="2" t="s">
        <v>19</v>
      </c>
      <c r="G118" s="2" t="s">
        <v>29</v>
      </c>
    </row>
    <row r="119" spans="1:7" x14ac:dyDescent="0.25">
      <c r="A119" s="2" t="s">
        <v>19</v>
      </c>
      <c r="C119" s="2" t="s">
        <v>19</v>
      </c>
      <c r="E119" s="2" t="s">
        <v>29</v>
      </c>
      <c r="G119" s="2" t="s">
        <v>19</v>
      </c>
    </row>
    <row r="120" spans="1:7" x14ac:dyDescent="0.25">
      <c r="A120" s="2" t="s">
        <v>19</v>
      </c>
      <c r="C120" s="2" t="s">
        <v>19</v>
      </c>
      <c r="E120" s="2" t="s">
        <v>19</v>
      </c>
      <c r="G120" s="2" t="s">
        <v>29</v>
      </c>
    </row>
    <row r="121" spans="1:7" x14ac:dyDescent="0.25">
      <c r="A121" s="2" t="s">
        <v>19</v>
      </c>
      <c r="C121" s="2" t="s">
        <v>19</v>
      </c>
      <c r="E121" s="2" t="s">
        <v>29</v>
      </c>
      <c r="G121" s="2" t="s">
        <v>19</v>
      </c>
    </row>
    <row r="122" spans="1:7" x14ac:dyDescent="0.25">
      <c r="A122" s="2" t="s">
        <v>19</v>
      </c>
      <c r="C122" s="2" t="s">
        <v>19</v>
      </c>
      <c r="E122" s="2" t="s">
        <v>19</v>
      </c>
      <c r="G122" s="2" t="s">
        <v>19</v>
      </c>
    </row>
    <row r="123" spans="1:7" x14ac:dyDescent="0.25">
      <c r="A123" s="2" t="s">
        <v>19</v>
      </c>
      <c r="C123" s="2" t="s">
        <v>19</v>
      </c>
      <c r="E123" s="2" t="s">
        <v>19</v>
      </c>
      <c r="G123" s="2" t="s">
        <v>19</v>
      </c>
    </row>
    <row r="124" spans="1:7" x14ac:dyDescent="0.25">
      <c r="A124" s="2" t="s">
        <v>19</v>
      </c>
      <c r="C124" s="2" t="s">
        <v>19</v>
      </c>
      <c r="E124" s="2" t="s">
        <v>19</v>
      </c>
      <c r="G124" s="2" t="s">
        <v>19</v>
      </c>
    </row>
    <row r="125" spans="1:7" x14ac:dyDescent="0.25">
      <c r="A125" s="2" t="s">
        <v>19</v>
      </c>
      <c r="C125" s="2" t="s">
        <v>19</v>
      </c>
      <c r="E125" s="2" t="s">
        <v>29</v>
      </c>
      <c r="G125" s="2" t="s">
        <v>19</v>
      </c>
    </row>
    <row r="126" spans="1:7" x14ac:dyDescent="0.25">
      <c r="A126" s="2" t="s">
        <v>19</v>
      </c>
      <c r="C126" s="2" t="s">
        <v>19</v>
      </c>
      <c r="E126" s="2" t="s">
        <v>29</v>
      </c>
      <c r="G126" s="2" t="s">
        <v>19</v>
      </c>
    </row>
    <row r="127" spans="1:7" x14ac:dyDescent="0.25">
      <c r="A127" s="2" t="s">
        <v>19</v>
      </c>
      <c r="C127" s="2" t="s">
        <v>29</v>
      </c>
      <c r="E127" s="2" t="s">
        <v>19</v>
      </c>
      <c r="G127" s="2" t="s">
        <v>19</v>
      </c>
    </row>
    <row r="128" spans="1:7" x14ac:dyDescent="0.25">
      <c r="A128" s="2" t="s">
        <v>19</v>
      </c>
      <c r="C128" s="2" t="s">
        <v>19</v>
      </c>
      <c r="E128" s="2" t="s">
        <v>29</v>
      </c>
      <c r="G128" s="2" t="s">
        <v>19</v>
      </c>
    </row>
    <row r="129" spans="1:7" x14ac:dyDescent="0.25">
      <c r="A129" s="2" t="s">
        <v>19</v>
      </c>
      <c r="C129" s="2" t="s">
        <v>19</v>
      </c>
      <c r="E129" s="2" t="s">
        <v>19</v>
      </c>
      <c r="G129" s="2" t="s">
        <v>19</v>
      </c>
    </row>
    <row r="130" spans="1:7" x14ac:dyDescent="0.25">
      <c r="A130" s="2" t="s">
        <v>19</v>
      </c>
      <c r="C130" s="2" t="s">
        <v>19</v>
      </c>
      <c r="E130" s="2" t="s">
        <v>29</v>
      </c>
      <c r="G130" s="2" t="s">
        <v>19</v>
      </c>
    </row>
    <row r="131" spans="1:7" x14ac:dyDescent="0.25">
      <c r="A131" s="2" t="s">
        <v>19</v>
      </c>
      <c r="C131" s="2" t="s">
        <v>19</v>
      </c>
      <c r="E131" s="2" t="s">
        <v>19</v>
      </c>
      <c r="G131" s="2" t="s">
        <v>19</v>
      </c>
    </row>
    <row r="132" spans="1:7" x14ac:dyDescent="0.25">
      <c r="A132" s="2" t="s">
        <v>19</v>
      </c>
      <c r="C132" s="2" t="s">
        <v>19</v>
      </c>
      <c r="E132" s="2" t="s">
        <v>19</v>
      </c>
      <c r="G132" s="2" t="s">
        <v>19</v>
      </c>
    </row>
    <row r="133" spans="1:7" x14ac:dyDescent="0.25">
      <c r="A133" s="2" t="s">
        <v>19</v>
      </c>
      <c r="C133" s="2" t="s">
        <v>19</v>
      </c>
      <c r="E133" s="2" t="s">
        <v>19</v>
      </c>
      <c r="G133" s="2" t="s">
        <v>19</v>
      </c>
    </row>
    <row r="134" spans="1:7" x14ac:dyDescent="0.25">
      <c r="A134" s="2" t="s">
        <v>29</v>
      </c>
      <c r="C134" s="2" t="s">
        <v>19</v>
      </c>
      <c r="E134" s="2" t="s">
        <v>29</v>
      </c>
      <c r="G134" s="2" t="s">
        <v>19</v>
      </c>
    </row>
    <row r="135" spans="1:7" x14ac:dyDescent="0.25">
      <c r="A135" s="2" t="s">
        <v>19</v>
      </c>
      <c r="C135" s="2" t="s">
        <v>29</v>
      </c>
      <c r="E135" s="2" t="s">
        <v>19</v>
      </c>
      <c r="G135" s="2" t="s">
        <v>19</v>
      </c>
    </row>
    <row r="136" spans="1:7" x14ac:dyDescent="0.25">
      <c r="A136" s="2" t="s">
        <v>19</v>
      </c>
      <c r="C136" s="2" t="s">
        <v>19</v>
      </c>
      <c r="E136" s="2" t="s">
        <v>19</v>
      </c>
      <c r="G136" s="2" t="s">
        <v>19</v>
      </c>
    </row>
    <row r="137" spans="1:7" x14ac:dyDescent="0.25">
      <c r="A137" s="2" t="s">
        <v>19</v>
      </c>
      <c r="C137" s="2" t="s">
        <v>29</v>
      </c>
      <c r="E137" s="2" t="s">
        <v>19</v>
      </c>
      <c r="G137" s="2" t="s">
        <v>19</v>
      </c>
    </row>
    <row r="138" spans="1:7" x14ac:dyDescent="0.25">
      <c r="A138" s="2" t="s">
        <v>19</v>
      </c>
      <c r="C138" s="2" t="s">
        <v>19</v>
      </c>
      <c r="E138" s="2" t="s">
        <v>19</v>
      </c>
      <c r="G138" s="2" t="s">
        <v>19</v>
      </c>
    </row>
    <row r="139" spans="1:7" x14ac:dyDescent="0.25">
      <c r="A139" s="2" t="s">
        <v>19</v>
      </c>
      <c r="C139" s="2" t="s">
        <v>19</v>
      </c>
      <c r="E139" s="2" t="s">
        <v>19</v>
      </c>
      <c r="G139" s="2" t="s">
        <v>19</v>
      </c>
    </row>
    <row r="140" spans="1:7" x14ac:dyDescent="0.25">
      <c r="A140" s="2" t="s">
        <v>19</v>
      </c>
      <c r="C140" s="2" t="s">
        <v>29</v>
      </c>
      <c r="E140" s="2" t="s">
        <v>19</v>
      </c>
      <c r="G140" s="2" t="s">
        <v>19</v>
      </c>
    </row>
    <row r="141" spans="1:7" x14ac:dyDescent="0.25">
      <c r="A141" s="2" t="s">
        <v>19</v>
      </c>
      <c r="C141" s="2" t="s">
        <v>19</v>
      </c>
      <c r="E141" s="2" t="s">
        <v>19</v>
      </c>
      <c r="G141" s="2" t="s">
        <v>19</v>
      </c>
    </row>
    <row r="142" spans="1:7" x14ac:dyDescent="0.25">
      <c r="A142" s="2" t="s">
        <v>19</v>
      </c>
      <c r="C142" s="2" t="s">
        <v>19</v>
      </c>
      <c r="E142" s="2" t="s">
        <v>19</v>
      </c>
      <c r="G142" s="2" t="s">
        <v>19</v>
      </c>
    </row>
    <row r="143" spans="1:7" x14ac:dyDescent="0.25">
      <c r="A143" s="2" t="s">
        <v>29</v>
      </c>
      <c r="C143" s="2" t="s">
        <v>19</v>
      </c>
      <c r="E143" s="2" t="s">
        <v>19</v>
      </c>
      <c r="G143" s="2" t="s">
        <v>19</v>
      </c>
    </row>
    <row r="144" spans="1:7" x14ac:dyDescent="0.25">
      <c r="A144" s="2" t="s">
        <v>19</v>
      </c>
      <c r="C144" s="2" t="s">
        <v>19</v>
      </c>
      <c r="E144" s="2" t="s">
        <v>19</v>
      </c>
      <c r="G144" s="2" t="s">
        <v>19</v>
      </c>
    </row>
    <row r="145" spans="1:7" x14ac:dyDescent="0.25">
      <c r="A145" s="2" t="s">
        <v>19</v>
      </c>
      <c r="C145" s="2" t="s">
        <v>19</v>
      </c>
      <c r="E145" s="2" t="s">
        <v>29</v>
      </c>
      <c r="G145" s="2" t="s">
        <v>19</v>
      </c>
    </row>
    <row r="146" spans="1:7" x14ac:dyDescent="0.25">
      <c r="A146" s="2" t="s">
        <v>19</v>
      </c>
      <c r="C146" s="2" t="s">
        <v>19</v>
      </c>
      <c r="E146" s="2" t="s">
        <v>19</v>
      </c>
      <c r="G146" s="2" t="s">
        <v>19</v>
      </c>
    </row>
    <row r="147" spans="1:7" x14ac:dyDescent="0.25">
      <c r="A147" s="2" t="s">
        <v>19</v>
      </c>
      <c r="C147" s="2" t="s">
        <v>19</v>
      </c>
      <c r="E147" s="2" t="s">
        <v>19</v>
      </c>
      <c r="G147" s="2" t="s">
        <v>19</v>
      </c>
    </row>
    <row r="148" spans="1:7" x14ac:dyDescent="0.25">
      <c r="A148" s="2" t="s">
        <v>19</v>
      </c>
      <c r="C148" s="2" t="s">
        <v>19</v>
      </c>
      <c r="E148" s="2" t="s">
        <v>19</v>
      </c>
      <c r="G148" s="2" t="s">
        <v>19</v>
      </c>
    </row>
    <row r="149" spans="1:7" x14ac:dyDescent="0.25">
      <c r="A149" s="2" t="s">
        <v>19</v>
      </c>
      <c r="C149" s="2" t="s">
        <v>19</v>
      </c>
      <c r="E149" s="2" t="s">
        <v>19</v>
      </c>
      <c r="G149" s="2" t="s">
        <v>29</v>
      </c>
    </row>
    <row r="150" spans="1:7" x14ac:dyDescent="0.25">
      <c r="A150" s="2" t="s">
        <v>29</v>
      </c>
      <c r="C150" s="2" t="s">
        <v>19</v>
      </c>
      <c r="E150" s="2" t="s">
        <v>19</v>
      </c>
      <c r="G150" s="2" t="s">
        <v>19</v>
      </c>
    </row>
    <row r="151" spans="1:7" x14ac:dyDescent="0.25">
      <c r="A151" s="2" t="s">
        <v>19</v>
      </c>
      <c r="C151" s="2" t="s">
        <v>19</v>
      </c>
      <c r="E151" s="2" t="s">
        <v>19</v>
      </c>
      <c r="G151" s="2" t="s">
        <v>19</v>
      </c>
    </row>
    <row r="152" spans="1:7" x14ac:dyDescent="0.25">
      <c r="A152" s="2" t="s">
        <v>19</v>
      </c>
      <c r="C152" s="2" t="s">
        <v>19</v>
      </c>
      <c r="E152" s="2" t="s">
        <v>19</v>
      </c>
      <c r="G152" s="2" t="s">
        <v>19</v>
      </c>
    </row>
    <row r="153" spans="1:7" x14ac:dyDescent="0.25">
      <c r="A153" s="2" t="s">
        <v>19</v>
      </c>
      <c r="C153" s="2" t="s">
        <v>29</v>
      </c>
      <c r="E153" s="2" t="s">
        <v>29</v>
      </c>
      <c r="G153" s="2" t="s">
        <v>19</v>
      </c>
    </row>
    <row r="154" spans="1:7" x14ac:dyDescent="0.25">
      <c r="A154" s="2" t="s">
        <v>19</v>
      </c>
      <c r="C154" s="2" t="s">
        <v>19</v>
      </c>
      <c r="E154" s="2" t="s">
        <v>19</v>
      </c>
      <c r="G154" s="2" t="s">
        <v>19</v>
      </c>
    </row>
    <row r="155" spans="1:7" x14ac:dyDescent="0.25">
      <c r="A155" s="2" t="s">
        <v>19</v>
      </c>
      <c r="C155" s="2" t="s">
        <v>19</v>
      </c>
      <c r="E155" s="2" t="s">
        <v>29</v>
      </c>
      <c r="G155" s="2" t="s">
        <v>19</v>
      </c>
    </row>
    <row r="156" spans="1:7" x14ac:dyDescent="0.25">
      <c r="A156" s="2" t="s">
        <v>19</v>
      </c>
      <c r="C156" s="2" t="s">
        <v>19</v>
      </c>
      <c r="E156" s="2" t="s">
        <v>19</v>
      </c>
      <c r="G156" s="2" t="s">
        <v>19</v>
      </c>
    </row>
    <row r="157" spans="1:7" x14ac:dyDescent="0.25">
      <c r="A157" s="2" t="s">
        <v>19</v>
      </c>
      <c r="C157" s="2" t="s">
        <v>19</v>
      </c>
      <c r="E157" s="2" t="s">
        <v>19</v>
      </c>
      <c r="G157" s="2" t="s">
        <v>19</v>
      </c>
    </row>
    <row r="158" spans="1:7" x14ac:dyDescent="0.25">
      <c r="A158" s="2" t="s">
        <v>19</v>
      </c>
      <c r="C158" s="2" t="s">
        <v>19</v>
      </c>
      <c r="E158" s="2" t="s">
        <v>29</v>
      </c>
      <c r="G158" s="2" t="s">
        <v>29</v>
      </c>
    </row>
    <row r="159" spans="1:7" x14ac:dyDescent="0.25">
      <c r="A159" s="2" t="s">
        <v>19</v>
      </c>
      <c r="C159" s="2" t="s">
        <v>19</v>
      </c>
      <c r="E159" s="2" t="s">
        <v>19</v>
      </c>
      <c r="G159" s="2" t="s">
        <v>19</v>
      </c>
    </row>
    <row r="160" spans="1:7" x14ac:dyDescent="0.25">
      <c r="A160" s="2" t="s">
        <v>19</v>
      </c>
      <c r="C160" s="2" t="s">
        <v>19</v>
      </c>
      <c r="E160" s="2" t="s">
        <v>19</v>
      </c>
      <c r="G160" s="2" t="s">
        <v>19</v>
      </c>
    </row>
    <row r="161" spans="1:7" x14ac:dyDescent="0.25">
      <c r="A161" s="2" t="s">
        <v>19</v>
      </c>
      <c r="C161" s="2" t="s">
        <v>19</v>
      </c>
      <c r="E161" s="2" t="s">
        <v>19</v>
      </c>
      <c r="G161" s="2" t="s">
        <v>19</v>
      </c>
    </row>
    <row r="162" spans="1:7" x14ac:dyDescent="0.25">
      <c r="A162" s="2" t="s">
        <v>19</v>
      </c>
      <c r="C162" s="2" t="s">
        <v>19</v>
      </c>
      <c r="E162" s="2" t="s">
        <v>19</v>
      </c>
      <c r="G162" s="2" t="s">
        <v>19</v>
      </c>
    </row>
    <row r="163" spans="1:7" x14ac:dyDescent="0.25">
      <c r="A163" s="2" t="s">
        <v>19</v>
      </c>
      <c r="C163" s="2" t="s">
        <v>19</v>
      </c>
      <c r="E163" s="2" t="s">
        <v>19</v>
      </c>
      <c r="G163" s="2" t="s">
        <v>19</v>
      </c>
    </row>
    <row r="164" spans="1:7" x14ac:dyDescent="0.25">
      <c r="A164" s="2" t="s">
        <v>19</v>
      </c>
      <c r="C164" s="2" t="s">
        <v>19</v>
      </c>
      <c r="E164" s="2" t="s">
        <v>19</v>
      </c>
      <c r="G164" s="2" t="s">
        <v>19</v>
      </c>
    </row>
    <row r="165" spans="1:7" x14ac:dyDescent="0.25">
      <c r="A165" s="2" t="s">
        <v>19</v>
      </c>
      <c r="C165" s="2" t="s">
        <v>19</v>
      </c>
      <c r="E165" s="2" t="s">
        <v>19</v>
      </c>
      <c r="G165" s="2" t="s">
        <v>29</v>
      </c>
    </row>
    <row r="166" spans="1:7" x14ac:dyDescent="0.25">
      <c r="A166" s="2" t="s">
        <v>19</v>
      </c>
      <c r="C166" s="2" t="s">
        <v>19</v>
      </c>
      <c r="E166" s="2" t="s">
        <v>19</v>
      </c>
      <c r="G166" s="2" t="s">
        <v>19</v>
      </c>
    </row>
    <row r="167" spans="1:7" x14ac:dyDescent="0.25">
      <c r="A167" s="2" t="s">
        <v>19</v>
      </c>
      <c r="C167" s="2" t="s">
        <v>19</v>
      </c>
      <c r="E167" s="2" t="s">
        <v>19</v>
      </c>
      <c r="G167" s="2" t="s">
        <v>19</v>
      </c>
    </row>
    <row r="168" spans="1:7" x14ac:dyDescent="0.25">
      <c r="A168" s="2" t="s">
        <v>19</v>
      </c>
      <c r="C168" s="2" t="s">
        <v>19</v>
      </c>
      <c r="E168" s="2" t="s">
        <v>19</v>
      </c>
      <c r="G168" s="2" t="s">
        <v>19</v>
      </c>
    </row>
    <row r="169" spans="1:7" x14ac:dyDescent="0.25">
      <c r="A169" s="2" t="s">
        <v>19</v>
      </c>
      <c r="C169" s="2" t="s">
        <v>19</v>
      </c>
      <c r="E169" s="2" t="s">
        <v>19</v>
      </c>
      <c r="G169" s="2" t="s">
        <v>19</v>
      </c>
    </row>
    <row r="170" spans="1:7" x14ac:dyDescent="0.25">
      <c r="A170" s="2" t="s">
        <v>19</v>
      </c>
      <c r="C170" s="2" t="s">
        <v>19</v>
      </c>
      <c r="E170" s="2" t="s">
        <v>19</v>
      </c>
      <c r="G170" s="2" t="s">
        <v>19</v>
      </c>
    </row>
    <row r="171" spans="1:7" x14ac:dyDescent="0.25">
      <c r="A171" s="2" t="s">
        <v>19</v>
      </c>
      <c r="C171" s="2" t="s">
        <v>29</v>
      </c>
      <c r="E171" s="2" t="s">
        <v>29</v>
      </c>
      <c r="G171" s="2" t="s">
        <v>19</v>
      </c>
    </row>
    <row r="172" spans="1:7" x14ac:dyDescent="0.25">
      <c r="A172" s="2" t="s">
        <v>19</v>
      </c>
      <c r="C172" s="2" t="s">
        <v>19</v>
      </c>
      <c r="E172" s="2" t="s">
        <v>19</v>
      </c>
      <c r="G172" s="2" t="s">
        <v>19</v>
      </c>
    </row>
    <row r="173" spans="1:7" x14ac:dyDescent="0.25">
      <c r="A173" s="2" t="s">
        <v>29</v>
      </c>
      <c r="C173" s="2" t="s">
        <v>19</v>
      </c>
      <c r="E173" s="2" t="s">
        <v>19</v>
      </c>
      <c r="G173" s="2" t="s">
        <v>19</v>
      </c>
    </row>
    <row r="174" spans="1:7" x14ac:dyDescent="0.25">
      <c r="A174" s="2" t="s">
        <v>19</v>
      </c>
      <c r="C174" s="2" t="s">
        <v>19</v>
      </c>
      <c r="E174" s="2" t="s">
        <v>19</v>
      </c>
      <c r="G174" s="2" t="s">
        <v>19</v>
      </c>
    </row>
    <row r="175" spans="1:7" x14ac:dyDescent="0.25">
      <c r="A175" s="2" t="s">
        <v>19</v>
      </c>
      <c r="C175" s="2" t="s">
        <v>19</v>
      </c>
      <c r="E175" s="2" t="s">
        <v>19</v>
      </c>
      <c r="G175" s="2" t="s">
        <v>19</v>
      </c>
    </row>
    <row r="176" spans="1:7" x14ac:dyDescent="0.25">
      <c r="A176" s="2" t="s">
        <v>19</v>
      </c>
      <c r="C176" s="2" t="s">
        <v>19</v>
      </c>
      <c r="E176" s="2" t="s">
        <v>19</v>
      </c>
      <c r="G176" s="2" t="s">
        <v>19</v>
      </c>
    </row>
    <row r="177" spans="1:7" x14ac:dyDescent="0.25">
      <c r="A177" s="2" t="s">
        <v>19</v>
      </c>
      <c r="C177" s="2" t="s">
        <v>19</v>
      </c>
      <c r="E177" s="2" t="s">
        <v>19</v>
      </c>
      <c r="G177" s="2" t="s">
        <v>19</v>
      </c>
    </row>
    <row r="178" spans="1:7" x14ac:dyDescent="0.25">
      <c r="A178" s="2" t="s">
        <v>19</v>
      </c>
      <c r="C178" s="2" t="s">
        <v>19</v>
      </c>
      <c r="E178" s="2" t="s">
        <v>19</v>
      </c>
      <c r="G178" s="2" t="s">
        <v>19</v>
      </c>
    </row>
    <row r="179" spans="1:7" x14ac:dyDescent="0.25">
      <c r="A179" s="2" t="s">
        <v>19</v>
      </c>
      <c r="C179" s="2" t="s">
        <v>19</v>
      </c>
      <c r="E179" s="2" t="s">
        <v>19</v>
      </c>
      <c r="G179" s="2" t="s">
        <v>19</v>
      </c>
    </row>
    <row r="180" spans="1:7" x14ac:dyDescent="0.25">
      <c r="A180" s="2" t="s">
        <v>19</v>
      </c>
      <c r="C180" s="2" t="s">
        <v>19</v>
      </c>
      <c r="E180" s="2" t="s">
        <v>19</v>
      </c>
      <c r="G180" s="2" t="s">
        <v>19</v>
      </c>
    </row>
    <row r="181" spans="1:7" x14ac:dyDescent="0.25">
      <c r="A181" s="2" t="s">
        <v>19</v>
      </c>
      <c r="C181" s="2" t="s">
        <v>19</v>
      </c>
      <c r="E181" s="2" t="s">
        <v>19</v>
      </c>
      <c r="G181" s="2" t="s">
        <v>19</v>
      </c>
    </row>
    <row r="182" spans="1:7" x14ac:dyDescent="0.25">
      <c r="A182" s="2" t="s">
        <v>19</v>
      </c>
      <c r="C182" s="2" t="s">
        <v>19</v>
      </c>
      <c r="E182" s="2" t="s">
        <v>19</v>
      </c>
      <c r="G182" s="2" t="s">
        <v>19</v>
      </c>
    </row>
    <row r="183" spans="1:7" x14ac:dyDescent="0.25">
      <c r="A183" s="2" t="s">
        <v>19</v>
      </c>
      <c r="C183" s="2" t="s">
        <v>19</v>
      </c>
      <c r="E183" s="2" t="s">
        <v>19</v>
      </c>
      <c r="G183" s="2" t="s">
        <v>19</v>
      </c>
    </row>
    <row r="184" spans="1:7" x14ac:dyDescent="0.25">
      <c r="A184" s="2" t="s">
        <v>19</v>
      </c>
      <c r="C184" s="2" t="s">
        <v>19</v>
      </c>
      <c r="E184" s="2" t="s">
        <v>19</v>
      </c>
      <c r="G184" s="2" t="s">
        <v>19</v>
      </c>
    </row>
    <row r="185" spans="1:7" x14ac:dyDescent="0.25">
      <c r="A185" s="2" t="s">
        <v>19</v>
      </c>
      <c r="C185" s="2" t="s">
        <v>19</v>
      </c>
      <c r="E185" s="2" t="s">
        <v>19</v>
      </c>
      <c r="G185" s="2" t="s">
        <v>19</v>
      </c>
    </row>
    <row r="186" spans="1:7" x14ac:dyDescent="0.25">
      <c r="A186" s="2" t="s">
        <v>19</v>
      </c>
      <c r="C186" s="2" t="s">
        <v>19</v>
      </c>
      <c r="E186" s="2" t="s">
        <v>19</v>
      </c>
      <c r="G186" s="2" t="s">
        <v>19</v>
      </c>
    </row>
    <row r="187" spans="1:7" x14ac:dyDescent="0.25">
      <c r="A187" s="2" t="s">
        <v>19</v>
      </c>
      <c r="C187" s="2" t="s">
        <v>19</v>
      </c>
      <c r="E187" s="2" t="s">
        <v>19</v>
      </c>
      <c r="G187" s="2" t="s">
        <v>19</v>
      </c>
    </row>
    <row r="188" spans="1:7" x14ac:dyDescent="0.25">
      <c r="A188" s="2" t="s">
        <v>19</v>
      </c>
      <c r="C188" s="2" t="s">
        <v>19</v>
      </c>
      <c r="E188" s="2" t="s">
        <v>19</v>
      </c>
      <c r="G188" s="2" t="s">
        <v>29</v>
      </c>
    </row>
    <row r="189" spans="1:7" x14ac:dyDescent="0.25">
      <c r="A189" s="2" t="s">
        <v>29</v>
      </c>
      <c r="C189" s="2" t="s">
        <v>19</v>
      </c>
      <c r="E189" s="2" t="s">
        <v>29</v>
      </c>
      <c r="G189" s="2" t="s">
        <v>19</v>
      </c>
    </row>
    <row r="190" spans="1:7" x14ac:dyDescent="0.25">
      <c r="A190" s="2" t="s">
        <v>19</v>
      </c>
      <c r="C190" s="2" t="s">
        <v>19</v>
      </c>
      <c r="E190" s="2" t="s">
        <v>19</v>
      </c>
      <c r="G190" s="2" t="s">
        <v>19</v>
      </c>
    </row>
    <row r="191" spans="1:7" x14ac:dyDescent="0.25">
      <c r="A191" s="2" t="s">
        <v>19</v>
      </c>
      <c r="C191" s="2" t="s">
        <v>19</v>
      </c>
      <c r="E191" s="2" t="s">
        <v>19</v>
      </c>
      <c r="G191" s="2" t="s">
        <v>19</v>
      </c>
    </row>
    <row r="192" spans="1:7" x14ac:dyDescent="0.25">
      <c r="A192" s="2" t="s">
        <v>19</v>
      </c>
      <c r="C192" s="2" t="s">
        <v>19</v>
      </c>
      <c r="E192" s="2" t="s">
        <v>19</v>
      </c>
      <c r="G192" s="2" t="s">
        <v>19</v>
      </c>
    </row>
    <row r="193" spans="1:7" x14ac:dyDescent="0.25">
      <c r="A193" s="2" t="s">
        <v>19</v>
      </c>
      <c r="C193" s="2" t="s">
        <v>19</v>
      </c>
      <c r="E193" s="2" t="s">
        <v>19</v>
      </c>
      <c r="G193" s="2" t="s">
        <v>19</v>
      </c>
    </row>
    <row r="194" spans="1:7" x14ac:dyDescent="0.25">
      <c r="A194" s="2" t="s">
        <v>19</v>
      </c>
      <c r="C194" s="2" t="s">
        <v>19</v>
      </c>
      <c r="E194" s="2" t="s">
        <v>19</v>
      </c>
      <c r="G194" s="2" t="s">
        <v>19</v>
      </c>
    </row>
    <row r="195" spans="1:7" x14ac:dyDescent="0.25">
      <c r="A195" s="2" t="s">
        <v>19</v>
      </c>
      <c r="C195" s="2" t="s">
        <v>19</v>
      </c>
      <c r="E195" s="2" t="s">
        <v>19</v>
      </c>
      <c r="G195" s="2" t="s">
        <v>19</v>
      </c>
    </row>
    <row r="196" spans="1:7" x14ac:dyDescent="0.25">
      <c r="A196" s="2" t="s">
        <v>19</v>
      </c>
      <c r="C196" s="2" t="s">
        <v>19</v>
      </c>
      <c r="E196" s="2" t="s">
        <v>19</v>
      </c>
      <c r="G196" s="2" t="s">
        <v>19</v>
      </c>
    </row>
    <row r="197" spans="1:7" x14ac:dyDescent="0.25">
      <c r="A197" s="2" t="s">
        <v>19</v>
      </c>
      <c r="C197" s="2" t="s">
        <v>19</v>
      </c>
      <c r="E197" s="2" t="s">
        <v>19</v>
      </c>
      <c r="G197" s="2" t="s">
        <v>19</v>
      </c>
    </row>
    <row r="198" spans="1:7" x14ac:dyDescent="0.25">
      <c r="A198" s="2" t="s">
        <v>29</v>
      </c>
      <c r="C198" s="2" t="s">
        <v>19</v>
      </c>
      <c r="E198" s="2" t="s">
        <v>19</v>
      </c>
      <c r="G198" s="2" t="s">
        <v>19</v>
      </c>
    </row>
    <row r="199" spans="1:7" x14ac:dyDescent="0.25">
      <c r="A199" s="2" t="s">
        <v>19</v>
      </c>
      <c r="C199" s="2" t="s">
        <v>19</v>
      </c>
      <c r="E199" s="2" t="s">
        <v>19</v>
      </c>
      <c r="G199" s="2" t="s">
        <v>19</v>
      </c>
    </row>
    <row r="200" spans="1:7" x14ac:dyDescent="0.25">
      <c r="A200" s="2" t="s">
        <v>19</v>
      </c>
      <c r="C200" s="2" t="s">
        <v>19</v>
      </c>
      <c r="E200" s="2" t="s">
        <v>19</v>
      </c>
      <c r="G200" s="2" t="s">
        <v>19</v>
      </c>
    </row>
    <row r="201" spans="1:7" x14ac:dyDescent="0.25">
      <c r="A201" s="2" t="s">
        <v>19</v>
      </c>
      <c r="C201" s="2" t="s">
        <v>19</v>
      </c>
      <c r="E201" s="2" t="s">
        <v>19</v>
      </c>
      <c r="G201" s="2" t="s">
        <v>19</v>
      </c>
    </row>
    <row r="202" spans="1:7" x14ac:dyDescent="0.25">
      <c r="A202" s="2" t="s">
        <v>19</v>
      </c>
      <c r="C202" s="2" t="s">
        <v>19</v>
      </c>
      <c r="E202" s="2" t="s">
        <v>19</v>
      </c>
      <c r="G202" s="2" t="s">
        <v>19</v>
      </c>
    </row>
    <row r="203" spans="1:7" x14ac:dyDescent="0.25">
      <c r="A203" s="2" t="s">
        <v>19</v>
      </c>
      <c r="C203" s="2" t="s">
        <v>19</v>
      </c>
      <c r="E203" s="2" t="s">
        <v>19</v>
      </c>
      <c r="G203" s="2" t="s">
        <v>19</v>
      </c>
    </row>
    <row r="204" spans="1:7" x14ac:dyDescent="0.25">
      <c r="A204" s="2" t="s">
        <v>19</v>
      </c>
      <c r="C204" s="2" t="s">
        <v>19</v>
      </c>
      <c r="E204" s="2" t="s">
        <v>19</v>
      </c>
      <c r="G204" s="2" t="s">
        <v>29</v>
      </c>
    </row>
    <row r="205" spans="1:7" x14ac:dyDescent="0.25">
      <c r="A205" s="2" t="s">
        <v>19</v>
      </c>
      <c r="C205" s="2" t="s">
        <v>19</v>
      </c>
      <c r="E205" s="2" t="s">
        <v>19</v>
      </c>
      <c r="G205" s="2" t="s">
        <v>19</v>
      </c>
    </row>
    <row r="206" spans="1:7" x14ac:dyDescent="0.25">
      <c r="A206" s="2" t="s">
        <v>19</v>
      </c>
      <c r="C206" s="2" t="s">
        <v>19</v>
      </c>
      <c r="E206" s="2" t="s">
        <v>19</v>
      </c>
      <c r="G206" s="2" t="s">
        <v>19</v>
      </c>
    </row>
    <row r="207" spans="1:7" x14ac:dyDescent="0.25">
      <c r="A207" s="2" t="s">
        <v>19</v>
      </c>
      <c r="C207" s="2" t="s">
        <v>19</v>
      </c>
      <c r="E207" s="2" t="s">
        <v>19</v>
      </c>
      <c r="G207" s="2" t="s">
        <v>19</v>
      </c>
    </row>
    <row r="208" spans="1:7" x14ac:dyDescent="0.25">
      <c r="A208" s="2" t="s">
        <v>19</v>
      </c>
      <c r="C208" s="2" t="s">
        <v>19</v>
      </c>
      <c r="E208" s="2" t="s">
        <v>19</v>
      </c>
      <c r="G208" s="2" t="s">
        <v>19</v>
      </c>
    </row>
    <row r="209" spans="1:7" x14ac:dyDescent="0.25">
      <c r="A209" s="2" t="s">
        <v>19</v>
      </c>
      <c r="C209" s="2" t="s">
        <v>19</v>
      </c>
      <c r="E209" s="2" t="s">
        <v>19</v>
      </c>
      <c r="G209" s="2" t="s">
        <v>19</v>
      </c>
    </row>
    <row r="210" spans="1:7" x14ac:dyDescent="0.25">
      <c r="A210" s="2" t="s">
        <v>19</v>
      </c>
      <c r="C210" s="2" t="s">
        <v>29</v>
      </c>
      <c r="E210" s="2" t="s">
        <v>19</v>
      </c>
      <c r="G210" s="2" t="s">
        <v>19</v>
      </c>
    </row>
    <row r="211" spans="1:7" x14ac:dyDescent="0.25">
      <c r="A211" s="2" t="s">
        <v>19</v>
      </c>
      <c r="C211" s="2" t="s">
        <v>19</v>
      </c>
      <c r="E211" s="2" t="s">
        <v>19</v>
      </c>
      <c r="G211" s="2" t="s">
        <v>19</v>
      </c>
    </row>
    <row r="212" spans="1:7" x14ac:dyDescent="0.25">
      <c r="A212" s="2" t="s">
        <v>19</v>
      </c>
      <c r="C212" s="2" t="s">
        <v>19</v>
      </c>
      <c r="E212" s="2" t="s">
        <v>19</v>
      </c>
      <c r="G212" s="2" t="s">
        <v>19</v>
      </c>
    </row>
    <row r="213" spans="1:7" x14ac:dyDescent="0.25">
      <c r="A213" s="2" t="s">
        <v>19</v>
      </c>
      <c r="C213" s="2" t="s">
        <v>19</v>
      </c>
      <c r="E213" s="2" t="s">
        <v>19</v>
      </c>
      <c r="G213" s="2" t="s">
        <v>29</v>
      </c>
    </row>
    <row r="214" spans="1:7" x14ac:dyDescent="0.25">
      <c r="A214" s="2" t="s">
        <v>19</v>
      </c>
      <c r="C214" s="2" t="s">
        <v>19</v>
      </c>
      <c r="E214" s="2" t="s">
        <v>19</v>
      </c>
      <c r="G214" s="2" t="s">
        <v>19</v>
      </c>
    </row>
    <row r="215" spans="1:7" x14ac:dyDescent="0.25">
      <c r="A215" s="2" t="s">
        <v>19</v>
      </c>
      <c r="C215" s="2" t="s">
        <v>19</v>
      </c>
      <c r="E215" s="2" t="s">
        <v>19</v>
      </c>
      <c r="G215" s="2" t="s">
        <v>19</v>
      </c>
    </row>
    <row r="216" spans="1:7" x14ac:dyDescent="0.25">
      <c r="A216" s="2" t="s">
        <v>19</v>
      </c>
      <c r="C216" s="2" t="s">
        <v>19</v>
      </c>
      <c r="E216" s="2" t="s">
        <v>19</v>
      </c>
      <c r="G216" s="2" t="s">
        <v>19</v>
      </c>
    </row>
    <row r="217" spans="1:7" x14ac:dyDescent="0.25">
      <c r="A217" s="2" t="s">
        <v>19</v>
      </c>
      <c r="C217" s="2" t="s">
        <v>19</v>
      </c>
      <c r="E217" s="2" t="s">
        <v>19</v>
      </c>
      <c r="G217" s="2" t="s">
        <v>19</v>
      </c>
    </row>
    <row r="218" spans="1:7" x14ac:dyDescent="0.25">
      <c r="A218" s="2" t="s">
        <v>19</v>
      </c>
      <c r="C218" s="2" t="s">
        <v>19</v>
      </c>
      <c r="E218" s="2" t="s">
        <v>19</v>
      </c>
      <c r="G218" s="2" t="s">
        <v>19</v>
      </c>
    </row>
    <row r="219" spans="1:7" x14ac:dyDescent="0.25">
      <c r="A219" s="2" t="s">
        <v>19</v>
      </c>
      <c r="C219" s="2" t="s">
        <v>19</v>
      </c>
      <c r="E219" s="2" t="s">
        <v>19</v>
      </c>
      <c r="G219" s="2" t="s">
        <v>19</v>
      </c>
    </row>
    <row r="220" spans="1:7" x14ac:dyDescent="0.25">
      <c r="A220" s="2" t="s">
        <v>19</v>
      </c>
      <c r="C220" s="2" t="s">
        <v>29</v>
      </c>
      <c r="E220" s="2" t="s">
        <v>19</v>
      </c>
      <c r="G220" s="2" t="s">
        <v>19</v>
      </c>
    </row>
    <row r="221" spans="1:7" x14ac:dyDescent="0.25">
      <c r="A221" s="2" t="s">
        <v>19</v>
      </c>
      <c r="C221" s="2" t="s">
        <v>19</v>
      </c>
      <c r="E221" s="2" t="s">
        <v>19</v>
      </c>
      <c r="G221" s="2" t="s">
        <v>19</v>
      </c>
    </row>
    <row r="222" spans="1:7" x14ac:dyDescent="0.25">
      <c r="A222" s="2" t="s">
        <v>19</v>
      </c>
      <c r="C222" s="2" t="s">
        <v>19</v>
      </c>
      <c r="E222" s="2" t="s">
        <v>19</v>
      </c>
      <c r="G222" s="2" t="s">
        <v>19</v>
      </c>
    </row>
    <row r="223" spans="1:7" x14ac:dyDescent="0.25">
      <c r="A223" s="2" t="s">
        <v>19</v>
      </c>
      <c r="C223" s="2" t="s">
        <v>19</v>
      </c>
      <c r="E223" s="2" t="s">
        <v>19</v>
      </c>
      <c r="G223" s="2" t="s">
        <v>19</v>
      </c>
    </row>
    <row r="224" spans="1:7" x14ac:dyDescent="0.25">
      <c r="A224" s="2" t="s">
        <v>19</v>
      </c>
      <c r="C224" s="2" t="s">
        <v>19</v>
      </c>
      <c r="E224" s="2" t="s">
        <v>19</v>
      </c>
      <c r="G224" s="2" t="s">
        <v>19</v>
      </c>
    </row>
    <row r="225" spans="1:7" x14ac:dyDescent="0.25">
      <c r="A225" s="2" t="s">
        <v>19</v>
      </c>
      <c r="C225" s="2" t="s">
        <v>19</v>
      </c>
      <c r="E225" s="2" t="s">
        <v>19</v>
      </c>
      <c r="G225" s="2" t="s">
        <v>19</v>
      </c>
    </row>
    <row r="226" spans="1:7" x14ac:dyDescent="0.25">
      <c r="A226" s="2" t="s">
        <v>29</v>
      </c>
      <c r="C226" s="2" t="s">
        <v>29</v>
      </c>
      <c r="E226" s="2" t="s">
        <v>19</v>
      </c>
      <c r="G226" s="2" t="s">
        <v>19</v>
      </c>
    </row>
    <row r="227" spans="1:7" x14ac:dyDescent="0.25">
      <c r="A227" s="2" t="s">
        <v>19</v>
      </c>
      <c r="C227" s="2" t="s">
        <v>19</v>
      </c>
      <c r="E227" s="2" t="s">
        <v>19</v>
      </c>
      <c r="G227" s="2" t="s">
        <v>19</v>
      </c>
    </row>
    <row r="228" spans="1:7" x14ac:dyDescent="0.25">
      <c r="A228" s="2" t="s">
        <v>19</v>
      </c>
      <c r="C228" s="2" t="s">
        <v>19</v>
      </c>
      <c r="E228" s="2" t="s">
        <v>29</v>
      </c>
      <c r="G228" s="2" t="s">
        <v>19</v>
      </c>
    </row>
    <row r="229" spans="1:7" x14ac:dyDescent="0.25">
      <c r="A229" s="2" t="s">
        <v>19</v>
      </c>
      <c r="C229" s="2" t="s">
        <v>29</v>
      </c>
      <c r="E229" s="2" t="s">
        <v>19</v>
      </c>
      <c r="G229" s="2" t="s">
        <v>19</v>
      </c>
    </row>
    <row r="230" spans="1:7" x14ac:dyDescent="0.25">
      <c r="A230" s="2" t="s">
        <v>29</v>
      </c>
      <c r="C230" s="2" t="s">
        <v>19</v>
      </c>
      <c r="E230" s="2" t="s">
        <v>19</v>
      </c>
      <c r="G230" s="2" t="s">
        <v>19</v>
      </c>
    </row>
    <row r="231" spans="1:7" x14ac:dyDescent="0.25">
      <c r="A231" s="2" t="s">
        <v>19</v>
      </c>
      <c r="C231" s="2" t="s">
        <v>19</v>
      </c>
      <c r="E231" s="2" t="s">
        <v>19</v>
      </c>
      <c r="G231" s="2" t="s">
        <v>19</v>
      </c>
    </row>
    <row r="232" spans="1:7" x14ac:dyDescent="0.25">
      <c r="A232" s="2" t="s">
        <v>29</v>
      </c>
      <c r="C232" s="2" t="s">
        <v>19</v>
      </c>
      <c r="E232" s="2" t="s">
        <v>19</v>
      </c>
      <c r="G232" s="2" t="s">
        <v>19</v>
      </c>
    </row>
    <row r="233" spans="1:7" x14ac:dyDescent="0.25">
      <c r="A233" s="2" t="s">
        <v>19</v>
      </c>
      <c r="C233" s="2" t="s">
        <v>19</v>
      </c>
      <c r="E233" s="2" t="s">
        <v>19</v>
      </c>
      <c r="G233" s="2" t="s">
        <v>19</v>
      </c>
    </row>
    <row r="234" spans="1:7" x14ac:dyDescent="0.25">
      <c r="A234" s="2" t="s">
        <v>19</v>
      </c>
      <c r="C234" s="2" t="s">
        <v>19</v>
      </c>
      <c r="E234" s="2" t="s">
        <v>19</v>
      </c>
      <c r="G234" s="2" t="s">
        <v>19</v>
      </c>
    </row>
    <row r="235" spans="1:7" x14ac:dyDescent="0.25">
      <c r="A235" s="2" t="s">
        <v>19</v>
      </c>
      <c r="C235" s="2" t="s">
        <v>19</v>
      </c>
      <c r="E235" s="2" t="s">
        <v>19</v>
      </c>
      <c r="G235" s="2" t="s">
        <v>19</v>
      </c>
    </row>
    <row r="236" spans="1:7" x14ac:dyDescent="0.25">
      <c r="A236" s="2" t="s">
        <v>19</v>
      </c>
      <c r="C236" s="2" t="s">
        <v>19</v>
      </c>
      <c r="E236" s="2" t="s">
        <v>19</v>
      </c>
      <c r="G236" s="2" t="s">
        <v>19</v>
      </c>
    </row>
    <row r="237" spans="1:7" x14ac:dyDescent="0.25">
      <c r="A237" s="2" t="s">
        <v>19</v>
      </c>
      <c r="C237" s="2" t="s">
        <v>19</v>
      </c>
      <c r="E237" s="2" t="s">
        <v>19</v>
      </c>
      <c r="G237" s="2" t="s">
        <v>19</v>
      </c>
    </row>
    <row r="238" spans="1:7" x14ac:dyDescent="0.25">
      <c r="A238" s="2" t="s">
        <v>19</v>
      </c>
      <c r="C238" s="2" t="s">
        <v>29</v>
      </c>
      <c r="E238" s="2" t="s">
        <v>29</v>
      </c>
      <c r="G238" s="2" t="s">
        <v>19</v>
      </c>
    </row>
    <row r="239" spans="1:7" x14ac:dyDescent="0.25">
      <c r="A239" s="2" t="s">
        <v>19</v>
      </c>
      <c r="C239" s="2" t="s">
        <v>19</v>
      </c>
      <c r="E239" s="2" t="s">
        <v>19</v>
      </c>
      <c r="G239" s="2" t="s">
        <v>19</v>
      </c>
    </row>
    <row r="240" spans="1:7" x14ac:dyDescent="0.25">
      <c r="A240" s="2" t="s">
        <v>19</v>
      </c>
      <c r="C240" s="2" t="s">
        <v>19</v>
      </c>
      <c r="E240" s="2" t="s">
        <v>19</v>
      </c>
      <c r="G240" s="2" t="s">
        <v>19</v>
      </c>
    </row>
    <row r="241" spans="1:7" x14ac:dyDescent="0.25">
      <c r="A241" s="2" t="s">
        <v>19</v>
      </c>
      <c r="C241" s="2" t="s">
        <v>19</v>
      </c>
      <c r="E241" s="2" t="s">
        <v>19</v>
      </c>
      <c r="G241" s="2" t="s">
        <v>29</v>
      </c>
    </row>
    <row r="242" spans="1:7" x14ac:dyDescent="0.25">
      <c r="A242" s="2" t="s">
        <v>19</v>
      </c>
      <c r="C242" s="2" t="s">
        <v>19</v>
      </c>
      <c r="E242" s="2" t="s">
        <v>19</v>
      </c>
      <c r="G242" s="2" t="s">
        <v>19</v>
      </c>
    </row>
    <row r="243" spans="1:7" x14ac:dyDescent="0.25">
      <c r="A243" s="2" t="s">
        <v>19</v>
      </c>
      <c r="C243" s="2" t="s">
        <v>19</v>
      </c>
      <c r="E243" s="2" t="s">
        <v>19</v>
      </c>
      <c r="G243" s="2" t="s">
        <v>19</v>
      </c>
    </row>
    <row r="244" spans="1:7" x14ac:dyDescent="0.25">
      <c r="A244" s="2" t="s">
        <v>29</v>
      </c>
      <c r="C244" s="2" t="s">
        <v>19</v>
      </c>
      <c r="E244" s="2" t="s">
        <v>29</v>
      </c>
      <c r="G244" s="2" t="s">
        <v>19</v>
      </c>
    </row>
    <row r="245" spans="1:7" x14ac:dyDescent="0.25">
      <c r="A245" s="2" t="s">
        <v>19</v>
      </c>
      <c r="C245" s="2" t="s">
        <v>19</v>
      </c>
      <c r="E245" s="2" t="s">
        <v>19</v>
      </c>
      <c r="G245" s="2" t="s">
        <v>29</v>
      </c>
    </row>
    <row r="246" spans="1:7" x14ac:dyDescent="0.25">
      <c r="A246" s="2" t="s">
        <v>19</v>
      </c>
      <c r="C246" s="2" t="s">
        <v>19</v>
      </c>
      <c r="E246" s="2" t="s">
        <v>19</v>
      </c>
      <c r="G246" s="2" t="s">
        <v>19</v>
      </c>
    </row>
    <row r="247" spans="1:7" x14ac:dyDescent="0.25">
      <c r="A247" s="2" t="s">
        <v>19</v>
      </c>
      <c r="C247" s="2" t="s">
        <v>19</v>
      </c>
      <c r="E247" s="2" t="s">
        <v>29</v>
      </c>
      <c r="G247" s="2" t="s">
        <v>29</v>
      </c>
    </row>
    <row r="248" spans="1:7" x14ac:dyDescent="0.25">
      <c r="A248" s="2" t="s">
        <v>19</v>
      </c>
      <c r="C248" s="2" t="s">
        <v>19</v>
      </c>
      <c r="E248" s="2" t="s">
        <v>19</v>
      </c>
      <c r="G248" s="2" t="s">
        <v>19</v>
      </c>
    </row>
    <row r="249" spans="1:7" x14ac:dyDescent="0.25">
      <c r="A249" s="2" t="s">
        <v>19</v>
      </c>
      <c r="C249" s="2" t="s">
        <v>19</v>
      </c>
      <c r="E249" s="2" t="s">
        <v>19</v>
      </c>
      <c r="G249" s="2" t="s">
        <v>19</v>
      </c>
    </row>
    <row r="250" spans="1:7" x14ac:dyDescent="0.25">
      <c r="A250" s="2" t="s">
        <v>19</v>
      </c>
      <c r="C250" s="2" t="s">
        <v>19</v>
      </c>
      <c r="E250" s="2" t="s">
        <v>19</v>
      </c>
      <c r="G250" s="2" t="s">
        <v>19</v>
      </c>
    </row>
    <row r="251" spans="1:7" x14ac:dyDescent="0.25">
      <c r="A251" s="2" t="s">
        <v>19</v>
      </c>
      <c r="C251" s="2" t="s">
        <v>19</v>
      </c>
      <c r="E251" s="2" t="s">
        <v>19</v>
      </c>
      <c r="G251" s="2" t="s">
        <v>19</v>
      </c>
    </row>
    <row r="252" spans="1:7" x14ac:dyDescent="0.25">
      <c r="A252" s="2" t="s">
        <v>19</v>
      </c>
      <c r="C252" s="2" t="s">
        <v>19</v>
      </c>
      <c r="E252" s="2" t="s">
        <v>19</v>
      </c>
      <c r="G252" s="2" t="s">
        <v>19</v>
      </c>
    </row>
    <row r="253" spans="1:7" x14ac:dyDescent="0.25">
      <c r="A253" s="2" t="s">
        <v>19</v>
      </c>
      <c r="C253" s="2" t="s">
        <v>19</v>
      </c>
      <c r="E253" s="2" t="s">
        <v>19</v>
      </c>
      <c r="G253" s="2" t="s">
        <v>19</v>
      </c>
    </row>
    <row r="254" spans="1:7" x14ac:dyDescent="0.25">
      <c r="A254" s="2" t="s">
        <v>19</v>
      </c>
      <c r="C254" s="2" t="s">
        <v>19</v>
      </c>
      <c r="E254" s="2" t="s">
        <v>19</v>
      </c>
      <c r="G254" s="2" t="s">
        <v>19</v>
      </c>
    </row>
    <row r="255" spans="1:7" x14ac:dyDescent="0.25">
      <c r="A255" s="2" t="s">
        <v>19</v>
      </c>
      <c r="C255" s="2" t="s">
        <v>19</v>
      </c>
      <c r="E255" s="2" t="s">
        <v>19</v>
      </c>
      <c r="G255" s="2" t="s">
        <v>19</v>
      </c>
    </row>
    <row r="256" spans="1:7" x14ac:dyDescent="0.25">
      <c r="A256" s="2" t="s">
        <v>19</v>
      </c>
      <c r="C256" s="2" t="s">
        <v>19</v>
      </c>
      <c r="E256" s="2" t="s">
        <v>29</v>
      </c>
      <c r="G256" s="2" t="s">
        <v>19</v>
      </c>
    </row>
    <row r="257" spans="1:7" x14ac:dyDescent="0.25">
      <c r="A257" s="2" t="s">
        <v>19</v>
      </c>
      <c r="C257" s="2" t="s">
        <v>29</v>
      </c>
      <c r="E257" s="2" t="s">
        <v>19</v>
      </c>
      <c r="G257" s="2" t="s">
        <v>19</v>
      </c>
    </row>
    <row r="258" spans="1:7" x14ac:dyDescent="0.25">
      <c r="A258" s="2" t="s">
        <v>19</v>
      </c>
      <c r="C258" s="2" t="s">
        <v>19</v>
      </c>
      <c r="E258" s="2" t="s">
        <v>19</v>
      </c>
      <c r="G258" s="2" t="s">
        <v>19</v>
      </c>
    </row>
    <row r="259" spans="1:7" x14ac:dyDescent="0.25">
      <c r="A259" s="2" t="s">
        <v>19</v>
      </c>
      <c r="C259" s="2" t="s">
        <v>29</v>
      </c>
      <c r="E259" s="2" t="s">
        <v>19</v>
      </c>
      <c r="G259" s="2" t="s">
        <v>29</v>
      </c>
    </row>
    <row r="260" spans="1:7" x14ac:dyDescent="0.25">
      <c r="A260" s="2" t="s">
        <v>19</v>
      </c>
      <c r="C260" s="2" t="s">
        <v>19</v>
      </c>
      <c r="E260" s="2" t="s">
        <v>19</v>
      </c>
      <c r="G260" s="2" t="s">
        <v>19</v>
      </c>
    </row>
    <row r="261" spans="1:7" x14ac:dyDescent="0.25">
      <c r="A261" s="2" t="s">
        <v>19</v>
      </c>
      <c r="C261" s="2" t="s">
        <v>19</v>
      </c>
      <c r="E261" s="2" t="s">
        <v>19</v>
      </c>
      <c r="G261" s="2" t="s">
        <v>19</v>
      </c>
    </row>
    <row r="262" spans="1:7" x14ac:dyDescent="0.25">
      <c r="A262" s="2" t="s">
        <v>19</v>
      </c>
      <c r="C262" s="2" t="s">
        <v>19</v>
      </c>
      <c r="E262" s="2" t="s">
        <v>19</v>
      </c>
      <c r="G262" s="2" t="s">
        <v>19</v>
      </c>
    </row>
    <row r="263" spans="1:7" x14ac:dyDescent="0.25">
      <c r="A263" s="2" t="s">
        <v>19</v>
      </c>
      <c r="C263" s="2" t="s">
        <v>19</v>
      </c>
      <c r="E263" s="2" t="s">
        <v>19</v>
      </c>
      <c r="G263" s="2" t="s">
        <v>19</v>
      </c>
    </row>
    <row r="264" spans="1:7" x14ac:dyDescent="0.25">
      <c r="A264" s="2" t="s">
        <v>19</v>
      </c>
      <c r="C264" s="2" t="s">
        <v>19</v>
      </c>
      <c r="E264" s="2" t="s">
        <v>19</v>
      </c>
      <c r="G264" s="2" t="s">
        <v>19</v>
      </c>
    </row>
    <row r="265" spans="1:7" x14ac:dyDescent="0.25">
      <c r="A265" s="2" t="s">
        <v>19</v>
      </c>
      <c r="C265" s="2" t="s">
        <v>29</v>
      </c>
      <c r="E265" s="2" t="s">
        <v>19</v>
      </c>
      <c r="G265" s="2" t="s">
        <v>19</v>
      </c>
    </row>
    <row r="266" spans="1:7" x14ac:dyDescent="0.25">
      <c r="A266" s="2" t="s">
        <v>19</v>
      </c>
      <c r="C266" s="2" t="s">
        <v>19</v>
      </c>
      <c r="E266" s="2" t="s">
        <v>19</v>
      </c>
      <c r="G266" s="2" t="s">
        <v>19</v>
      </c>
    </row>
    <row r="267" spans="1:7" x14ac:dyDescent="0.25">
      <c r="A267" s="2" t="s">
        <v>19</v>
      </c>
      <c r="C267" s="2" t="s">
        <v>29</v>
      </c>
      <c r="E267" s="2" t="s">
        <v>19</v>
      </c>
      <c r="G267" s="2" t="s">
        <v>19</v>
      </c>
    </row>
    <row r="268" spans="1:7" x14ac:dyDescent="0.25">
      <c r="A268" s="2" t="s">
        <v>19</v>
      </c>
      <c r="E268" s="2" t="s">
        <v>19</v>
      </c>
      <c r="G268" s="2" t="s">
        <v>19</v>
      </c>
    </row>
    <row r="269" spans="1:7" x14ac:dyDescent="0.25">
      <c r="A269" s="2" t="s">
        <v>19</v>
      </c>
      <c r="E269" s="2" t="s">
        <v>19</v>
      </c>
      <c r="G269" s="2" t="s">
        <v>19</v>
      </c>
    </row>
    <row r="270" spans="1:7" x14ac:dyDescent="0.25">
      <c r="A270" s="2" t="s">
        <v>29</v>
      </c>
      <c r="E270" s="2" t="s">
        <v>19</v>
      </c>
      <c r="G270" s="2" t="s">
        <v>19</v>
      </c>
    </row>
    <row r="271" spans="1:7" x14ac:dyDescent="0.25">
      <c r="A271" s="2" t="s">
        <v>19</v>
      </c>
      <c r="E271" s="2" t="s">
        <v>19</v>
      </c>
      <c r="G271" s="2" t="s">
        <v>19</v>
      </c>
    </row>
    <row r="272" spans="1:7" x14ac:dyDescent="0.25">
      <c r="A272" s="2" t="s">
        <v>19</v>
      </c>
      <c r="E272" s="2" t="s">
        <v>19</v>
      </c>
      <c r="G272" s="2" t="s">
        <v>19</v>
      </c>
    </row>
    <row r="273" spans="1:7" x14ac:dyDescent="0.25">
      <c r="A273" s="2" t="s">
        <v>19</v>
      </c>
      <c r="E273" s="2" t="s">
        <v>19</v>
      </c>
      <c r="G273" s="2" t="s">
        <v>19</v>
      </c>
    </row>
    <row r="274" spans="1:7" x14ac:dyDescent="0.25">
      <c r="A274" s="2" t="s">
        <v>19</v>
      </c>
      <c r="E274" s="2" t="s">
        <v>19</v>
      </c>
      <c r="G274" s="2" t="s">
        <v>19</v>
      </c>
    </row>
    <row r="275" spans="1:7" x14ac:dyDescent="0.25">
      <c r="A275" s="2" t="s">
        <v>19</v>
      </c>
      <c r="E275" s="2" t="s">
        <v>29</v>
      </c>
      <c r="G275" s="2" t="s">
        <v>19</v>
      </c>
    </row>
    <row r="276" spans="1:7" x14ac:dyDescent="0.25">
      <c r="A276" s="2" t="s">
        <v>19</v>
      </c>
      <c r="E276" s="2" t="s">
        <v>19</v>
      </c>
      <c r="G276" s="2" t="s">
        <v>19</v>
      </c>
    </row>
    <row r="277" spans="1:7" x14ac:dyDescent="0.25">
      <c r="A277" s="2" t="s">
        <v>19</v>
      </c>
      <c r="E277" s="2" t="s">
        <v>29</v>
      </c>
      <c r="G277" s="2" t="s">
        <v>19</v>
      </c>
    </row>
    <row r="278" spans="1:7" x14ac:dyDescent="0.25">
      <c r="A278" s="2" t="s">
        <v>19</v>
      </c>
      <c r="E278" s="2" t="s">
        <v>19</v>
      </c>
      <c r="G278" s="2" t="s">
        <v>19</v>
      </c>
    </row>
    <row r="279" spans="1:7" x14ac:dyDescent="0.25">
      <c r="A279" s="2" t="s">
        <v>19</v>
      </c>
      <c r="E279" s="2" t="s">
        <v>19</v>
      </c>
      <c r="G279" s="2" t="s">
        <v>19</v>
      </c>
    </row>
    <row r="280" spans="1:7" x14ac:dyDescent="0.25">
      <c r="A280" s="2" t="s">
        <v>19</v>
      </c>
      <c r="E280" s="2" t="s">
        <v>19</v>
      </c>
      <c r="G280" s="2" t="s">
        <v>19</v>
      </c>
    </row>
    <row r="281" spans="1:7" x14ac:dyDescent="0.25">
      <c r="A281" s="2" t="s">
        <v>19</v>
      </c>
      <c r="E281" s="2" t="s">
        <v>19</v>
      </c>
      <c r="G281" s="2" t="s">
        <v>19</v>
      </c>
    </row>
    <row r="282" spans="1:7" x14ac:dyDescent="0.25">
      <c r="A282" s="2" t="s">
        <v>29</v>
      </c>
      <c r="E282" s="2" t="s">
        <v>19</v>
      </c>
      <c r="G282" s="2" t="s">
        <v>19</v>
      </c>
    </row>
    <row r="283" spans="1:7" x14ac:dyDescent="0.25">
      <c r="A283" s="2" t="s">
        <v>19</v>
      </c>
      <c r="E283" s="2" t="s">
        <v>29</v>
      </c>
      <c r="G283" s="2" t="s">
        <v>19</v>
      </c>
    </row>
    <row r="284" spans="1:7" x14ac:dyDescent="0.25">
      <c r="A284" s="2" t="s">
        <v>19</v>
      </c>
      <c r="E284" s="2" t="s">
        <v>19</v>
      </c>
      <c r="G284" s="2" t="s">
        <v>19</v>
      </c>
    </row>
    <row r="285" spans="1:7" x14ac:dyDescent="0.25">
      <c r="A285" s="2" t="s">
        <v>19</v>
      </c>
      <c r="E285" s="2" t="s">
        <v>29</v>
      </c>
      <c r="G285" s="2" t="s">
        <v>29</v>
      </c>
    </row>
    <row r="286" spans="1:7" x14ac:dyDescent="0.25">
      <c r="A286" s="2" t="s">
        <v>19</v>
      </c>
      <c r="E286" s="2" t="s">
        <v>19</v>
      </c>
      <c r="G286" s="2" t="s">
        <v>19</v>
      </c>
    </row>
    <row r="287" spans="1:7" x14ac:dyDescent="0.25">
      <c r="A287" s="2" t="s">
        <v>19</v>
      </c>
      <c r="E287" s="2" t="s">
        <v>19</v>
      </c>
      <c r="G287" s="2" t="s">
        <v>19</v>
      </c>
    </row>
    <row r="288" spans="1:7" x14ac:dyDescent="0.25">
      <c r="A288" s="2" t="s">
        <v>29</v>
      </c>
      <c r="E288" s="2" t="s">
        <v>19</v>
      </c>
      <c r="G288" s="2" t="s">
        <v>19</v>
      </c>
    </row>
    <row r="289" spans="1:7" x14ac:dyDescent="0.25">
      <c r="A289" s="2" t="s">
        <v>19</v>
      </c>
      <c r="E289" s="2" t="s">
        <v>19</v>
      </c>
      <c r="G289" s="2" t="s">
        <v>19</v>
      </c>
    </row>
    <row r="290" spans="1:7" x14ac:dyDescent="0.25">
      <c r="A290" s="2" t="s">
        <v>19</v>
      </c>
      <c r="E290" s="2" t="s">
        <v>19</v>
      </c>
      <c r="G290" s="2" t="s">
        <v>19</v>
      </c>
    </row>
    <row r="291" spans="1:7" x14ac:dyDescent="0.25">
      <c r="A291" s="2" t="s">
        <v>19</v>
      </c>
      <c r="E291" s="2" t="s">
        <v>19</v>
      </c>
      <c r="G291" s="2" t="s">
        <v>19</v>
      </c>
    </row>
    <row r="292" spans="1:7" x14ac:dyDescent="0.25">
      <c r="A292" s="2" t="s">
        <v>19</v>
      </c>
      <c r="E292" s="2" t="s">
        <v>19</v>
      </c>
      <c r="G292" s="2" t="s">
        <v>19</v>
      </c>
    </row>
    <row r="293" spans="1:7" x14ac:dyDescent="0.25">
      <c r="A293" s="2" t="s">
        <v>19</v>
      </c>
      <c r="E293" s="2" t="s">
        <v>19</v>
      </c>
      <c r="G293" s="2" t="s">
        <v>19</v>
      </c>
    </row>
    <row r="294" spans="1:7" x14ac:dyDescent="0.25">
      <c r="A294" s="2" t="s">
        <v>19</v>
      </c>
      <c r="E294" s="2" t="s">
        <v>19</v>
      </c>
      <c r="G294" s="2" t="s">
        <v>19</v>
      </c>
    </row>
    <row r="295" spans="1:7" x14ac:dyDescent="0.25">
      <c r="A295" s="2" t="s">
        <v>19</v>
      </c>
      <c r="E295" s="2" t="s">
        <v>19</v>
      </c>
      <c r="G295" s="2" t="s">
        <v>19</v>
      </c>
    </row>
    <row r="296" spans="1:7" x14ac:dyDescent="0.25">
      <c r="A296" s="2" t="s">
        <v>19</v>
      </c>
      <c r="E296" s="2" t="s">
        <v>19</v>
      </c>
      <c r="G296" s="2" t="s">
        <v>19</v>
      </c>
    </row>
    <row r="297" spans="1:7" x14ac:dyDescent="0.25">
      <c r="A297" s="2" t="s">
        <v>19</v>
      </c>
      <c r="E297" s="2" t="s">
        <v>19</v>
      </c>
      <c r="G297" s="2" t="s">
        <v>29</v>
      </c>
    </row>
    <row r="298" spans="1:7" x14ac:dyDescent="0.25">
      <c r="A298" s="2" t="s">
        <v>19</v>
      </c>
      <c r="E298" s="2" t="s">
        <v>19</v>
      </c>
      <c r="G298" s="2" t="s">
        <v>19</v>
      </c>
    </row>
    <row r="299" spans="1:7" x14ac:dyDescent="0.25">
      <c r="A299" s="2" t="s">
        <v>19</v>
      </c>
      <c r="E299" s="2" t="s">
        <v>19</v>
      </c>
      <c r="G299" s="2" t="s">
        <v>19</v>
      </c>
    </row>
    <row r="300" spans="1:7" x14ac:dyDescent="0.25">
      <c r="A300" s="2" t="s">
        <v>19</v>
      </c>
      <c r="E300" s="2" t="s">
        <v>19</v>
      </c>
      <c r="G300" s="2" t="s">
        <v>19</v>
      </c>
    </row>
    <row r="301" spans="1:7" x14ac:dyDescent="0.25">
      <c r="A301" s="2" t="s">
        <v>19</v>
      </c>
      <c r="E301" s="2" t="s">
        <v>19</v>
      </c>
      <c r="G301" s="2" t="s">
        <v>19</v>
      </c>
    </row>
    <row r="302" spans="1:7" x14ac:dyDescent="0.25">
      <c r="A302" s="2" t="s">
        <v>19</v>
      </c>
      <c r="E302" s="2" t="s">
        <v>19</v>
      </c>
      <c r="G302" s="2" t="s">
        <v>19</v>
      </c>
    </row>
    <row r="303" spans="1:7" x14ac:dyDescent="0.25">
      <c r="A303" s="2" t="s">
        <v>19</v>
      </c>
      <c r="E303" s="2" t="s">
        <v>19</v>
      </c>
      <c r="G303" s="2" t="s">
        <v>29</v>
      </c>
    </row>
    <row r="304" spans="1:7" x14ac:dyDescent="0.25">
      <c r="A304" s="2" t="s">
        <v>19</v>
      </c>
      <c r="E304" s="2" t="s">
        <v>19</v>
      </c>
      <c r="G304" s="2" t="s">
        <v>19</v>
      </c>
    </row>
    <row r="305" spans="1:7" x14ac:dyDescent="0.25">
      <c r="A305" s="2" t="s">
        <v>19</v>
      </c>
      <c r="E305" s="2" t="s">
        <v>19</v>
      </c>
      <c r="G305" s="2" t="s">
        <v>19</v>
      </c>
    </row>
    <row r="306" spans="1:7" x14ac:dyDescent="0.25">
      <c r="A306" s="2" t="s">
        <v>19</v>
      </c>
      <c r="E306" s="2" t="s">
        <v>19</v>
      </c>
      <c r="G306" s="2" t="s">
        <v>19</v>
      </c>
    </row>
    <row r="307" spans="1:7" x14ac:dyDescent="0.25">
      <c r="A307" s="2" t="s">
        <v>19</v>
      </c>
      <c r="E307" s="2" t="s">
        <v>19</v>
      </c>
      <c r="G307" s="2" t="s">
        <v>19</v>
      </c>
    </row>
    <row r="308" spans="1:7" x14ac:dyDescent="0.25">
      <c r="A308" s="2" t="s">
        <v>19</v>
      </c>
      <c r="E308" s="2" t="s">
        <v>19</v>
      </c>
      <c r="G308" s="2" t="s">
        <v>19</v>
      </c>
    </row>
    <row r="309" spans="1:7" x14ac:dyDescent="0.25">
      <c r="A309" s="2" t="s">
        <v>19</v>
      </c>
      <c r="E309" s="2" t="s">
        <v>19</v>
      </c>
      <c r="G309" s="2" t="s">
        <v>19</v>
      </c>
    </row>
    <row r="310" spans="1:7" x14ac:dyDescent="0.25">
      <c r="A310" s="2" t="s">
        <v>19</v>
      </c>
      <c r="E310" s="2" t="s">
        <v>19</v>
      </c>
      <c r="G310" s="2" t="s">
        <v>19</v>
      </c>
    </row>
    <row r="311" spans="1:7" x14ac:dyDescent="0.25">
      <c r="A311" s="2" t="s">
        <v>19</v>
      </c>
      <c r="E311" s="2" t="s">
        <v>19</v>
      </c>
      <c r="G311" s="2" t="s">
        <v>19</v>
      </c>
    </row>
    <row r="312" spans="1:7" x14ac:dyDescent="0.25">
      <c r="A312" s="2" t="s">
        <v>19</v>
      </c>
      <c r="E312" s="2" t="s">
        <v>19</v>
      </c>
      <c r="G312" s="2" t="s">
        <v>19</v>
      </c>
    </row>
    <row r="313" spans="1:7" x14ac:dyDescent="0.25">
      <c r="A313" s="2" t="s">
        <v>19</v>
      </c>
      <c r="E313" s="2" t="s">
        <v>19</v>
      </c>
      <c r="G313" s="2" t="s">
        <v>19</v>
      </c>
    </row>
    <row r="314" spans="1:7" x14ac:dyDescent="0.25">
      <c r="A314" s="2" t="s">
        <v>19</v>
      </c>
      <c r="E314" s="2" t="s">
        <v>19</v>
      </c>
      <c r="G314" s="2" t="s">
        <v>19</v>
      </c>
    </row>
    <row r="315" spans="1:7" x14ac:dyDescent="0.25">
      <c r="A315" s="2" t="s">
        <v>19</v>
      </c>
      <c r="E315" s="2" t="s">
        <v>19</v>
      </c>
      <c r="G315" s="2" t="s">
        <v>19</v>
      </c>
    </row>
    <row r="316" spans="1:7" x14ac:dyDescent="0.25">
      <c r="A316" s="2" t="s">
        <v>19</v>
      </c>
      <c r="E316" s="2" t="s">
        <v>29</v>
      </c>
      <c r="G316" s="2" t="s">
        <v>19</v>
      </c>
    </row>
    <row r="317" spans="1:7" x14ac:dyDescent="0.25">
      <c r="A317" s="2" t="s">
        <v>19</v>
      </c>
      <c r="E317" s="13" t="s">
        <v>19</v>
      </c>
      <c r="G317" s="2" t="s">
        <v>19</v>
      </c>
    </row>
    <row r="318" spans="1:7" x14ac:dyDescent="0.25">
      <c r="A318" s="2" t="s">
        <v>19</v>
      </c>
      <c r="G318" s="2" t="s">
        <v>19</v>
      </c>
    </row>
    <row r="319" spans="1:7" x14ac:dyDescent="0.25">
      <c r="A319" s="2" t="s">
        <v>19</v>
      </c>
      <c r="G319" s="2" t="s">
        <v>19</v>
      </c>
    </row>
    <row r="320" spans="1:7" x14ac:dyDescent="0.25">
      <c r="A320" s="2" t="s">
        <v>29</v>
      </c>
      <c r="G320" s="2" t="s">
        <v>19</v>
      </c>
    </row>
    <row r="321" spans="1:7" x14ac:dyDescent="0.25">
      <c r="A321" s="2" t="s">
        <v>19</v>
      </c>
      <c r="G321" s="2" t="s">
        <v>19</v>
      </c>
    </row>
    <row r="322" spans="1:7" x14ac:dyDescent="0.25">
      <c r="A322" s="2" t="s">
        <v>19</v>
      </c>
      <c r="G322" s="2" t="s">
        <v>19</v>
      </c>
    </row>
    <row r="323" spans="1:7" x14ac:dyDescent="0.25">
      <c r="A323" s="2" t="s">
        <v>19</v>
      </c>
      <c r="G323" s="2" t="s">
        <v>19</v>
      </c>
    </row>
    <row r="324" spans="1:7" x14ac:dyDescent="0.25">
      <c r="A324" s="2" t="s">
        <v>19</v>
      </c>
      <c r="G324" s="2" t="s">
        <v>19</v>
      </c>
    </row>
    <row r="325" spans="1:7" x14ac:dyDescent="0.25">
      <c r="A325" s="2" t="s">
        <v>29</v>
      </c>
      <c r="G325" s="2" t="s">
        <v>19</v>
      </c>
    </row>
    <row r="326" spans="1:7" x14ac:dyDescent="0.25">
      <c r="A326" s="2" t="s">
        <v>19</v>
      </c>
      <c r="G326" s="2" t="s">
        <v>19</v>
      </c>
    </row>
    <row r="327" spans="1:7" x14ac:dyDescent="0.25">
      <c r="A327" s="2" t="s">
        <v>19</v>
      </c>
      <c r="G327" s="2" t="s">
        <v>19</v>
      </c>
    </row>
    <row r="328" spans="1:7" x14ac:dyDescent="0.25">
      <c r="A328" s="2" t="s">
        <v>19</v>
      </c>
      <c r="G328" s="2" t="s">
        <v>19</v>
      </c>
    </row>
    <row r="329" spans="1:7" x14ac:dyDescent="0.25">
      <c r="A329" s="2" t="s">
        <v>19</v>
      </c>
      <c r="G329" s="2" t="s">
        <v>19</v>
      </c>
    </row>
    <row r="330" spans="1:7" x14ac:dyDescent="0.25">
      <c r="A330" s="2" t="s">
        <v>19</v>
      </c>
      <c r="G330" s="2" t="s">
        <v>19</v>
      </c>
    </row>
    <row r="331" spans="1:7" x14ac:dyDescent="0.25">
      <c r="A331" s="2" t="s">
        <v>19</v>
      </c>
      <c r="G331" s="2" t="s">
        <v>19</v>
      </c>
    </row>
    <row r="332" spans="1:7" x14ac:dyDescent="0.25">
      <c r="A332" s="2" t="s">
        <v>19</v>
      </c>
      <c r="G332" s="2" t="s">
        <v>19</v>
      </c>
    </row>
    <row r="333" spans="1:7" x14ac:dyDescent="0.25">
      <c r="A333" s="2" t="s">
        <v>19</v>
      </c>
      <c r="G333" s="2" t="s">
        <v>19</v>
      </c>
    </row>
    <row r="334" spans="1:7" x14ac:dyDescent="0.25">
      <c r="A334" s="2" t="s">
        <v>19</v>
      </c>
      <c r="G334" s="2" t="s">
        <v>19</v>
      </c>
    </row>
    <row r="335" spans="1:7" x14ac:dyDescent="0.25">
      <c r="A335" s="2" t="s">
        <v>19</v>
      </c>
      <c r="G335" s="2" t="s">
        <v>29</v>
      </c>
    </row>
    <row r="336" spans="1:7" x14ac:dyDescent="0.25">
      <c r="A336" s="2" t="s">
        <v>19</v>
      </c>
      <c r="G336" s="2" t="s">
        <v>19</v>
      </c>
    </row>
    <row r="337" spans="1:7" x14ac:dyDescent="0.25">
      <c r="A337" s="2" t="s">
        <v>19</v>
      </c>
      <c r="G337" s="2" t="s">
        <v>19</v>
      </c>
    </row>
    <row r="338" spans="1:7" x14ac:dyDescent="0.25">
      <c r="A338" s="2" t="s">
        <v>19</v>
      </c>
      <c r="G338" s="2" t="s">
        <v>19</v>
      </c>
    </row>
    <row r="339" spans="1:7" x14ac:dyDescent="0.25">
      <c r="A339" s="2" t="s">
        <v>19</v>
      </c>
      <c r="G339" s="2" t="s">
        <v>19</v>
      </c>
    </row>
    <row r="340" spans="1:7" x14ac:dyDescent="0.25">
      <c r="A340" s="2" t="s">
        <v>19</v>
      </c>
      <c r="G340" s="2" t="s">
        <v>29</v>
      </c>
    </row>
    <row r="341" spans="1:7" x14ac:dyDescent="0.25">
      <c r="A341" s="2" t="s">
        <v>19</v>
      </c>
      <c r="G341" s="2" t="s">
        <v>19</v>
      </c>
    </row>
    <row r="342" spans="1:7" x14ac:dyDescent="0.25">
      <c r="A342" s="2" t="s">
        <v>19</v>
      </c>
      <c r="G342" s="2" t="s">
        <v>19</v>
      </c>
    </row>
    <row r="343" spans="1:7" x14ac:dyDescent="0.25">
      <c r="A343" s="2" t="s">
        <v>19</v>
      </c>
      <c r="G343" s="2" t="s">
        <v>19</v>
      </c>
    </row>
    <row r="344" spans="1:7" x14ac:dyDescent="0.25">
      <c r="A344" s="2" t="s">
        <v>19</v>
      </c>
      <c r="G344" s="2" t="s">
        <v>19</v>
      </c>
    </row>
    <row r="345" spans="1:7" x14ac:dyDescent="0.25">
      <c r="G345" s="2" t="s">
        <v>19</v>
      </c>
    </row>
    <row r="346" spans="1:7" x14ac:dyDescent="0.25">
      <c r="G346" s="2" t="s">
        <v>19</v>
      </c>
    </row>
    <row r="347" spans="1:7" x14ac:dyDescent="0.25">
      <c r="G347" s="2" t="s">
        <v>19</v>
      </c>
    </row>
    <row r="348" spans="1:7" x14ac:dyDescent="0.25">
      <c r="G348" s="2" t="s">
        <v>19</v>
      </c>
    </row>
    <row r="349" spans="1:7" x14ac:dyDescent="0.25">
      <c r="G349" s="2" t="s">
        <v>19</v>
      </c>
    </row>
    <row r="350" spans="1:7" x14ac:dyDescent="0.25">
      <c r="G350" s="2" t="s">
        <v>19</v>
      </c>
    </row>
    <row r="351" spans="1:7" x14ac:dyDescent="0.25">
      <c r="G351" s="2" t="s">
        <v>19</v>
      </c>
    </row>
    <row r="352" spans="1:7" x14ac:dyDescent="0.25">
      <c r="G352" s="2" t="s">
        <v>19</v>
      </c>
    </row>
    <row r="353" spans="7:7" x14ac:dyDescent="0.25">
      <c r="G353" s="2" t="s">
        <v>19</v>
      </c>
    </row>
    <row r="354" spans="7:7" x14ac:dyDescent="0.25">
      <c r="G354" s="2" t="s">
        <v>19</v>
      </c>
    </row>
    <row r="355" spans="7:7" x14ac:dyDescent="0.25">
      <c r="G355" s="2" t="s">
        <v>19</v>
      </c>
    </row>
    <row r="356" spans="7:7" x14ac:dyDescent="0.25">
      <c r="G356" s="2" t="s">
        <v>19</v>
      </c>
    </row>
    <row r="357" spans="7:7" x14ac:dyDescent="0.25">
      <c r="G357" s="2" t="s">
        <v>19</v>
      </c>
    </row>
    <row r="358" spans="7:7" x14ac:dyDescent="0.25">
      <c r="G358" s="2" t="s">
        <v>19</v>
      </c>
    </row>
    <row r="359" spans="7:7" x14ac:dyDescent="0.25">
      <c r="G359" s="2" t="s">
        <v>19</v>
      </c>
    </row>
    <row r="360" spans="7:7" x14ac:dyDescent="0.25">
      <c r="G360" s="2" t="s">
        <v>19</v>
      </c>
    </row>
    <row r="361" spans="7:7" x14ac:dyDescent="0.25">
      <c r="G361" s="2" t="s">
        <v>19</v>
      </c>
    </row>
    <row r="362" spans="7:7" x14ac:dyDescent="0.25">
      <c r="G362" s="2" t="s">
        <v>19</v>
      </c>
    </row>
    <row r="363" spans="7:7" x14ac:dyDescent="0.25">
      <c r="G363" s="2" t="s">
        <v>19</v>
      </c>
    </row>
    <row r="364" spans="7:7" x14ac:dyDescent="0.25">
      <c r="G364" s="2" t="s">
        <v>19</v>
      </c>
    </row>
    <row r="365" spans="7:7" x14ac:dyDescent="0.25">
      <c r="G365" s="2" t="s">
        <v>19</v>
      </c>
    </row>
    <row r="366" spans="7:7" x14ac:dyDescent="0.25">
      <c r="G366" s="2" t="s">
        <v>19</v>
      </c>
    </row>
    <row r="367" spans="7:7" x14ac:dyDescent="0.25">
      <c r="G367" s="2" t="s">
        <v>19</v>
      </c>
    </row>
    <row r="368" spans="7:7" x14ac:dyDescent="0.25">
      <c r="G368" s="2" t="s">
        <v>19</v>
      </c>
    </row>
    <row r="369" spans="7:7" x14ac:dyDescent="0.25">
      <c r="G369" s="2" t="s">
        <v>19</v>
      </c>
    </row>
    <row r="370" spans="7:7" x14ac:dyDescent="0.25">
      <c r="G370" s="2" t="s">
        <v>19</v>
      </c>
    </row>
    <row r="371" spans="7:7" x14ac:dyDescent="0.25">
      <c r="G371" s="2" t="s">
        <v>29</v>
      </c>
    </row>
    <row r="372" spans="7:7" x14ac:dyDescent="0.25">
      <c r="G372" s="2" t="s">
        <v>19</v>
      </c>
    </row>
    <row r="373" spans="7:7" x14ac:dyDescent="0.25">
      <c r="G373" s="2" t="s">
        <v>19</v>
      </c>
    </row>
    <row r="374" spans="7:7" x14ac:dyDescent="0.25">
      <c r="G374" s="2" t="s">
        <v>19</v>
      </c>
    </row>
    <row r="375" spans="7:7" x14ac:dyDescent="0.25">
      <c r="G375" s="2" t="s">
        <v>19</v>
      </c>
    </row>
    <row r="376" spans="7:7" x14ac:dyDescent="0.25">
      <c r="G376" s="2" t="s">
        <v>19</v>
      </c>
    </row>
    <row r="377" spans="7:7" x14ac:dyDescent="0.25">
      <c r="G377" s="2" t="s">
        <v>19</v>
      </c>
    </row>
    <row r="378" spans="7:7" x14ac:dyDescent="0.25">
      <c r="G378" s="2" t="s">
        <v>19</v>
      </c>
    </row>
    <row r="379" spans="7:7" x14ac:dyDescent="0.25">
      <c r="G379" s="2" t="s">
        <v>19</v>
      </c>
    </row>
    <row r="380" spans="7:7" x14ac:dyDescent="0.25">
      <c r="G380" s="2" t="s">
        <v>19</v>
      </c>
    </row>
    <row r="381" spans="7:7" x14ac:dyDescent="0.25">
      <c r="G381" s="2" t="s">
        <v>29</v>
      </c>
    </row>
    <row r="382" spans="7:7" x14ac:dyDescent="0.25">
      <c r="G382" s="2" t="s">
        <v>19</v>
      </c>
    </row>
    <row r="383" spans="7:7" x14ac:dyDescent="0.25">
      <c r="G383" s="2" t="s">
        <v>19</v>
      </c>
    </row>
  </sheetData>
  <hyperlinks>
    <hyperlink ref="S10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8 b 2 e 5 1 b - c 0 9 9 - 4 3 9 8 - b 1 4 5 - d 7 d d d 4 7 3 5 5 5 7 "   x m l n s = " h t t p : / / s c h e m a s . m i c r o s o f t . c o m / D a t a M a s h u p " > A A A A A G A E A A B Q S w M E F A A C A A g A W 3 P p R h r T l j C q A A A A + g A A A B I A H A B D b 2 5 m a W c v U G F j a 2 F n Z S 5 4 b W w g o h g A K K A U A A A A A A A A A A A A A A A A A A A A A A A A A A A A h Y 9 B D o I w F E S v Q r r n t x Q w a j 5 l 4 V Y S E 6 J x S 6 B C I x R D i + V u L j y S V 9 B E M e 7 c z b y 8 x c z j d s d 0 6 l r v K g e j e p 2 Q A B j x p C 7 7 S u k 6 I a M 9 + U u S C t w V 5 b m o p f e S t V l P p k p I Y + 1 l T a l z D l w I / V B T z l h A j 9 k 2 L x v Z F e Q r q / + y r 7 S x h S 4 l E X h 4 j x E c e A g R C 2 P g E U c 6 Y 8 y U n n M A M Y R 8 t Q C G 9 A f j Z m z t O E g h t b / P k c 4 V 6 e e H e A J Q S w M E F A A C A A g A W 3 P p R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z 6 U Z 6 i 2 S T V A E A A I 0 H A A A T A B w A R m 9 y b X V s Y X M v U 2 V j d G l v b j E u b S C i G A A o o B Q A A A A A A A A A A A A A A A A A A A A A A A A A A A D t l U 1 r g 0 A Q Q O + C / 2 H Z X g x I q B + 3 k E O Q X F v a 2 J Y S c l i T a S P R X R n X k i D + 9 2 6 y t j H R n O J R L 8 L M z p v Z f e j m s J a x 4 G S h 3 8 7 E N E w j 3 z K E D W E 8 Z F E C 7 q P j k C l J Q J o G U c 9 C F L g G F Z n v 1 5 C M g w I R u P w Q u I u E 2 F m j c v n E U p j S R j l d V c t A c K n W r W x N e a D B l v F v 1 S Y 8 Z E A V 7 r R 6 H C L j + Z f A N B B J k f J j M r d 0 S 7 s s 6 Y l m E 6 n C R M J e V t X o H / j G s / h H S I X U t f m Z W q e e 5 R a w T l p X E 9 i k r G x C Z 1 J i H B X y G K D v L C m A n j u 8 A l d b 6 + D r x J n c H u U 4 / A X 7 E x h S 1 b G s u 6 j Q H F G o W D U y j Z j f 6 t l t y L 3 P k N u r I X c w 1 D b k 3 W f I 6 9 W Q N x h q G / L v M + T 3 a s g f D P 0 Z m m U Z 8 E 3 3 H a Q H C 0 Q a x R y s s n H n 2 I 2 / W + P 4 N E x R X w r A A 2 0 j a g u N L + 9 m t d N R 3 u r Q I P m X e 7 6 G T X 4 B U E s B A i 0 A F A A C A A g A W 3 P p R h r T l j C q A A A A + g A A A B I A A A A A A A A A A A A A A A A A A A A A A E N v b m Z p Z y 9 Q Y W N r Y W d l L n h t b F B L A Q I t A B Q A A g A I A F t z 6 U Y P y u m r p A A A A O k A A A A T A A A A A A A A A A A A A A A A A P Y A A A B b Q 2 9 u d G V u d F 9 U e X B l c 1 0 u e G 1 s U E s B A i 0 A F A A C A A g A W 3 P p R n q L Z J N U A Q A A j Q c A A B M A A A A A A A A A A A A A A A A A 5 w E A A E Z v c m 1 1 b G F z L 1 N l Y 3 R p b 2 4 x L m 1 Q S w U G A A A A A A M A A w D C A A A A i A M A A A A A N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M x s A A A A A A A A R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V G F i b G U y M D E x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T G F z d F V w Z G F 0 Z W Q i I F Z h b H V l P S J k M j A x N S 0 w N y 0 w O V Q y M T o x M D o y N i 4 3 O T Q 0 N D k 0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5 U Y W J s Z T I w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Y W J s Z T I w M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l R h Y m x l M j A x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Y W J s Z T I w M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l R h Y m x l M j A x M j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M Y X N 0 V X B k Y X R l Z C I g V m F s d W U 9 I m Q y M D E 1 L T A 3 L T A 5 V D I x O j E 4 O j M z L j c w O T I 5 O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u V G F i b G U y M D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V G F i b G U y M D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Y W J s Z T I w M T I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V G F i b G U y M D E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Y W J s Z T I w M T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V y c m 9 y I i A v P j x F b n R y e S B U e X B l P S J G a W x s R X J y b 3 J D b 2 R l I i B W Y W x 1 Z T 0 i c 0 N v b m 5 l Y 3 R p b 2 5 O b 3 R G b 3 V u Z C I g L z 4 8 R W 5 0 c n k g V H l w Z T 0 i R m l s b E V y c m 9 y T W V z c 2 F n Z S I g V m F s d W U 9 I n N U a G V y Z S B h c m U g b m 8 g Y 2 9 u b m V j d G l v b n M g Z m 9 y I H R o a X M g c X V l c n k u I i A v P j x F b n R y e S B U e X B l P S J G a W x s T G F z d F V w Z G F 0 Z W Q i I F Z h b H V l P S J k M j A x N S 0 w N y 0 w O V Q y M T o y M j o x O S 4 0 N j Q y M T E 3 W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W 5 U Y W J s Z T I w M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Y W J s Z T I w M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l R h Y m x l M j A x M y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U Y W J s Z T I w M T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T G F z d F V w Z G F 0 Z W Q i I F Z h b H V l P S J k M j A x N S 0 w N y 0 w O V Q y M T o x O T o 0 M C 4 1 M z k x M j E 3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b l R h Y m x l M j A x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l R h Y m x l M j A x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V G F i b G U y M D E 0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l R h Y m x l M j A x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V G F i b G U y M D E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X B w Z W 5 k M S I g L z 4 8 R W 5 0 c n k g V H l w Z T 0 i R m l s b F N 0 Y X R 1 c y I g V m F s d W U 9 I n N D b 2 1 w b G V 0 Z S I g L z 4 8 R W 5 0 c n k g V H l w Z T 0 i R m l s b E N v d W 5 0 I i B W Y W x 1 Z T 0 i b D E z M D c i I C 8 + P E V u d H J 5 I F R 5 c G U 9 I k Z p b G x F c n J v c k N v d W 5 0 I i B W Y W x 1 Z T 0 i b D A i I C 8 + P E V u d H J 5 I F R 5 c G U 9 I k Z p b G x D b 2 x 1 b W 5 U e X B l c y I g V m F s d W U 9 I n N C Z 1 k 9 I i A v P j x F b n R y e S B U e X B l P S J G a W x s Q 2 9 s d W 1 u T m F t Z X M i I F Z h b H V l P S J z W y Z x d W 9 0 O 1 l l Y X I m c X V v d D s s J n F 1 b 3 Q 7 R X J y b 3 I m c X V v d D t d I i A v P j x F b n R y e S B U e X B l P S J G a W x s R X J y b 3 J D b 2 R l I i B W Y W x 1 Z T 0 i c 1 V u a 2 5 v d 2 4 i I C 8 + P E V u d H J 5 I F R 5 c G U 9 I k Z p b G x M Y X N 0 V X B k Y X R l Z C I g V m F s d W U 9 I m Q y M D E 1 L T A 3 L T A 5 V D I x O j I y O j U 4 L j A 3 M D Q x O T l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B w Z W 5 k Z W Q g U X V l c n k x L n t Z Z W F y L D B 9 J n F 1 b 3 Q 7 L C Z x d W 9 0 O 1 N l Y 3 R p b 2 4 x L 0 F w c G V u Z D E v Q X B w Z W 5 k Z W Q g U X V l c n k x L n t F c n J v c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c H B l b m Q x L 0 F w c G V u Z G V k I F F 1 Z X J 5 M S 5 7 W W V h c i w w f S Z x d W 9 0 O y w m c X V v d D t T Z W N 0 a W 9 u M S 9 B c H B l b m Q x L 0 F w c G V u Z G V k I F F 1 Z X J 5 M S 5 7 R X J y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B c H B l b m R l Z C U y M F F 1 Z X J 5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X 7 B m P K 5 X U T q e / C j z D p N 4 A A A A A A A I A A A A A A A N m A A D A A A A A E A A A A F O w / d 2 k o 7 w d l 5 X 3 J A 7 U 6 q Q A A A A A B I A A A K A A A A A Q A A A A u h C 1 B n z 1 d J p k f 9 q z z d L s y F A A A A C x x E j F E V K y r w R + 3 b i o u J 7 X n v i G g d F 7 K 4 b J / z 5 r f p d t 5 H 6 I l X T 6 r h m 5 h H u C x 1 J W a b r a 6 f 5 N T k + m W o 2 W V K D E 0 I O 4 H R p P A k M J g N k u a k q U V F N 6 T h Q A A A D B b V e Q C q a N V Y T G u c o s f x G C n j V 1 k A = = < / D a t a M a s h u p > 
</file>

<file path=customXml/itemProps1.xml><?xml version="1.0" encoding="utf-8"?>
<ds:datastoreItem xmlns:ds="http://schemas.openxmlformats.org/officeDocument/2006/customXml" ds:itemID="{E89B47A1-3F92-4571-846D-460BC60AB4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1206x</vt:lpstr>
      <vt:lpstr>1206 (an)x</vt:lpstr>
      <vt:lpstr>1206</vt:lpstr>
      <vt:lpstr>1206 (an)</vt:lpstr>
      <vt:lpstr>1207</vt:lpstr>
      <vt:lpstr>1207x</vt:lpstr>
      <vt:lpstr>1207 (an)x</vt:lpstr>
      <vt:lpstr>1207 (an)</vt:lpstr>
      <vt:lpstr>1208</vt:lpstr>
      <vt:lpstr>1208 (an)</vt:lpstr>
      <vt:lpstr>1208Tables</vt:lpstr>
      <vt:lpstr>1208-PowerQuery</vt:lpstr>
      <vt:lpstr>1209x</vt:lpstr>
      <vt:lpstr>1209 (an)x</vt:lpstr>
      <vt:lpstr>1209</vt:lpstr>
      <vt:lpstr>1209 (an)</vt:lpstr>
      <vt:lpstr>Scores_AN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FamilyUse</dc:creator>
  <cp:lastModifiedBy>Girvin, Michael</cp:lastModifiedBy>
  <dcterms:created xsi:type="dcterms:W3CDTF">2015-06-19T13:48:32Z</dcterms:created>
  <dcterms:modified xsi:type="dcterms:W3CDTF">2015-07-16T21:40:40Z</dcterms:modified>
</cp:coreProperties>
</file>