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440" windowHeight="12540"/>
  </bookViews>
  <sheets>
    <sheet name="template" sheetId="1" r:id="rId1"/>
    <sheet name="Sheet1" sheetId="3" r:id="rId2"/>
    <sheet name="20201007" sheetId="2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3"/>
  <c r="A3" i="3" l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"/>
  <c r="D208" i="1" l="1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G122" l="1"/>
  <c r="G100"/>
  <c r="G181"/>
  <c r="O30"/>
  <c r="O18"/>
  <c r="O199"/>
  <c r="I138"/>
  <c r="I80"/>
  <c r="G152"/>
  <c r="G130"/>
  <c r="G151"/>
  <c r="O96"/>
  <c r="O66"/>
  <c r="O26"/>
  <c r="I168"/>
  <c r="I110"/>
  <c r="G88"/>
  <c r="O208"/>
  <c r="O187"/>
  <c r="I68"/>
  <c r="I99"/>
  <c r="N76"/>
  <c r="N65"/>
  <c r="G57"/>
  <c r="G55"/>
  <c r="O63"/>
  <c r="I73"/>
  <c r="I149"/>
  <c r="I107"/>
  <c r="N162"/>
  <c r="G38"/>
  <c r="G35"/>
  <c r="G39"/>
  <c r="G53"/>
  <c r="G121"/>
  <c r="O51"/>
  <c r="O15"/>
  <c r="O116"/>
  <c r="I55"/>
  <c r="G101"/>
  <c r="G69"/>
  <c r="G107"/>
  <c r="G163"/>
  <c r="O141"/>
  <c r="O93"/>
  <c r="O146"/>
  <c r="I85"/>
  <c r="G60"/>
  <c r="G54"/>
  <c r="O59"/>
  <c r="O171"/>
  <c r="I46"/>
  <c r="I16"/>
  <c r="N196"/>
  <c r="N12"/>
  <c r="G94"/>
  <c r="O12"/>
  <c r="O193"/>
  <c r="I74"/>
  <c r="I105"/>
  <c r="N82"/>
  <c r="N77"/>
  <c r="G75"/>
  <c r="G84"/>
  <c r="G159"/>
  <c r="G78"/>
  <c r="O76"/>
  <c r="O71"/>
  <c r="O55"/>
  <c r="O201"/>
  <c r="I175"/>
  <c r="G8"/>
  <c r="G189"/>
  <c r="G61"/>
  <c r="O106"/>
  <c r="O101"/>
  <c r="O85"/>
  <c r="I24"/>
  <c r="I205"/>
  <c r="G206"/>
  <c r="G192"/>
  <c r="O174"/>
  <c r="I19"/>
  <c r="I71"/>
  <c r="I41"/>
  <c r="N191"/>
  <c r="G72"/>
  <c r="G66"/>
  <c r="O65"/>
  <c r="O189"/>
  <c r="I58"/>
  <c r="I22"/>
  <c r="N202"/>
  <c r="N18"/>
  <c r="G112"/>
  <c r="G98"/>
  <c r="G76"/>
  <c r="G180"/>
  <c r="O196"/>
  <c r="O191"/>
  <c r="O175"/>
  <c r="I114"/>
  <c r="I56"/>
  <c r="G128"/>
  <c r="G106"/>
  <c r="G31"/>
  <c r="O42"/>
  <c r="O24"/>
  <c r="O205"/>
  <c r="I144"/>
  <c r="G115"/>
  <c r="I100"/>
  <c r="O152"/>
  <c r="N130"/>
  <c r="G199"/>
  <c r="O117"/>
  <c r="I91"/>
  <c r="I167"/>
  <c r="I125"/>
  <c r="N168"/>
  <c r="N7"/>
  <c r="O73"/>
  <c r="N157"/>
  <c r="N158"/>
  <c r="M156"/>
  <c r="M53"/>
  <c r="M111"/>
  <c r="H197"/>
  <c r="H133"/>
  <c r="G13"/>
  <c r="I77"/>
  <c r="N44"/>
  <c r="M42"/>
  <c r="M40"/>
  <c r="M200"/>
  <c r="M137"/>
  <c r="H152"/>
  <c r="O190"/>
  <c r="N70"/>
  <c r="N74"/>
  <c r="M72"/>
  <c r="M100"/>
  <c r="M27"/>
  <c r="M197"/>
  <c r="O45"/>
  <c r="N144"/>
  <c r="I36"/>
  <c r="N42"/>
  <c r="O60"/>
  <c r="O8"/>
  <c r="I92"/>
  <c r="I111"/>
  <c r="N88"/>
  <c r="N89"/>
  <c r="N127"/>
  <c r="I146"/>
  <c r="N169"/>
  <c r="N75"/>
  <c r="M73"/>
  <c r="M50"/>
  <c r="M34"/>
  <c r="H177"/>
  <c r="H113"/>
  <c r="O121"/>
  <c r="N5"/>
  <c r="N164"/>
  <c r="M162"/>
  <c r="M65"/>
  <c r="M117"/>
  <c r="H196"/>
  <c r="H132"/>
  <c r="O170"/>
  <c r="N193"/>
  <c r="N194"/>
  <c r="M192"/>
  <c r="M131"/>
  <c r="I86"/>
  <c r="I20"/>
  <c r="G9"/>
  <c r="I83"/>
  <c r="G102"/>
  <c r="O83"/>
  <c r="I6"/>
  <c r="I70"/>
  <c r="I34"/>
  <c r="N208"/>
  <c r="N24"/>
  <c r="G120"/>
  <c r="I40"/>
  <c r="N14"/>
  <c r="M12"/>
  <c r="M193"/>
  <c r="M170"/>
  <c r="M71"/>
  <c r="H157"/>
  <c r="G23"/>
  <c r="I170"/>
  <c r="N199"/>
  <c r="N81"/>
  <c r="M79"/>
  <c r="M56"/>
  <c r="M46"/>
  <c r="H176"/>
  <c r="G92"/>
  <c r="I178"/>
  <c r="N25"/>
  <c r="N111"/>
  <c r="M109"/>
  <c r="G71"/>
  <c r="I171"/>
  <c r="O118"/>
  <c r="N34"/>
  <c r="G175"/>
  <c r="O182"/>
  <c r="I43"/>
  <c r="I101"/>
  <c r="I65"/>
  <c r="N203"/>
  <c r="N181"/>
  <c r="O138"/>
  <c r="N185"/>
  <c r="N134"/>
  <c r="M132"/>
  <c r="M208"/>
  <c r="M87"/>
  <c r="H201"/>
  <c r="H137"/>
  <c r="G204"/>
  <c r="I88"/>
  <c r="N20"/>
  <c r="M18"/>
  <c r="M199"/>
  <c r="M176"/>
  <c r="M83"/>
  <c r="H156"/>
  <c r="G3"/>
  <c r="I137"/>
  <c r="N135"/>
  <c r="M171"/>
  <c r="H175"/>
  <c r="N56"/>
  <c r="M161"/>
  <c r="K208"/>
  <c r="K144"/>
  <c r="L160"/>
  <c r="K70"/>
  <c r="F109"/>
  <c r="L206"/>
  <c r="J109"/>
  <c r="F139"/>
  <c r="H56"/>
  <c r="F34"/>
  <c r="J11"/>
  <c r="L104"/>
  <c r="K97"/>
  <c r="G26"/>
  <c r="G207"/>
  <c r="G150"/>
  <c r="O124"/>
  <c r="O119"/>
  <c r="O103"/>
  <c r="I42"/>
  <c r="I143"/>
  <c r="G56"/>
  <c r="G28"/>
  <c r="G7"/>
  <c r="O154"/>
  <c r="O149"/>
  <c r="O133"/>
  <c r="I72"/>
  <c r="I14"/>
  <c r="G99"/>
  <c r="O16"/>
  <c r="O183"/>
  <c r="I115"/>
  <c r="I203"/>
  <c r="I155"/>
  <c r="N180"/>
  <c r="G68"/>
  <c r="G157"/>
  <c r="O161"/>
  <c r="I84"/>
  <c r="I154"/>
  <c r="I112"/>
  <c r="N83"/>
  <c r="G11"/>
  <c r="G29"/>
  <c r="G146"/>
  <c r="G124"/>
  <c r="G133"/>
  <c r="O84"/>
  <c r="O54"/>
  <c r="O20"/>
  <c r="I162"/>
  <c r="I104"/>
  <c r="G176"/>
  <c r="G154"/>
  <c r="G37"/>
  <c r="O144"/>
  <c r="O114"/>
  <c r="O50"/>
  <c r="I192"/>
  <c r="I134"/>
  <c r="G136"/>
  <c r="O108"/>
  <c r="O32"/>
  <c r="I116"/>
  <c r="I123"/>
  <c r="N100"/>
  <c r="N113"/>
  <c r="G105"/>
  <c r="O22"/>
  <c r="O207"/>
  <c r="I121"/>
  <c r="I9"/>
  <c r="I173"/>
  <c r="N186"/>
  <c r="G86"/>
  <c r="G89"/>
  <c r="G63"/>
  <c r="G95"/>
  <c r="G127"/>
  <c r="O123"/>
  <c r="O75"/>
  <c r="O140"/>
  <c r="I79"/>
  <c r="G155"/>
  <c r="G93"/>
  <c r="G149"/>
  <c r="O10"/>
  <c r="O5"/>
  <c r="O165"/>
  <c r="O206"/>
  <c r="I109"/>
  <c r="G14"/>
  <c r="G97"/>
  <c r="O107"/>
  <c r="I30"/>
  <c r="I94"/>
  <c r="I52"/>
  <c r="N29"/>
  <c r="N36"/>
  <c r="G142"/>
  <c r="O120"/>
  <c r="O38"/>
  <c r="I122"/>
  <c r="I129"/>
  <c r="N106"/>
  <c r="N125"/>
  <c r="G123"/>
  <c r="G126"/>
  <c r="G183"/>
  <c r="G25"/>
  <c r="O100"/>
  <c r="O95"/>
  <c r="O79"/>
  <c r="I18"/>
  <c r="I199"/>
  <c r="G32"/>
  <c r="G4"/>
  <c r="G168"/>
  <c r="O130"/>
  <c r="O125"/>
  <c r="O109"/>
  <c r="I48"/>
  <c r="G62"/>
  <c r="I142"/>
  <c r="G208"/>
  <c r="I153"/>
  <c r="G85"/>
  <c r="O179"/>
  <c r="I102"/>
  <c r="I166"/>
  <c r="I124"/>
  <c r="N101"/>
  <c r="N72"/>
  <c r="O94"/>
  <c r="N22"/>
  <c r="N62"/>
  <c r="M60"/>
  <c r="M76"/>
  <c r="M15"/>
  <c r="M173"/>
  <c r="H149"/>
  <c r="G33"/>
  <c r="I113"/>
  <c r="N49"/>
  <c r="N129"/>
  <c r="M127"/>
  <c r="M104"/>
  <c r="M142"/>
  <c r="H168"/>
  <c r="G70"/>
  <c r="I93"/>
  <c r="N91"/>
  <c r="N159"/>
  <c r="M157"/>
  <c r="M134"/>
  <c r="M5"/>
  <c r="G198"/>
  <c r="I89"/>
  <c r="O113"/>
  <c r="N35"/>
  <c r="O40"/>
  <c r="O19"/>
  <c r="I139"/>
  <c r="I15"/>
  <c r="I191"/>
  <c r="N192"/>
  <c r="N31"/>
  <c r="O62"/>
  <c r="N155"/>
  <c r="N182"/>
  <c r="M180"/>
  <c r="M101"/>
  <c r="M135"/>
  <c r="H193"/>
  <c r="H129"/>
  <c r="O142"/>
  <c r="N46"/>
  <c r="N68"/>
  <c r="M66"/>
  <c r="M88"/>
  <c r="M21"/>
  <c r="M185"/>
  <c r="H148"/>
  <c r="O177"/>
  <c r="N166"/>
  <c r="N98"/>
  <c r="M96"/>
  <c r="M148"/>
  <c r="M51"/>
  <c r="O139"/>
  <c r="N17"/>
  <c r="I25"/>
  <c r="G108"/>
  <c r="O156"/>
  <c r="O56"/>
  <c r="I140"/>
  <c r="I135"/>
  <c r="N112"/>
  <c r="N137"/>
  <c r="G114"/>
  <c r="I82"/>
  <c r="N13"/>
  <c r="N99"/>
  <c r="M97"/>
  <c r="M74"/>
  <c r="M82"/>
  <c r="H173"/>
  <c r="H109"/>
  <c r="O110"/>
  <c r="N139"/>
  <c r="N188"/>
  <c r="M186"/>
  <c r="M119"/>
  <c r="M141"/>
  <c r="H192"/>
  <c r="H128"/>
  <c r="I108"/>
  <c r="N60"/>
  <c r="N15"/>
  <c r="M13"/>
  <c r="G65"/>
  <c r="I176"/>
  <c r="G201"/>
  <c r="I57"/>
  <c r="G186"/>
  <c r="O131"/>
  <c r="I54"/>
  <c r="I118"/>
  <c r="I76"/>
  <c r="N47"/>
  <c r="N48"/>
  <c r="G109"/>
  <c r="I29"/>
  <c r="N38"/>
  <c r="M36"/>
  <c r="M22"/>
  <c r="M194"/>
  <c r="M125"/>
  <c r="H153"/>
  <c r="G44"/>
  <c r="I130"/>
  <c r="N19"/>
  <c r="N105"/>
  <c r="M103"/>
  <c r="M80"/>
  <c r="M94"/>
  <c r="H172"/>
  <c r="G81"/>
  <c r="I185"/>
  <c r="N61"/>
  <c r="M206"/>
  <c r="H191"/>
  <c r="I3"/>
  <c r="M9"/>
  <c r="H96"/>
  <c r="K160"/>
  <c r="L184"/>
  <c r="K88"/>
  <c r="J155"/>
  <c r="L53"/>
  <c r="L134"/>
  <c r="F163"/>
  <c r="H72"/>
  <c r="J62"/>
  <c r="L110"/>
  <c r="K15"/>
  <c r="H36"/>
  <c r="G191"/>
  <c r="G111"/>
  <c r="G185"/>
  <c r="O28"/>
  <c r="O23"/>
  <c r="O7"/>
  <c r="O57"/>
  <c r="I127"/>
  <c r="G48"/>
  <c r="G141"/>
  <c r="G42"/>
  <c r="O58"/>
  <c r="O53"/>
  <c r="O37"/>
  <c r="O153"/>
  <c r="I157"/>
  <c r="G110"/>
  <c r="G91"/>
  <c r="O203"/>
  <c r="I126"/>
  <c r="I184"/>
  <c r="I148"/>
  <c r="N119"/>
  <c r="G77"/>
  <c r="G83"/>
  <c r="O105"/>
  <c r="O134"/>
  <c r="I182"/>
  <c r="I177"/>
  <c r="N154"/>
  <c r="N163"/>
  <c r="G10"/>
  <c r="G50"/>
  <c r="G22"/>
  <c r="G174"/>
  <c r="O148"/>
  <c r="O143"/>
  <c r="O127"/>
  <c r="I66"/>
  <c r="I8"/>
  <c r="G80"/>
  <c r="G52"/>
  <c r="G49"/>
  <c r="O178"/>
  <c r="O173"/>
  <c r="O157"/>
  <c r="I96"/>
  <c r="I38"/>
  <c r="G147"/>
  <c r="O64"/>
  <c r="O43"/>
  <c r="I163"/>
  <c r="I27"/>
  <c r="N4"/>
  <c r="N204"/>
  <c r="G116"/>
  <c r="G145"/>
  <c r="O6"/>
  <c r="I132"/>
  <c r="I196"/>
  <c r="I160"/>
  <c r="N131"/>
  <c r="G113"/>
  <c r="G119"/>
  <c r="G170"/>
  <c r="G148"/>
  <c r="G205"/>
  <c r="O132"/>
  <c r="O102"/>
  <c r="O44"/>
  <c r="I186"/>
  <c r="I128"/>
  <c r="G200"/>
  <c r="G184"/>
  <c r="G156"/>
  <c r="O192"/>
  <c r="O162"/>
  <c r="O74"/>
  <c r="I13"/>
  <c r="G64"/>
  <c r="G196"/>
  <c r="O204"/>
  <c r="O80"/>
  <c r="I152"/>
  <c r="I147"/>
  <c r="N124"/>
  <c r="N179"/>
  <c r="G153"/>
  <c r="O70"/>
  <c r="O49"/>
  <c r="I169"/>
  <c r="I33"/>
  <c r="N10"/>
  <c r="N133"/>
  <c r="G134"/>
  <c r="G143"/>
  <c r="G87"/>
  <c r="G137"/>
  <c r="O4"/>
  <c r="O195"/>
  <c r="O147"/>
  <c r="O188"/>
  <c r="I103"/>
  <c r="G203"/>
  <c r="G117"/>
  <c r="G197"/>
  <c r="O34"/>
  <c r="O29"/>
  <c r="O13"/>
  <c r="O81"/>
  <c r="I133"/>
  <c r="I78"/>
  <c r="G166"/>
  <c r="I158"/>
  <c r="G171"/>
  <c r="O159"/>
  <c r="O164"/>
  <c r="I188"/>
  <c r="I183"/>
  <c r="N160"/>
  <c r="N175"/>
  <c r="G177"/>
  <c r="I45"/>
  <c r="N73"/>
  <c r="N147"/>
  <c r="M145"/>
  <c r="M122"/>
  <c r="M184"/>
  <c r="H165"/>
  <c r="H101"/>
  <c r="I49"/>
  <c r="N84"/>
  <c r="N33"/>
  <c r="M31"/>
  <c r="M8"/>
  <c r="M189"/>
  <c r="H184"/>
  <c r="H120"/>
  <c r="I50"/>
  <c r="N138"/>
  <c r="N63"/>
  <c r="M61"/>
  <c r="M38"/>
  <c r="M16"/>
  <c r="G51"/>
  <c r="I131"/>
  <c r="G132"/>
  <c r="I64"/>
  <c r="G67"/>
  <c r="O36"/>
  <c r="I150"/>
  <c r="I208"/>
  <c r="I172"/>
  <c r="N143"/>
  <c r="N96"/>
  <c r="O168"/>
  <c r="N118"/>
  <c r="N86"/>
  <c r="M84"/>
  <c r="M118"/>
  <c r="M39"/>
  <c r="F208"/>
  <c r="H145"/>
  <c r="G16"/>
  <c r="I69"/>
  <c r="N85"/>
  <c r="N153"/>
  <c r="M151"/>
  <c r="M128"/>
  <c r="M196"/>
  <c r="H164"/>
  <c r="G125"/>
  <c r="I189"/>
  <c r="N121"/>
  <c r="M113"/>
  <c r="M181"/>
  <c r="M158"/>
  <c r="O160"/>
  <c r="N52"/>
  <c r="O186"/>
  <c r="N197"/>
  <c r="O88"/>
  <c r="O67"/>
  <c r="I187"/>
  <c r="I39"/>
  <c r="N16"/>
  <c r="N145"/>
  <c r="N55"/>
  <c r="I12"/>
  <c r="N30"/>
  <c r="N206"/>
  <c r="M204"/>
  <c r="M155"/>
  <c r="M159"/>
  <c r="H189"/>
  <c r="H125"/>
  <c r="O27"/>
  <c r="N142"/>
  <c r="N92"/>
  <c r="M90"/>
  <c r="M130"/>
  <c r="M45"/>
  <c r="H208"/>
  <c r="H144"/>
  <c r="O185"/>
  <c r="N107"/>
  <c r="N122"/>
  <c r="M120"/>
  <c r="M190"/>
  <c r="O128"/>
  <c r="N151"/>
  <c r="I119"/>
  <c r="G182"/>
  <c r="O9"/>
  <c r="O104"/>
  <c r="I164"/>
  <c r="I159"/>
  <c r="N136"/>
  <c r="N150"/>
  <c r="G188"/>
  <c r="I59"/>
  <c r="N43"/>
  <c r="N123"/>
  <c r="M121"/>
  <c r="M98"/>
  <c r="M136"/>
  <c r="H169"/>
  <c r="H105"/>
  <c r="I60"/>
  <c r="N54"/>
  <c r="N9"/>
  <c r="M7"/>
  <c r="M167"/>
  <c r="M165"/>
  <c r="H188"/>
  <c r="H124"/>
  <c r="I97"/>
  <c r="N90"/>
  <c r="M14"/>
  <c r="H207"/>
  <c r="O46"/>
  <c r="M64"/>
  <c r="H118"/>
  <c r="K176"/>
  <c r="L208"/>
  <c r="K112"/>
  <c r="J203"/>
  <c r="L69"/>
  <c r="L158"/>
  <c r="F187"/>
  <c r="K92"/>
  <c r="J100"/>
  <c r="J192"/>
  <c r="J115"/>
  <c r="L15"/>
  <c r="J55"/>
  <c r="G190"/>
  <c r="G15"/>
  <c r="G5"/>
  <c r="G79"/>
  <c r="O176"/>
  <c r="O198"/>
  <c r="O92"/>
  <c r="I31"/>
  <c r="G47"/>
  <c r="G45"/>
  <c r="G59"/>
  <c r="G162"/>
  <c r="O69"/>
  <c r="O33"/>
  <c r="O122"/>
  <c r="I61"/>
  <c r="G167"/>
  <c r="G161"/>
  <c r="O11"/>
  <c r="O21"/>
  <c r="I200"/>
  <c r="I195"/>
  <c r="N172"/>
  <c r="N205"/>
  <c r="G40"/>
  <c r="O166"/>
  <c r="O145"/>
  <c r="I26"/>
  <c r="I81"/>
  <c r="N58"/>
  <c r="N23"/>
  <c r="G27"/>
  <c r="G36"/>
  <c r="G135"/>
  <c r="G30"/>
  <c r="O52"/>
  <c r="O47"/>
  <c r="O31"/>
  <c r="O135"/>
  <c r="I151"/>
  <c r="G96"/>
  <c r="G165"/>
  <c r="G90"/>
  <c r="O82"/>
  <c r="O77"/>
  <c r="O61"/>
  <c r="O3"/>
  <c r="I181"/>
  <c r="G158"/>
  <c r="G169"/>
  <c r="O78"/>
  <c r="I174"/>
  <c r="I23"/>
  <c r="I202"/>
  <c r="N161"/>
  <c r="G179"/>
  <c r="G173"/>
  <c r="O17"/>
  <c r="O39"/>
  <c r="I206"/>
  <c r="I201"/>
  <c r="N178"/>
  <c r="N183"/>
  <c r="G58"/>
  <c r="G74"/>
  <c r="G46"/>
  <c r="G193"/>
  <c r="O172"/>
  <c r="O167"/>
  <c r="O151"/>
  <c r="I90"/>
  <c r="I32"/>
  <c r="G104"/>
  <c r="G82"/>
  <c r="G19"/>
  <c r="O202"/>
  <c r="O197"/>
  <c r="O181"/>
  <c r="I120"/>
  <c r="I62"/>
  <c r="G195"/>
  <c r="O112"/>
  <c r="O91"/>
  <c r="I95"/>
  <c r="I51"/>
  <c r="N28"/>
  <c r="N187"/>
  <c r="G164"/>
  <c r="G187"/>
  <c r="O90"/>
  <c r="I180"/>
  <c r="I35"/>
  <c r="I5"/>
  <c r="N167"/>
  <c r="G12"/>
  <c r="G6"/>
  <c r="G194"/>
  <c r="G178"/>
  <c r="G138"/>
  <c r="O180"/>
  <c r="O150"/>
  <c r="O68"/>
  <c r="I7"/>
  <c r="G202"/>
  <c r="G21"/>
  <c r="G17"/>
  <c r="G139"/>
  <c r="O194"/>
  <c r="O158"/>
  <c r="O98"/>
  <c r="I37"/>
  <c r="O155"/>
  <c r="N71"/>
  <c r="O86"/>
  <c r="N132"/>
  <c r="O184"/>
  <c r="O163"/>
  <c r="I44"/>
  <c r="I87"/>
  <c r="N64"/>
  <c r="N41"/>
  <c r="N103"/>
  <c r="I193"/>
  <c r="N108"/>
  <c r="N51"/>
  <c r="M49"/>
  <c r="M26"/>
  <c r="M207"/>
  <c r="H181"/>
  <c r="H117"/>
  <c r="O200"/>
  <c r="N120"/>
  <c r="N140"/>
  <c r="M138"/>
  <c r="M11"/>
  <c r="M93"/>
  <c r="H200"/>
  <c r="H136"/>
  <c r="O169"/>
  <c r="N59"/>
  <c r="N170"/>
  <c r="M168"/>
  <c r="M77"/>
  <c r="M123"/>
  <c r="I161"/>
  <c r="I67"/>
  <c r="G20"/>
  <c r="I106"/>
  <c r="G160"/>
  <c r="O35"/>
  <c r="O99"/>
  <c r="I10"/>
  <c r="I207"/>
  <c r="N184"/>
  <c r="N201"/>
  <c r="G172"/>
  <c r="I141"/>
  <c r="N109"/>
  <c r="N207"/>
  <c r="M169"/>
  <c r="M146"/>
  <c r="M23"/>
  <c r="H161"/>
  <c r="H97"/>
  <c r="I197"/>
  <c r="N114"/>
  <c r="N57"/>
  <c r="M55"/>
  <c r="M32"/>
  <c r="M4"/>
  <c r="H180"/>
  <c r="G131"/>
  <c r="I194"/>
  <c r="N177"/>
  <c r="N87"/>
  <c r="M85"/>
  <c r="M62"/>
  <c r="G34"/>
  <c r="I75"/>
  <c r="G43"/>
  <c r="I53"/>
  <c r="G73"/>
  <c r="O126"/>
  <c r="I198"/>
  <c r="I47"/>
  <c r="I17"/>
  <c r="N173"/>
  <c r="N126"/>
  <c r="O89"/>
  <c r="N11"/>
  <c r="N110"/>
  <c r="M108"/>
  <c r="M166"/>
  <c r="M63"/>
  <c r="H205"/>
  <c r="H141"/>
  <c r="G41"/>
  <c r="I165"/>
  <c r="N115"/>
  <c r="N3"/>
  <c r="M175"/>
  <c r="M152"/>
  <c r="M35"/>
  <c r="H160"/>
  <c r="G144"/>
  <c r="I136"/>
  <c r="N26"/>
  <c r="M24"/>
  <c r="M205"/>
  <c r="O87"/>
  <c r="N148"/>
  <c r="O97"/>
  <c r="N171"/>
  <c r="O136"/>
  <c r="O115"/>
  <c r="I179"/>
  <c r="I63"/>
  <c r="N40"/>
  <c r="N195"/>
  <c r="N79"/>
  <c r="I204"/>
  <c r="N78"/>
  <c r="N27"/>
  <c r="M25"/>
  <c r="M203"/>
  <c r="M183"/>
  <c r="H185"/>
  <c r="H121"/>
  <c r="O137"/>
  <c r="N53"/>
  <c r="N116"/>
  <c r="M114"/>
  <c r="M178"/>
  <c r="M69"/>
  <c r="H204"/>
  <c r="H140"/>
  <c r="O129"/>
  <c r="N174"/>
  <c r="M133"/>
  <c r="M154"/>
  <c r="H159"/>
  <c r="M54"/>
  <c r="H150"/>
  <c r="K192"/>
  <c r="K128"/>
  <c r="L136"/>
  <c r="K54"/>
  <c r="F85"/>
  <c r="L182"/>
  <c r="J85"/>
  <c r="F115"/>
  <c r="H40"/>
  <c r="F18"/>
  <c r="K8"/>
  <c r="L31"/>
  <c r="J16"/>
  <c r="O14"/>
  <c r="M89"/>
  <c r="H111"/>
  <c r="K171"/>
  <c r="F200"/>
  <c r="L105"/>
  <c r="J188"/>
  <c r="L64"/>
  <c r="F150"/>
  <c r="L180"/>
  <c r="L85"/>
  <c r="K85"/>
  <c r="H38"/>
  <c r="J57"/>
  <c r="L10"/>
  <c r="K23"/>
  <c r="O111"/>
  <c r="M143"/>
  <c r="H110"/>
  <c r="M52"/>
  <c r="M47"/>
  <c r="H155"/>
  <c r="M150"/>
  <c r="H142"/>
  <c r="K188"/>
  <c r="K124"/>
  <c r="L130"/>
  <c r="K50"/>
  <c r="L81"/>
  <c r="L176"/>
  <c r="F205"/>
  <c r="K110"/>
  <c r="J189"/>
  <c r="F14"/>
  <c r="F73"/>
  <c r="L27"/>
  <c r="J205"/>
  <c r="H35"/>
  <c r="M67"/>
  <c r="H131"/>
  <c r="K183"/>
  <c r="K119"/>
  <c r="F122"/>
  <c r="K45"/>
  <c r="L76"/>
  <c r="F168"/>
  <c r="L198"/>
  <c r="L103"/>
  <c r="J142"/>
  <c r="F9"/>
  <c r="J28"/>
  <c r="L22"/>
  <c r="J151"/>
  <c r="G24"/>
  <c r="M144"/>
  <c r="M58"/>
  <c r="H167"/>
  <c r="N45"/>
  <c r="H182"/>
  <c r="K200"/>
  <c r="K136"/>
  <c r="L148"/>
  <c r="K62"/>
  <c r="F97"/>
  <c r="L194"/>
  <c r="J97"/>
  <c r="F127"/>
  <c r="H48"/>
  <c r="F26"/>
  <c r="J39"/>
  <c r="K39"/>
  <c r="F47"/>
  <c r="F48"/>
  <c r="N165"/>
  <c r="H162"/>
  <c r="K195"/>
  <c r="K131"/>
  <c r="F140"/>
  <c r="K57"/>
  <c r="J90"/>
  <c r="F186"/>
  <c r="K90"/>
  <c r="L120"/>
  <c r="H43"/>
  <c r="F21"/>
  <c r="K22"/>
  <c r="L34"/>
  <c r="J26"/>
  <c r="M182"/>
  <c r="H195"/>
  <c r="I21"/>
  <c r="M116"/>
  <c r="H102"/>
  <c r="K164"/>
  <c r="L190"/>
  <c r="K94"/>
  <c r="J167"/>
  <c r="L57"/>
  <c r="L140"/>
  <c r="F169"/>
  <c r="H76"/>
  <c r="J70"/>
  <c r="H13"/>
  <c r="K28"/>
  <c r="L3"/>
  <c r="J186"/>
  <c r="N94"/>
  <c r="M33"/>
  <c r="H95"/>
  <c r="K159"/>
  <c r="F182"/>
  <c r="L87"/>
  <c r="J152"/>
  <c r="L52"/>
  <c r="F132"/>
  <c r="L162"/>
  <c r="H71"/>
  <c r="J60"/>
  <c r="F99"/>
  <c r="K11"/>
  <c r="O41"/>
  <c r="H206"/>
  <c r="K190"/>
  <c r="K126"/>
  <c r="L133"/>
  <c r="K52"/>
  <c r="K83"/>
  <c r="L179"/>
  <c r="L83"/>
  <c r="F112"/>
  <c r="J207"/>
  <c r="F16"/>
  <c r="H4"/>
  <c r="L29"/>
  <c r="J9"/>
  <c r="I11"/>
  <c r="M92"/>
  <c r="H103"/>
  <c r="K165"/>
  <c r="L70"/>
  <c r="K103"/>
  <c r="J65"/>
  <c r="K4"/>
  <c r="K67"/>
  <c r="L135"/>
  <c r="F93"/>
  <c r="J35"/>
  <c r="F173"/>
  <c r="F123"/>
  <c r="F59"/>
  <c r="H20"/>
  <c r="F119"/>
  <c r="L195"/>
  <c r="J23"/>
  <c r="L147"/>
  <c r="F101"/>
  <c r="I4"/>
  <c r="H174"/>
  <c r="K186"/>
  <c r="K122"/>
  <c r="L127"/>
  <c r="K48"/>
  <c r="L79"/>
  <c r="L173"/>
  <c r="F202"/>
  <c r="F106"/>
  <c r="J171"/>
  <c r="F12"/>
  <c r="F45"/>
  <c r="L25"/>
  <c r="J180"/>
  <c r="I190"/>
  <c r="M188"/>
  <c r="H98"/>
  <c r="K161"/>
  <c r="L54"/>
  <c r="J64"/>
  <c r="J157"/>
  <c r="K3"/>
  <c r="K51"/>
  <c r="J111"/>
  <c r="L28"/>
  <c r="J17"/>
  <c r="F149"/>
  <c r="F98"/>
  <c r="J49"/>
  <c r="H10"/>
  <c r="J95"/>
  <c r="L171"/>
  <c r="K32"/>
  <c r="J122"/>
  <c r="K30"/>
  <c r="J139"/>
  <c r="M160"/>
  <c r="H86"/>
  <c r="K150"/>
  <c r="L169"/>
  <c r="K76"/>
  <c r="J125"/>
  <c r="L43"/>
  <c r="L119"/>
  <c r="F148"/>
  <c r="H62"/>
  <c r="J42"/>
  <c r="J37"/>
  <c r="J136"/>
  <c r="H5"/>
  <c r="F76"/>
  <c r="M126"/>
  <c r="H143"/>
  <c r="K189"/>
  <c r="K71"/>
  <c r="L141"/>
  <c r="J106"/>
  <c r="F39"/>
  <c r="F203"/>
  <c r="F153"/>
  <c r="J145"/>
  <c r="K87"/>
  <c r="J10"/>
  <c r="L78"/>
  <c r="J160"/>
  <c r="J169"/>
  <c r="K149"/>
  <c r="F117"/>
  <c r="J81"/>
  <c r="M102"/>
  <c r="H104"/>
  <c r="K162"/>
  <c r="L187"/>
  <c r="F90"/>
  <c r="J161"/>
  <c r="L55"/>
  <c r="L137"/>
  <c r="F166"/>
  <c r="H74"/>
  <c r="J66"/>
  <c r="H7"/>
  <c r="K21"/>
  <c r="J110"/>
  <c r="J168"/>
  <c r="N21"/>
  <c r="H186"/>
  <c r="K201"/>
  <c r="F137"/>
  <c r="F86"/>
  <c r="K12"/>
  <c r="J184"/>
  <c r="K157"/>
  <c r="L50"/>
  <c r="J56"/>
  <c r="J121"/>
  <c r="J53"/>
  <c r="J182"/>
  <c r="H81"/>
  <c r="J127"/>
  <c r="M174"/>
  <c r="H139"/>
  <c r="K187"/>
  <c r="K123"/>
  <c r="F128"/>
  <c r="K49"/>
  <c r="L80"/>
  <c r="F174"/>
  <c r="L204"/>
  <c r="L109"/>
  <c r="J178"/>
  <c r="F13"/>
  <c r="F53"/>
  <c r="L26"/>
  <c r="J187"/>
  <c r="H32"/>
  <c r="M198"/>
  <c r="H138"/>
  <c r="M48"/>
  <c r="M195"/>
  <c r="H171"/>
  <c r="N152"/>
  <c r="H198"/>
  <c r="K204"/>
  <c r="K140"/>
  <c r="L154"/>
  <c r="K66"/>
  <c r="F103"/>
  <c r="L200"/>
  <c r="J103"/>
  <c r="F133"/>
  <c r="H52"/>
  <c r="F30"/>
  <c r="J75"/>
  <c r="K91"/>
  <c r="F71"/>
  <c r="F56"/>
  <c r="N69"/>
  <c r="H178"/>
  <c r="K199"/>
  <c r="K135"/>
  <c r="F146"/>
  <c r="K61"/>
  <c r="J96"/>
  <c r="F192"/>
  <c r="K96"/>
  <c r="L126"/>
  <c r="H47"/>
  <c r="F25"/>
  <c r="K37"/>
  <c r="L38"/>
  <c r="F41"/>
  <c r="F46"/>
  <c r="N146"/>
  <c r="M99"/>
  <c r="H183"/>
  <c r="N102"/>
  <c r="M201"/>
  <c r="H88"/>
  <c r="K152"/>
  <c r="L172"/>
  <c r="K78"/>
  <c r="J131"/>
  <c r="L45"/>
  <c r="L122"/>
  <c r="F151"/>
  <c r="H64"/>
  <c r="J46"/>
  <c r="F49"/>
  <c r="J154"/>
  <c r="H11"/>
  <c r="F80"/>
  <c r="N97"/>
  <c r="M17"/>
  <c r="H83"/>
  <c r="K147"/>
  <c r="F164"/>
  <c r="K73"/>
  <c r="J116"/>
  <c r="L40"/>
  <c r="F114"/>
  <c r="L144"/>
  <c r="H59"/>
  <c r="F37"/>
  <c r="J24"/>
  <c r="F111"/>
  <c r="J123"/>
  <c r="M179"/>
  <c r="M149"/>
  <c r="G129"/>
  <c r="M139"/>
  <c r="H126"/>
  <c r="K180"/>
  <c r="K116"/>
  <c r="L118"/>
  <c r="K42"/>
  <c r="L73"/>
  <c r="L164"/>
  <c r="F193"/>
  <c r="K98"/>
  <c r="J117"/>
  <c r="F6"/>
  <c r="J18"/>
  <c r="L19"/>
  <c r="J104"/>
  <c r="O72"/>
  <c r="M112"/>
  <c r="H116"/>
  <c r="K175"/>
  <c r="F206"/>
  <c r="L111"/>
  <c r="J200"/>
  <c r="L68"/>
  <c r="F156"/>
  <c r="L186"/>
  <c r="L91"/>
  <c r="L98"/>
  <c r="J181"/>
  <c r="J86"/>
  <c r="F62"/>
  <c r="M164"/>
  <c r="K206"/>
  <c r="K142"/>
  <c r="L157"/>
  <c r="K68"/>
  <c r="K107"/>
  <c r="L203"/>
  <c r="L107"/>
  <c r="F136"/>
  <c r="H54"/>
  <c r="F32"/>
  <c r="J3"/>
  <c r="L96"/>
  <c r="F81"/>
  <c r="G140"/>
  <c r="M115"/>
  <c r="H127"/>
  <c r="K181"/>
  <c r="J206"/>
  <c r="J93"/>
  <c r="L16"/>
  <c r="J4"/>
  <c r="F155"/>
  <c r="F104"/>
  <c r="K99"/>
  <c r="H12"/>
  <c r="K153"/>
  <c r="L46"/>
  <c r="J48"/>
  <c r="K93"/>
  <c r="K117"/>
  <c r="F165"/>
  <c r="F7"/>
  <c r="H17"/>
  <c r="L36"/>
  <c r="J199"/>
  <c r="M57"/>
  <c r="K202"/>
  <c r="K138"/>
  <c r="L151"/>
  <c r="K64"/>
  <c r="K101"/>
  <c r="L197"/>
  <c r="L101"/>
  <c r="F130"/>
  <c r="H50"/>
  <c r="F28"/>
  <c r="J59"/>
  <c r="L86"/>
  <c r="F61"/>
  <c r="G103"/>
  <c r="M10"/>
  <c r="H119"/>
  <c r="K177"/>
  <c r="J158"/>
  <c r="H73"/>
  <c r="J92"/>
  <c r="J71"/>
  <c r="F131"/>
  <c r="L207"/>
  <c r="J195"/>
  <c r="J177"/>
  <c r="K137"/>
  <c r="F195"/>
  <c r="F27"/>
  <c r="F58"/>
  <c r="F191"/>
  <c r="F141"/>
  <c r="H16"/>
  <c r="F89"/>
  <c r="J202"/>
  <c r="J12"/>
  <c r="M6"/>
  <c r="H115"/>
  <c r="K166"/>
  <c r="L193"/>
  <c r="F96"/>
  <c r="J173"/>
  <c r="L59"/>
  <c r="L143"/>
  <c r="F172"/>
  <c r="H78"/>
  <c r="J74"/>
  <c r="H19"/>
  <c r="K35"/>
  <c r="L5"/>
  <c r="J204"/>
  <c r="N128"/>
  <c r="H202"/>
  <c r="K205"/>
  <c r="F161"/>
  <c r="F110"/>
  <c r="J15"/>
  <c r="H15"/>
  <c r="K20"/>
  <c r="L66"/>
  <c r="L90"/>
  <c r="K31"/>
  <c r="J14"/>
  <c r="K47"/>
  <c r="J105"/>
  <c r="L24"/>
  <c r="K9"/>
  <c r="L42"/>
  <c r="L14"/>
  <c r="N8"/>
  <c r="H146"/>
  <c r="K178"/>
  <c r="K114"/>
  <c r="L115"/>
  <c r="K40"/>
  <c r="L71"/>
  <c r="L161"/>
  <c r="F190"/>
  <c r="F94"/>
  <c r="F105"/>
  <c r="F4"/>
  <c r="J8"/>
  <c r="L17"/>
  <c r="J73"/>
  <c r="N66"/>
  <c r="M177"/>
  <c r="H89"/>
  <c r="K129"/>
  <c r="F183"/>
  <c r="F19"/>
  <c r="F50"/>
  <c r="K24"/>
  <c r="J146"/>
  <c r="H69"/>
  <c r="H27"/>
  <c r="J63"/>
  <c r="J101"/>
  <c r="L177"/>
  <c r="J47"/>
  <c r="F64"/>
  <c r="N176"/>
  <c r="H194"/>
  <c r="K203"/>
  <c r="K139"/>
  <c r="F152"/>
  <c r="K65"/>
  <c r="J102"/>
  <c r="F198"/>
  <c r="K102"/>
  <c r="L132"/>
  <c r="H51"/>
  <c r="F29"/>
  <c r="J67"/>
  <c r="J88"/>
  <c r="F67"/>
  <c r="F54"/>
  <c r="N200"/>
  <c r="H190"/>
  <c r="N50"/>
  <c r="M75"/>
  <c r="H187"/>
  <c r="N198"/>
  <c r="M105"/>
  <c r="H92"/>
  <c r="K156"/>
  <c r="L178"/>
  <c r="K82"/>
  <c r="J143"/>
  <c r="L49"/>
  <c r="L128"/>
  <c r="F157"/>
  <c r="H68"/>
  <c r="J54"/>
  <c r="F77"/>
  <c r="J190"/>
  <c r="H24"/>
  <c r="J114"/>
  <c r="N156"/>
  <c r="M28"/>
  <c r="H87"/>
  <c r="K151"/>
  <c r="F170"/>
  <c r="K77"/>
  <c r="J128"/>
  <c r="L44"/>
  <c r="F120"/>
  <c r="L150"/>
  <c r="H63"/>
  <c r="J44"/>
  <c r="F43"/>
  <c r="J147"/>
  <c r="H8"/>
  <c r="F78"/>
  <c r="N189"/>
  <c r="M110"/>
  <c r="H199"/>
  <c r="I145"/>
  <c r="M20"/>
  <c r="H107"/>
  <c r="K168"/>
  <c r="L196"/>
  <c r="K100"/>
  <c r="J179"/>
  <c r="L61"/>
  <c r="L146"/>
  <c r="F175"/>
  <c r="H80"/>
  <c r="J78"/>
  <c r="H25"/>
  <c r="J41"/>
  <c r="L7"/>
  <c r="K10"/>
  <c r="I117"/>
  <c r="M140"/>
  <c r="H100"/>
  <c r="K163"/>
  <c r="F188"/>
  <c r="L93"/>
  <c r="J164"/>
  <c r="L56"/>
  <c r="F138"/>
  <c r="L168"/>
  <c r="H75"/>
  <c r="J68"/>
  <c r="H9"/>
  <c r="K25"/>
  <c r="J163"/>
  <c r="M37"/>
  <c r="M106"/>
  <c r="H163"/>
  <c r="N141"/>
  <c r="H166"/>
  <c r="K196"/>
  <c r="K132"/>
  <c r="L142"/>
  <c r="K58"/>
  <c r="F91"/>
  <c r="L188"/>
  <c r="J91"/>
  <c r="F121"/>
  <c r="H44"/>
  <c r="F22"/>
  <c r="K26"/>
  <c r="L35"/>
  <c r="J29"/>
  <c r="F40"/>
  <c r="M78"/>
  <c r="H147"/>
  <c r="K191"/>
  <c r="K127"/>
  <c r="F134"/>
  <c r="K53"/>
  <c r="J84"/>
  <c r="F180"/>
  <c r="K84"/>
  <c r="L114"/>
  <c r="H39"/>
  <c r="F17"/>
  <c r="H28"/>
  <c r="J45"/>
  <c r="M91"/>
  <c r="H99"/>
  <c r="K158"/>
  <c r="L181"/>
  <c r="F84"/>
  <c r="J149"/>
  <c r="L51"/>
  <c r="L131"/>
  <c r="F160"/>
  <c r="H70"/>
  <c r="J58"/>
  <c r="J94"/>
  <c r="K7"/>
  <c r="H31"/>
  <c r="J132"/>
  <c r="N117"/>
  <c r="H170"/>
  <c r="K197"/>
  <c r="F113"/>
  <c r="L189"/>
  <c r="J5"/>
  <c r="J141"/>
  <c r="K141"/>
  <c r="F201"/>
  <c r="F31"/>
  <c r="F60"/>
  <c r="J156"/>
  <c r="J134"/>
  <c r="H65"/>
  <c r="H14"/>
  <c r="F51"/>
  <c r="L74"/>
  <c r="J124"/>
  <c r="J133"/>
  <c r="F74"/>
  <c r="J175"/>
  <c r="M187"/>
  <c r="H94"/>
  <c r="K154"/>
  <c r="L175"/>
  <c r="K80"/>
  <c r="J137"/>
  <c r="L47"/>
  <c r="L125"/>
  <c r="F154"/>
  <c r="H66"/>
  <c r="J50"/>
  <c r="F63"/>
  <c r="J172"/>
  <c r="H18"/>
  <c r="J98"/>
  <c r="M30"/>
  <c r="H154"/>
  <c r="K193"/>
  <c r="J89"/>
  <c r="L165"/>
  <c r="K18"/>
  <c r="F75"/>
  <c r="K125"/>
  <c r="F177"/>
  <c r="F15"/>
  <c r="F44"/>
  <c r="J159"/>
  <c r="L100"/>
  <c r="H49"/>
  <c r="F55"/>
  <c r="J79"/>
  <c r="L58"/>
  <c r="J72"/>
  <c r="J193"/>
  <c r="J34"/>
  <c r="L30"/>
  <c r="N190"/>
  <c r="H158"/>
  <c r="K182"/>
  <c r="K118"/>
  <c r="L121"/>
  <c r="K44"/>
  <c r="L75"/>
  <c r="L167"/>
  <c r="F196"/>
  <c r="F100"/>
  <c r="J135"/>
  <c r="F8"/>
  <c r="J27"/>
  <c r="L21"/>
  <c r="J144"/>
  <c r="N149"/>
  <c r="M81"/>
  <c r="H93"/>
  <c r="K145"/>
  <c r="F207"/>
  <c r="F35"/>
  <c r="F66"/>
  <c r="J31"/>
  <c r="J194"/>
  <c r="J87"/>
  <c r="L12"/>
  <c r="J198"/>
  <c r="F125"/>
  <c r="L201"/>
  <c r="J38"/>
  <c r="J166"/>
  <c r="K75"/>
  <c r="K6"/>
  <c r="G18"/>
  <c r="M59"/>
  <c r="K194"/>
  <c r="K130"/>
  <c r="L139"/>
  <c r="K56"/>
  <c r="K89"/>
  <c r="L185"/>
  <c r="L89"/>
  <c r="F118"/>
  <c r="H42"/>
  <c r="F20"/>
  <c r="K17"/>
  <c r="L33"/>
  <c r="J22"/>
  <c r="I156"/>
  <c r="M191"/>
  <c r="H108"/>
  <c r="K169"/>
  <c r="L88"/>
  <c r="H41"/>
  <c r="J19"/>
  <c r="K16"/>
  <c r="J83"/>
  <c r="L159"/>
  <c r="J201"/>
  <c r="F65"/>
  <c r="F197"/>
  <c r="F147"/>
  <c r="H30"/>
  <c r="H37"/>
  <c r="J150"/>
  <c r="N95"/>
  <c r="M129"/>
  <c r="H91"/>
  <c r="K155"/>
  <c r="F176"/>
  <c r="K81"/>
  <c r="J140"/>
  <c r="L48"/>
  <c r="F126"/>
  <c r="L156"/>
  <c r="H67"/>
  <c r="J52"/>
  <c r="F69"/>
  <c r="J183"/>
  <c r="H21"/>
  <c r="K111"/>
  <c r="N6"/>
  <c r="M153"/>
  <c r="H90"/>
  <c r="M86"/>
  <c r="H203"/>
  <c r="O25"/>
  <c r="M41"/>
  <c r="H112"/>
  <c r="K172"/>
  <c r="L202"/>
  <c r="K106"/>
  <c r="J191"/>
  <c r="L65"/>
  <c r="L152"/>
  <c r="F181"/>
  <c r="K86"/>
  <c r="F87"/>
  <c r="J120"/>
  <c r="J61"/>
  <c r="L11"/>
  <c r="K27"/>
  <c r="I98"/>
  <c r="M44"/>
  <c r="H106"/>
  <c r="K167"/>
  <c r="F194"/>
  <c r="L99"/>
  <c r="J176"/>
  <c r="L60"/>
  <c r="F144"/>
  <c r="L174"/>
  <c r="H79"/>
  <c r="J76"/>
  <c r="H22"/>
  <c r="K38"/>
  <c r="L6"/>
  <c r="K5"/>
  <c r="I28"/>
  <c r="M29"/>
  <c r="M95"/>
  <c r="H151"/>
  <c r="M43"/>
  <c r="H134"/>
  <c r="K184"/>
  <c r="K120"/>
  <c r="L124"/>
  <c r="K46"/>
  <c r="L77"/>
  <c r="L170"/>
  <c r="F199"/>
  <c r="K104"/>
  <c r="J153"/>
  <c r="F10"/>
  <c r="J33"/>
  <c r="L23"/>
  <c r="J162"/>
  <c r="G118"/>
  <c r="M163"/>
  <c r="H123"/>
  <c r="K179"/>
  <c r="K115"/>
  <c r="F116"/>
  <c r="K41"/>
  <c r="L72"/>
  <c r="F162"/>
  <c r="L192"/>
  <c r="L97"/>
  <c r="L108"/>
  <c r="F5"/>
  <c r="J13"/>
  <c r="L18"/>
  <c r="N39"/>
  <c r="M147"/>
  <c r="H179"/>
  <c r="N67"/>
  <c r="M172"/>
  <c r="H84"/>
  <c r="K148"/>
  <c r="L166"/>
  <c r="K74"/>
  <c r="J119"/>
  <c r="L41"/>
  <c r="L116"/>
  <c r="F145"/>
  <c r="H60"/>
  <c r="F38"/>
  <c r="J30"/>
  <c r="J118"/>
  <c r="J148"/>
  <c r="F72"/>
  <c r="N80"/>
  <c r="M3"/>
  <c r="K207"/>
  <c r="K143"/>
  <c r="F158"/>
  <c r="K69"/>
  <c r="J108"/>
  <c r="F204"/>
  <c r="K108"/>
  <c r="L138"/>
  <c r="H55"/>
  <c r="F33"/>
  <c r="J7"/>
  <c r="H34"/>
  <c r="N104"/>
  <c r="H130"/>
  <c r="K174"/>
  <c r="L205"/>
  <c r="F108"/>
  <c r="J197"/>
  <c r="L67"/>
  <c r="L155"/>
  <c r="F184"/>
  <c r="F88"/>
  <c r="F95"/>
  <c r="J174"/>
  <c r="J77"/>
  <c r="L13"/>
  <c r="K36"/>
  <c r="N37"/>
  <c r="M124"/>
  <c r="H85"/>
  <c r="K113"/>
  <c r="F159"/>
  <c r="F3"/>
  <c r="J138"/>
  <c r="H29"/>
  <c r="L106"/>
  <c r="H53"/>
  <c r="F79"/>
  <c r="K29"/>
  <c r="K79"/>
  <c r="L153"/>
  <c r="J165"/>
  <c r="F57"/>
  <c r="K43"/>
  <c r="J99"/>
  <c r="L20"/>
  <c r="J129"/>
  <c r="L92"/>
  <c r="N93"/>
  <c r="H122"/>
  <c r="K170"/>
  <c r="L199"/>
  <c r="F102"/>
  <c r="J185"/>
  <c r="L63"/>
  <c r="L149"/>
  <c r="F178"/>
  <c r="F82"/>
  <c r="J82"/>
  <c r="H33"/>
  <c r="J51"/>
  <c r="L9"/>
  <c r="K19"/>
  <c r="N32"/>
  <c r="M107"/>
  <c r="J208"/>
  <c r="F185"/>
  <c r="F135"/>
  <c r="H3"/>
  <c r="H26"/>
  <c r="J25"/>
  <c r="L82"/>
  <c r="J196"/>
  <c r="J6"/>
  <c r="K13"/>
  <c r="K63"/>
  <c r="L129"/>
  <c r="F83"/>
  <c r="J126"/>
  <c r="J170"/>
  <c r="H77"/>
  <c r="L4"/>
  <c r="H61"/>
  <c r="F52"/>
  <c r="K105"/>
  <c r="M70"/>
  <c r="K198"/>
  <c r="K134"/>
  <c r="L145"/>
  <c r="K60"/>
  <c r="K95"/>
  <c r="L191"/>
  <c r="L95"/>
  <c r="F124"/>
  <c r="H46"/>
  <c r="F24"/>
  <c r="K33"/>
  <c r="L37"/>
  <c r="J36"/>
  <c r="O48"/>
  <c r="M202"/>
  <c r="H114"/>
  <c r="K173"/>
  <c r="L112"/>
  <c r="H57"/>
  <c r="F107"/>
  <c r="K34"/>
  <c r="J107"/>
  <c r="L183"/>
  <c r="J69"/>
  <c r="J130"/>
  <c r="K121"/>
  <c r="F171"/>
  <c r="F11"/>
  <c r="F42"/>
  <c r="F167"/>
  <c r="J40"/>
  <c r="F70"/>
  <c r="M68"/>
  <c r="H82"/>
  <c r="K146"/>
  <c r="L163"/>
  <c r="K72"/>
  <c r="J113"/>
  <c r="L39"/>
  <c r="L113"/>
  <c r="F142"/>
  <c r="H58"/>
  <c r="F36"/>
  <c r="J20"/>
  <c r="K109"/>
  <c r="J112"/>
  <c r="F68"/>
  <c r="M19"/>
  <c r="H135"/>
  <c r="L32"/>
  <c r="L84"/>
  <c r="J80"/>
  <c r="H6"/>
  <c r="L94"/>
  <c r="H45"/>
  <c r="K55"/>
  <c r="J43"/>
  <c r="F143"/>
  <c r="J32"/>
  <c r="J21"/>
  <c r="K133"/>
  <c r="F23"/>
  <c r="L117"/>
  <c r="F129"/>
  <c r="L62"/>
  <c r="L102"/>
  <c r="K59"/>
  <c r="L123"/>
  <c r="F179"/>
  <c r="K14"/>
  <c r="F92"/>
  <c r="K185"/>
  <c r="H23"/>
  <c r="F189"/>
  <c r="L8"/>
</calcChain>
</file>

<file path=xl/sharedStrings.xml><?xml version="1.0" encoding="utf-8"?>
<sst xmlns="http://schemas.openxmlformats.org/spreadsheetml/2006/main" count="2197" uniqueCount="1632">
  <si>
    <t>XLB</t>
    <phoneticPr fontId="2" type="noConversion"/>
  </si>
  <si>
    <t>XLY</t>
  </si>
  <si>
    <t>XLP</t>
  </si>
  <si>
    <t>XLE</t>
  </si>
  <si>
    <t>XLF</t>
  </si>
  <si>
    <t>XLV</t>
  </si>
  <si>
    <t>XLI</t>
  </si>
  <si>
    <t>IYR</t>
  </si>
  <si>
    <t>XLK</t>
  </si>
  <si>
    <t>IYZ</t>
  </si>
  <si>
    <t>XLU</t>
  </si>
  <si>
    <t>RXI</t>
    <phoneticPr fontId="2" type="noConversion"/>
  </si>
  <si>
    <t>KXI</t>
  </si>
  <si>
    <t>IXC</t>
  </si>
  <si>
    <t>IXG</t>
  </si>
  <si>
    <t>IXJ</t>
  </si>
  <si>
    <t>EXI</t>
  </si>
  <si>
    <t>MXI</t>
  </si>
  <si>
    <t>IXN</t>
  </si>
  <si>
    <t>IXP</t>
  </si>
  <si>
    <t>JXI</t>
  </si>
  <si>
    <t>RWX</t>
  </si>
  <si>
    <t>CARZ</t>
  </si>
  <si>
    <t>IYC</t>
  </si>
  <si>
    <t>BJK</t>
  </si>
  <si>
    <t>PBS</t>
  </si>
  <si>
    <t>IBUY</t>
  </si>
  <si>
    <t>IYK</t>
  </si>
  <si>
    <t>PBJ</t>
  </si>
  <si>
    <t>AMLP</t>
  </si>
  <si>
    <t>FCG</t>
  </si>
  <si>
    <t>XOP</t>
  </si>
  <si>
    <t>OIH</t>
  </si>
  <si>
    <t>TAN</t>
  </si>
  <si>
    <t>FAN</t>
  </si>
  <si>
    <t>KBE</t>
  </si>
  <si>
    <t>IAI</t>
  </si>
  <si>
    <t>BIZD</t>
  </si>
  <si>
    <t>KCE</t>
  </si>
  <si>
    <t>QABA</t>
  </si>
  <si>
    <t>IYG</t>
  </si>
  <si>
    <t>KIE</t>
  </si>
  <si>
    <t>PSP</t>
  </si>
  <si>
    <t>KRE</t>
  </si>
  <si>
    <t>IBB</t>
  </si>
  <si>
    <t>IHF</t>
  </si>
  <si>
    <t>IHI</t>
  </si>
  <si>
    <t>PJP</t>
  </si>
  <si>
    <t>ITA</t>
  </si>
  <si>
    <t>JETS</t>
  </si>
  <si>
    <t>IYT</t>
  </si>
  <si>
    <t>CGW</t>
  </si>
  <si>
    <t>MOO</t>
  </si>
  <si>
    <t>GDX</t>
  </si>
  <si>
    <t>SIL</t>
  </si>
  <si>
    <t>ITB</t>
  </si>
  <si>
    <t>LIT</t>
  </si>
  <si>
    <t>PICK</t>
  </si>
  <si>
    <t>GUNR</t>
  </si>
  <si>
    <t>SLX</t>
  </si>
  <si>
    <t>WOOD</t>
  </si>
  <si>
    <t>URA</t>
  </si>
  <si>
    <t>ECH</t>
  </si>
  <si>
    <t>SKYY</t>
  </si>
  <si>
    <t>FDN</t>
  </si>
  <si>
    <t>CIBR</t>
  </si>
  <si>
    <t>PXQ</t>
  </si>
  <si>
    <t>SOXX</t>
  </si>
  <si>
    <t>SOCL</t>
  </si>
  <si>
    <t>IGV</t>
  </si>
  <si>
    <t>IGF</t>
  </si>
  <si>
    <t>VNQ</t>
  </si>
  <si>
    <t>REM</t>
  </si>
  <si>
    <t>SPY</t>
    <phoneticPr fontId="2" type="noConversion"/>
  </si>
  <si>
    <t>SSO</t>
  </si>
  <si>
    <t>QQQ</t>
  </si>
  <si>
    <t>QLD</t>
  </si>
  <si>
    <t>EWC</t>
  </si>
  <si>
    <t>EWW</t>
  </si>
  <si>
    <t>EPU</t>
  </si>
  <si>
    <t>EWZ</t>
  </si>
  <si>
    <t>ARGT</t>
  </si>
  <si>
    <t>EWU</t>
  </si>
  <si>
    <t>EWP</t>
  </si>
  <si>
    <t>EWG</t>
  </si>
  <si>
    <t>EWI</t>
  </si>
  <si>
    <t>EGPT</t>
  </si>
  <si>
    <t>INDA</t>
  </si>
  <si>
    <t>AFK</t>
  </si>
  <si>
    <t>EZA</t>
  </si>
  <si>
    <t>RSX</t>
  </si>
  <si>
    <t>EWY</t>
  </si>
  <si>
    <t>EWJ</t>
  </si>
  <si>
    <t>MCHI</t>
  </si>
  <si>
    <t>EWS</t>
  </si>
  <si>
    <t>EWA</t>
  </si>
  <si>
    <t>EWO</t>
  </si>
  <si>
    <t>EWK</t>
  </si>
  <si>
    <t>EWQ</t>
  </si>
  <si>
    <t>EWH</t>
  </si>
  <si>
    <t>EWM</t>
  </si>
  <si>
    <t>EWN</t>
  </si>
  <si>
    <t>EWD</t>
  </si>
  <si>
    <t>EWL</t>
  </si>
  <si>
    <t>EWT</t>
  </si>
  <si>
    <t>VNM</t>
  </si>
  <si>
    <t>EPOL</t>
  </si>
  <si>
    <t>ENZL</t>
  </si>
  <si>
    <t>GREK</t>
  </si>
  <si>
    <t>NORW</t>
  </si>
  <si>
    <t>EIDO</t>
  </si>
  <si>
    <t>EPHE</t>
  </si>
  <si>
    <t>THD</t>
  </si>
  <si>
    <t>TUR</t>
  </si>
  <si>
    <t>GXG</t>
  </si>
  <si>
    <t>KSA</t>
  </si>
  <si>
    <t>ASHR</t>
  </si>
  <si>
    <t>EIRL</t>
  </si>
  <si>
    <t>EIS</t>
  </si>
  <si>
    <t>EPI</t>
  </si>
  <si>
    <t>FXI</t>
  </si>
  <si>
    <t>IDX</t>
  </si>
  <si>
    <t>QUAL</t>
    <phoneticPr fontId="2" type="noConversion"/>
  </si>
  <si>
    <t>IVE</t>
  </si>
  <si>
    <t>IVW</t>
  </si>
  <si>
    <t>MTUM</t>
  </si>
  <si>
    <t>EEMO</t>
  </si>
  <si>
    <t>VIG</t>
  </si>
  <si>
    <t>DVY</t>
  </si>
  <si>
    <t>SPHB</t>
  </si>
  <si>
    <t>USLB</t>
  </si>
  <si>
    <t>SPLV</t>
  </si>
  <si>
    <t>COWZ</t>
  </si>
  <si>
    <t>DEF</t>
  </si>
  <si>
    <t>EUSA</t>
  </si>
  <si>
    <t>CSM</t>
  </si>
  <si>
    <t>SHE</t>
  </si>
  <si>
    <t>QYLD</t>
  </si>
  <si>
    <t>GVIP</t>
  </si>
  <si>
    <t>MOAT</t>
  </si>
  <si>
    <t>FTLS</t>
  </si>
  <si>
    <t>WTMF</t>
  </si>
  <si>
    <t>MNA</t>
  </si>
  <si>
    <t>SUSA</t>
  </si>
  <si>
    <t>IPO</t>
  </si>
  <si>
    <t>KNOW</t>
  </si>
  <si>
    <t>NFO</t>
  </si>
  <si>
    <t>IWM</t>
  </si>
  <si>
    <t>XRLV</t>
  </si>
  <si>
    <t>UUP</t>
    <phoneticPr fontId="2" type="noConversion"/>
  </si>
  <si>
    <t>FXY</t>
  </si>
  <si>
    <t>FXE</t>
  </si>
  <si>
    <t>FXA</t>
  </si>
  <si>
    <t>FXC</t>
  </si>
  <si>
    <t>FXF</t>
  </si>
  <si>
    <t>FXB</t>
  </si>
  <si>
    <t>UDN</t>
  </si>
  <si>
    <t>DBC</t>
    <phoneticPr fontId="2" type="noConversion"/>
  </si>
  <si>
    <t>USO</t>
  </si>
  <si>
    <t>GLD</t>
  </si>
  <si>
    <t>SLV</t>
  </si>
  <si>
    <t>DBA</t>
  </si>
  <si>
    <t>UNG</t>
  </si>
  <si>
    <t>DBE</t>
  </si>
  <si>
    <t>DBB</t>
  </si>
  <si>
    <t>GLTR</t>
  </si>
  <si>
    <t>AGG</t>
    <phoneticPr fontId="2" type="noConversion"/>
  </si>
  <si>
    <t>TIP</t>
  </si>
  <si>
    <t>TMF</t>
  </si>
  <si>
    <t>BWX</t>
    <phoneticPr fontId="2" type="noConversion"/>
  </si>
  <si>
    <t>WIP</t>
  </si>
  <si>
    <t>BNDX</t>
  </si>
  <si>
    <t>IGOV</t>
  </si>
  <si>
    <t>FLOT</t>
  </si>
  <si>
    <t>PICB</t>
  </si>
  <si>
    <t>HYXU</t>
  </si>
  <si>
    <t>EMB</t>
  </si>
  <si>
    <t>EMLC</t>
  </si>
  <si>
    <t>EMHY</t>
  </si>
  <si>
    <t>DSUM</t>
  </si>
  <si>
    <t>ACWI</t>
  </si>
  <si>
    <t>ACWI</t>
    <phoneticPr fontId="2" type="noConversion"/>
  </si>
  <si>
    <t>US_Total</t>
  </si>
  <si>
    <t>Smallcap_xUS</t>
  </si>
  <si>
    <t>Global</t>
  </si>
  <si>
    <t>EU</t>
  </si>
  <si>
    <t>Developed</t>
  </si>
  <si>
    <t>EM</t>
  </si>
  <si>
    <t>Asia_xJp</t>
  </si>
  <si>
    <t>BRIC</t>
  </si>
  <si>
    <t>Latam</t>
  </si>
  <si>
    <t>Frontier2</t>
  </si>
  <si>
    <t>MiddleEast</t>
  </si>
  <si>
    <t>Global_alloc</t>
  </si>
  <si>
    <t>BIL</t>
    <phoneticPr fontId="2" type="noConversion"/>
  </si>
  <si>
    <t>SHY</t>
  </si>
  <si>
    <t>IEF</t>
  </si>
  <si>
    <t>TLT</t>
  </si>
  <si>
    <t>LQD</t>
  </si>
  <si>
    <t>HYG</t>
  </si>
  <si>
    <t>MBB</t>
  </si>
  <si>
    <t>MUB</t>
  </si>
  <si>
    <t>BKLN</t>
  </si>
  <si>
    <t>CWB</t>
  </si>
  <si>
    <t>HYD</t>
  </si>
  <si>
    <t>PFF</t>
  </si>
  <si>
    <t>VTI</t>
    <phoneticPr fontId="2" type="noConversion"/>
  </si>
  <si>
    <t>GWX</t>
  </si>
  <si>
    <t>VEU</t>
  </si>
  <si>
    <t>IEV</t>
  </si>
  <si>
    <t>EFA</t>
  </si>
  <si>
    <t>EEM</t>
  </si>
  <si>
    <t>AAXJ</t>
  </si>
  <si>
    <t>BKF</t>
  </si>
  <si>
    <t>FM</t>
  </si>
  <si>
    <t>ILF</t>
  </si>
  <si>
    <t>FRN</t>
  </si>
  <si>
    <t>GULF</t>
  </si>
  <si>
    <t>AOM</t>
  </si>
  <si>
    <t>US Sectors</t>
    <phoneticPr fontId="2" type="noConversion"/>
  </si>
  <si>
    <t>Global Sectors</t>
    <phoneticPr fontId="2" type="noConversion"/>
  </si>
  <si>
    <t>Consumer discretionary</t>
    <phoneticPr fontId="2" type="noConversion"/>
  </si>
  <si>
    <t>Consmer staples</t>
    <phoneticPr fontId="2" type="noConversion"/>
  </si>
  <si>
    <t>Energy</t>
  </si>
  <si>
    <t>Energy</t>
    <phoneticPr fontId="2" type="noConversion"/>
  </si>
  <si>
    <t>Financial</t>
  </si>
  <si>
    <t>Financial</t>
    <phoneticPr fontId="2" type="noConversion"/>
  </si>
  <si>
    <t>Healthcare</t>
  </si>
  <si>
    <t>Healthcare</t>
    <phoneticPr fontId="2" type="noConversion"/>
  </si>
  <si>
    <t>Industrial</t>
  </si>
  <si>
    <t>Industrial</t>
    <phoneticPr fontId="2" type="noConversion"/>
  </si>
  <si>
    <t>Material</t>
  </si>
  <si>
    <t>Material</t>
    <phoneticPr fontId="2" type="noConversion"/>
  </si>
  <si>
    <t>Tech</t>
  </si>
  <si>
    <t>Tech</t>
    <phoneticPr fontId="2" type="noConversion"/>
  </si>
  <si>
    <t>Utility</t>
  </si>
  <si>
    <t>Utility</t>
    <phoneticPr fontId="2" type="noConversion"/>
  </si>
  <si>
    <t>REIT</t>
  </si>
  <si>
    <t>REIT</t>
    <phoneticPr fontId="2" type="noConversion"/>
  </si>
  <si>
    <t>Countries</t>
    <phoneticPr fontId="2" type="noConversion"/>
  </si>
  <si>
    <t>US Factors</t>
    <phoneticPr fontId="2" type="noConversion"/>
  </si>
  <si>
    <t>Currencies</t>
    <phoneticPr fontId="2" type="noConversion"/>
  </si>
  <si>
    <t>Commodities</t>
    <phoneticPr fontId="2" type="noConversion"/>
  </si>
  <si>
    <t>US Bonds</t>
    <phoneticPr fontId="2" type="noConversion"/>
  </si>
  <si>
    <t>Global Bonds</t>
    <phoneticPr fontId="2" type="noConversion"/>
  </si>
  <si>
    <t>Region</t>
    <phoneticPr fontId="2" type="noConversion"/>
  </si>
  <si>
    <t>Multiasset</t>
    <phoneticPr fontId="2" type="noConversion"/>
  </si>
  <si>
    <t>Category</t>
    <phoneticPr fontId="2" type="noConversion"/>
  </si>
  <si>
    <t>ConsumerDiscretionary</t>
  </si>
  <si>
    <t>ConsumerStaples</t>
  </si>
  <si>
    <t>Telcom</t>
  </si>
  <si>
    <t>ConsumerDiscretionary_Global</t>
  </si>
  <si>
    <t>ConsumerStaples_Global</t>
  </si>
  <si>
    <t>Energy_Global</t>
  </si>
  <si>
    <t>Financial_Global</t>
  </si>
  <si>
    <t>Healthcare_Global</t>
  </si>
  <si>
    <t>Industrial_Global</t>
  </si>
  <si>
    <t>Material_Global</t>
  </si>
  <si>
    <t>Tech_Global</t>
  </si>
  <si>
    <t>Telcom_Global</t>
  </si>
  <si>
    <t>Utility_Global</t>
  </si>
  <si>
    <t>REIT_Global</t>
  </si>
  <si>
    <t>Automotive</t>
  </si>
  <si>
    <t>ConsumerService</t>
  </si>
  <si>
    <t>Gaming</t>
  </si>
  <si>
    <t>Media</t>
  </si>
  <si>
    <t>OnlineRetail</t>
  </si>
  <si>
    <t>ConsumerGoods</t>
  </si>
  <si>
    <t>FoodBeverage</t>
  </si>
  <si>
    <t>MLP</t>
  </si>
  <si>
    <t>NaturalGas</t>
  </si>
  <si>
    <t>Exploration</t>
  </si>
  <si>
    <t>OilService</t>
  </si>
  <si>
    <t>Solar</t>
  </si>
  <si>
    <t>Wind</t>
  </si>
  <si>
    <t>Bank</t>
  </si>
  <si>
    <t>Broker</t>
  </si>
  <si>
    <t>BDC</t>
  </si>
  <si>
    <t>CapitalMarket</t>
  </si>
  <si>
    <t>CommunityBank</t>
  </si>
  <si>
    <t>FinancialService</t>
  </si>
  <si>
    <t>Insurance</t>
  </si>
  <si>
    <t>PE</t>
  </si>
  <si>
    <t>RegionalBank</t>
  </si>
  <si>
    <t>Bio</t>
  </si>
  <si>
    <t>HealthcareService</t>
  </si>
  <si>
    <t>MedicalDevice</t>
  </si>
  <si>
    <t>Pharma</t>
  </si>
  <si>
    <t>Aerospace</t>
  </si>
  <si>
    <t>Airlines</t>
  </si>
  <si>
    <t>Transportation</t>
  </si>
  <si>
    <t>Water</t>
  </si>
  <si>
    <t>Agribiz</t>
  </si>
  <si>
    <t>GoldMiner</t>
  </si>
  <si>
    <t>SilverMiner</t>
  </si>
  <si>
    <t>Homebuilder</t>
  </si>
  <si>
    <t>Lithium</t>
  </si>
  <si>
    <t>MetalMining</t>
  </si>
  <si>
    <t>NaturalResource</t>
  </si>
  <si>
    <t>Steel</t>
  </si>
  <si>
    <t>Timber</t>
  </si>
  <si>
    <t>Uranium</t>
  </si>
  <si>
    <t>Cloud</t>
  </si>
  <si>
    <t>Internet</t>
  </si>
  <si>
    <t>Cybersecurity</t>
  </si>
  <si>
    <t>Networking</t>
  </si>
  <si>
    <t>Semiconductor</t>
  </si>
  <si>
    <t>SNS</t>
  </si>
  <si>
    <t>Software</t>
  </si>
  <si>
    <t>Infra</t>
  </si>
  <si>
    <t>REIT_US</t>
  </si>
  <si>
    <t>REIT_US_Mort</t>
  </si>
  <si>
    <t>US</t>
  </si>
  <si>
    <t>US_lev</t>
  </si>
  <si>
    <t>US_Nasdaq</t>
  </si>
  <si>
    <t>US_Nasdaq_lev</t>
  </si>
  <si>
    <t>Canada</t>
  </si>
  <si>
    <t>Mexico</t>
  </si>
  <si>
    <t>Peru</t>
  </si>
  <si>
    <t>Brazil</t>
  </si>
  <si>
    <t>UK</t>
  </si>
  <si>
    <t>Spain</t>
  </si>
  <si>
    <t>Germany</t>
  </si>
  <si>
    <t>Italy</t>
  </si>
  <si>
    <t>Egypt</t>
  </si>
  <si>
    <t>Africa</t>
  </si>
  <si>
    <t>SouthAfrica</t>
  </si>
  <si>
    <t>Russia</t>
  </si>
  <si>
    <t>Korea</t>
  </si>
  <si>
    <t>Japan</t>
  </si>
  <si>
    <t>China</t>
  </si>
  <si>
    <t>Singapore</t>
  </si>
  <si>
    <t>Australia</t>
  </si>
  <si>
    <t>Austria</t>
  </si>
  <si>
    <t>Belgium</t>
  </si>
  <si>
    <t>France</t>
  </si>
  <si>
    <t>HongKong</t>
  </si>
  <si>
    <t>Malaysia</t>
  </si>
  <si>
    <t>Netherland</t>
  </si>
  <si>
    <t>Sweden</t>
  </si>
  <si>
    <t>Switzerland</t>
  </si>
  <si>
    <t>Taiwan</t>
  </si>
  <si>
    <t>Vietnam</t>
  </si>
  <si>
    <t>Poland</t>
  </si>
  <si>
    <t>NewZealand</t>
  </si>
  <si>
    <t>Greece</t>
  </si>
  <si>
    <t>Norway</t>
  </si>
  <si>
    <t>Indonesia</t>
  </si>
  <si>
    <t>Philip</t>
  </si>
  <si>
    <t>Thailand</t>
  </si>
  <si>
    <t>Turkey</t>
  </si>
  <si>
    <t>Chile</t>
  </si>
  <si>
    <t>Colombia</t>
  </si>
  <si>
    <t>Saudi #</t>
  </si>
  <si>
    <t>China_csi300</t>
  </si>
  <si>
    <t>Ireland</t>
  </si>
  <si>
    <t>Israel</t>
  </si>
  <si>
    <t>China_largecap</t>
  </si>
  <si>
    <t>Indonesia2</t>
  </si>
  <si>
    <t>Quality</t>
  </si>
  <si>
    <t>Value</t>
  </si>
  <si>
    <t>Growth</t>
  </si>
  <si>
    <t>Momentum</t>
  </si>
  <si>
    <t>Momentum_EM</t>
  </si>
  <si>
    <t>DvdApprec</t>
  </si>
  <si>
    <t>HighDvd</t>
  </si>
  <si>
    <t>HighBeta</t>
  </si>
  <si>
    <t>LowBeta</t>
  </si>
  <si>
    <t>LowVol</t>
  </si>
  <si>
    <t>HighFCF</t>
  </si>
  <si>
    <t>Defensive</t>
  </si>
  <si>
    <t>EW</t>
  </si>
  <si>
    <t>130/30</t>
  </si>
  <si>
    <t>Gender</t>
  </si>
  <si>
    <t>CoveredCall</t>
  </si>
  <si>
    <t>HedgefundHold</t>
  </si>
  <si>
    <t>Moat</t>
  </si>
  <si>
    <t>LongShort</t>
  </si>
  <si>
    <t>ManagedFut</t>
  </si>
  <si>
    <t>M&amp;A</t>
  </si>
  <si>
    <t>ESG</t>
  </si>
  <si>
    <t>Insider</t>
  </si>
  <si>
    <t>Insider2</t>
  </si>
  <si>
    <t>SmallCap</t>
  </si>
  <si>
    <t>Xrate_Lowvol</t>
  </si>
  <si>
    <t>USD_UP</t>
  </si>
  <si>
    <t>JPY</t>
  </si>
  <si>
    <t>EUR</t>
  </si>
  <si>
    <t>AUD</t>
  </si>
  <si>
    <t>CAD</t>
  </si>
  <si>
    <t>CHF</t>
  </si>
  <si>
    <t>GBP</t>
  </si>
  <si>
    <t>USD_DOWN</t>
  </si>
  <si>
    <t>Comdty</t>
  </si>
  <si>
    <t>WTI</t>
  </si>
  <si>
    <t>Gold</t>
  </si>
  <si>
    <t>Silver</t>
  </si>
  <si>
    <t>Agriculture</t>
  </si>
  <si>
    <t>NatGas</t>
  </si>
  <si>
    <t>Engy</t>
  </si>
  <si>
    <t>BaseMetal</t>
  </si>
  <si>
    <t>PrecMetal</t>
  </si>
  <si>
    <t>BND_US_AGG</t>
  </si>
  <si>
    <t>BND_US_Tbill</t>
  </si>
  <si>
    <t>BND_US_Short</t>
  </si>
  <si>
    <t>BND_US_Interm</t>
  </si>
  <si>
    <t>BND_US_Long</t>
  </si>
  <si>
    <t>BND_US_TIP</t>
  </si>
  <si>
    <t>BND_US_IG</t>
  </si>
  <si>
    <t>BND_US_HY</t>
  </si>
  <si>
    <t>BND_US_MBS</t>
  </si>
  <si>
    <t>BND_US_Muni</t>
  </si>
  <si>
    <t>BND_US_Bankloan</t>
  </si>
  <si>
    <t>BND_US_CB</t>
  </si>
  <si>
    <t>BND_US_HY_Muni</t>
  </si>
  <si>
    <t>BND_US_Pref</t>
  </si>
  <si>
    <t>BND_US_Long_3x</t>
  </si>
  <si>
    <t>BND_GlobalSov_loc</t>
  </si>
  <si>
    <t>BND_GlobalTip_loc</t>
  </si>
  <si>
    <t>BND_GlobalSov_loch</t>
  </si>
  <si>
    <t>BND_DevSov_loc</t>
  </si>
  <si>
    <t>BND_DevFloat_usd</t>
  </si>
  <si>
    <t>BND_DevIG_loc</t>
  </si>
  <si>
    <t>BND_DevHY_loc</t>
  </si>
  <si>
    <t>BND_EmSov_usd</t>
  </si>
  <si>
    <t>BND_EmSov_loc</t>
  </si>
  <si>
    <t>BND_EmHy_usd</t>
  </si>
  <si>
    <t>BND_ChinaCredit_loc</t>
  </si>
  <si>
    <t>Argentina</t>
    <phoneticPr fontId="2" type="noConversion"/>
  </si>
  <si>
    <t>India</t>
    <phoneticPr fontId="2" type="noConversion"/>
  </si>
  <si>
    <t>India_earning</t>
    <phoneticPr fontId="2" type="noConversion"/>
  </si>
  <si>
    <t>Frontier</t>
    <phoneticPr fontId="2" type="noConversion"/>
  </si>
  <si>
    <t>Ticker</t>
    <phoneticPr fontId="2" type="noConversion"/>
  </si>
  <si>
    <t>Shortname</t>
    <phoneticPr fontId="2" type="noConversion"/>
  </si>
  <si>
    <t>Fullticker</t>
    <phoneticPr fontId="2" type="noConversion"/>
  </si>
  <si>
    <t>Name</t>
    <phoneticPr fontId="2" type="noConversion"/>
  </si>
  <si>
    <t>Underlying</t>
    <phoneticPr fontId="2" type="noConversion"/>
  </si>
  <si>
    <t>Inception</t>
    <phoneticPr fontId="2" type="noConversion"/>
  </si>
  <si>
    <t>MarketCap USD</t>
    <phoneticPr fontId="2" type="noConversion"/>
  </si>
  <si>
    <t>Expense</t>
    <phoneticPr fontId="2" type="noConversion"/>
  </si>
  <si>
    <t>Shares</t>
    <phoneticPr fontId="2" type="noConversion"/>
  </si>
  <si>
    <t>Volume 3M</t>
    <phoneticPr fontId="2" type="noConversion"/>
  </si>
  <si>
    <t>TE 1Y</t>
    <phoneticPr fontId="2" type="noConversion"/>
  </si>
  <si>
    <t>Bid-Ask</t>
    <phoneticPr fontId="2" type="noConversion"/>
  </si>
  <si>
    <t>ISIN</t>
    <phoneticPr fontId="2" type="noConversion"/>
  </si>
  <si>
    <t>\</t>
    <phoneticPr fontId="2" type="noConversion"/>
  </si>
  <si>
    <t>XLB US Equity</t>
  </si>
  <si>
    <t>MATERIALS SELECT SECTOR SPDR</t>
  </si>
  <si>
    <t>US81369Y1001</t>
  </si>
  <si>
    <t>IXBTR</t>
  </si>
  <si>
    <t>1998-12-22</t>
  </si>
  <si>
    <t>XLY US Equity</t>
  </si>
  <si>
    <t>CONSUMER DISCRETIONARY SELT</t>
  </si>
  <si>
    <t>US81369Y4070</t>
  </si>
  <si>
    <t>IXYTR</t>
  </si>
  <si>
    <t>XLP US Equity</t>
  </si>
  <si>
    <t>CONSUMER STAPLES SPDR</t>
  </si>
  <si>
    <t>US81369Y3080</t>
  </si>
  <si>
    <t>IXRTR</t>
  </si>
  <si>
    <t>XLE US Equity</t>
  </si>
  <si>
    <t>ENERGY SELECT SECTOR SPDR</t>
  </si>
  <si>
    <t>US81369Y5069</t>
  </si>
  <si>
    <t>IXETR</t>
  </si>
  <si>
    <t>XLF US Equity</t>
  </si>
  <si>
    <t>FINANCIAL SELECT SECTOR SPDR</t>
  </si>
  <si>
    <t>US81369Y6059</t>
  </si>
  <si>
    <t>IXMTR</t>
  </si>
  <si>
    <t>XLV US Equity</t>
  </si>
  <si>
    <t>HEALTH CARE SELECT SECTOR</t>
  </si>
  <si>
    <t>US81369Y2090</t>
  </si>
  <si>
    <t>IXVTR</t>
  </si>
  <si>
    <t>XLI US Equity</t>
  </si>
  <si>
    <t>INDUSTRIAL SELECT SECT SPDR</t>
  </si>
  <si>
    <t>US81369Y7040</t>
  </si>
  <si>
    <t>IXITR</t>
  </si>
  <si>
    <t>IYR US Equity</t>
  </si>
  <si>
    <t>ISHARES US REAL ESTATE ETF</t>
  </si>
  <si>
    <t>US4642877397</t>
  </si>
  <si>
    <t>DJUSRET</t>
  </si>
  <si>
    <t>2000-06-19</t>
  </si>
  <si>
    <t>XLK US Equity</t>
  </si>
  <si>
    <t>TECHNOLOGY SELECT SECT SPDR</t>
  </si>
  <si>
    <t>US81369Y8030</t>
  </si>
  <si>
    <t>IXTTR</t>
  </si>
  <si>
    <t>IYZ US Equity</t>
  </si>
  <si>
    <t>ISHARES US TELECOMMUNICATION</t>
  </si>
  <si>
    <t>US4642877132</t>
  </si>
  <si>
    <t>DJSTELT</t>
  </si>
  <si>
    <t>2000-05-26</t>
  </si>
  <si>
    <t>XLU US Equity</t>
  </si>
  <si>
    <t>UTILITIES SELECT SECTOR SPDR</t>
  </si>
  <si>
    <t>US81369Y8865</t>
  </si>
  <si>
    <t>IXUTR</t>
  </si>
  <si>
    <t>1998-12-16</t>
  </si>
  <si>
    <t>RXI US Equity</t>
  </si>
  <si>
    <t>ISHARES GLOBAL CONSUMER DISC</t>
  </si>
  <si>
    <t>US4642887453</t>
  </si>
  <si>
    <t>SPG25BUN</t>
  </si>
  <si>
    <t>2006-09-21</t>
  </si>
  <si>
    <t>KXI US Equity</t>
  </si>
  <si>
    <t>ISHARES GLOBAL CONSUMER STAP</t>
  </si>
  <si>
    <t>US4642887370</t>
  </si>
  <si>
    <t>SPG30CUN</t>
  </si>
  <si>
    <t>IXC US Equity</t>
  </si>
  <si>
    <t>ISHARES GLOBAL ENERGY ETF</t>
  </si>
  <si>
    <t>US4642873412</t>
  </si>
  <si>
    <t>SPG12CEN</t>
  </si>
  <si>
    <t>2001-11-16</t>
  </si>
  <si>
    <t>IXG US Equity</t>
  </si>
  <si>
    <t>ISHARES GLOBAL FINANCIALS ET</t>
  </si>
  <si>
    <t>US4642873339</t>
  </si>
  <si>
    <t>SPG12CFN</t>
  </si>
  <si>
    <t>IXJ US Equity</t>
  </si>
  <si>
    <t>ISHARES GLOBAL HEALTHCARE ET</t>
  </si>
  <si>
    <t>US4642873255</t>
  </si>
  <si>
    <t>SPG12CHN</t>
  </si>
  <si>
    <t>EXI US Equity</t>
  </si>
  <si>
    <t>ISHARES GLOBAL INDUSTRIALS E</t>
  </si>
  <si>
    <t>US4642887297</t>
  </si>
  <si>
    <t>SPG12CIN</t>
  </si>
  <si>
    <t>MXI US Equity</t>
  </si>
  <si>
    <t>ISHARES GLOBAL MATERIALS ETF</t>
  </si>
  <si>
    <t>US4642886950</t>
  </si>
  <si>
    <t>SPG12CMN</t>
  </si>
  <si>
    <t>IXN US Equity</t>
  </si>
  <si>
    <t>ISHARES GLOBAL TECH ETF</t>
  </si>
  <si>
    <t>US4642872919</t>
  </si>
  <si>
    <t>SPG12CTN</t>
  </si>
  <si>
    <t>IXP US Equity</t>
  </si>
  <si>
    <t>ISHARES GLOBAL COMM SERVICES</t>
  </si>
  <si>
    <t>US4642872752</t>
  </si>
  <si>
    <t>SPGCSRUN</t>
  </si>
  <si>
    <t>JXI US Equity</t>
  </si>
  <si>
    <t>ISHARES GLOBAL UTILITIES ETF</t>
  </si>
  <si>
    <t>US4642887115</t>
  </si>
  <si>
    <t>SPG12CGN</t>
  </si>
  <si>
    <t>RWX US Equity</t>
  </si>
  <si>
    <t>SPDR DR INTERNATIONAL RL EST</t>
  </si>
  <si>
    <t>US78463X8636</t>
  </si>
  <si>
    <t>DWXRSN</t>
  </si>
  <si>
    <t>2006-12-15</t>
  </si>
  <si>
    <t>CARZ US Equity</t>
  </si>
  <si>
    <t>FIRST TRUST NASDAQ GLOBAL AU</t>
  </si>
  <si>
    <t>US33734X3098</t>
  </si>
  <si>
    <t>QAUTOX</t>
  </si>
  <si>
    <t>2011-05-10</t>
  </si>
  <si>
    <t>IYC US Equity</t>
  </si>
  <si>
    <t>ISHARES U.S. CONSUMER SERVIC</t>
  </si>
  <si>
    <t>US4642875805</t>
  </si>
  <si>
    <t>DJUSCYCT</t>
  </si>
  <si>
    <t>2000-06-28</t>
  </si>
  <si>
    <t>BJK US Equity</t>
  </si>
  <si>
    <t>VANECK GAMING ETF</t>
  </si>
  <si>
    <t>US92189F8822</t>
  </si>
  <si>
    <t>MVBJKTR</t>
  </si>
  <si>
    <t>2008-01-24</t>
  </si>
  <si>
    <t>PBS US Equity</t>
  </si>
  <si>
    <t>INVESCO DYNAMIC MEDIA ETF</t>
  </si>
  <si>
    <t>US46137V6965</t>
  </si>
  <si>
    <t>DZMTR</t>
  </si>
  <si>
    <t>2005-06-23</t>
  </si>
  <si>
    <t>IBUY US Equity</t>
  </si>
  <si>
    <t>AMPLIFY ONLINE RETAIL ETF</t>
  </si>
  <si>
    <t>US0321081020</t>
  </si>
  <si>
    <t>IBUYXT</t>
  </si>
  <si>
    <t>2016-04-20</t>
  </si>
  <si>
    <t>IYK US Equity</t>
  </si>
  <si>
    <t>ISHARES US CONSUMER GOODS ET</t>
  </si>
  <si>
    <t>US4642878122</t>
  </si>
  <si>
    <t>DJUSNCT</t>
  </si>
  <si>
    <t>2000-06-16</t>
  </si>
  <si>
    <t>PBJ US Equity</t>
  </si>
  <si>
    <t>INVESCO DYNAMIC FOOD &amp; BEVER</t>
  </si>
  <si>
    <t>US46137V7534</t>
  </si>
  <si>
    <t>DZFTR</t>
  </si>
  <si>
    <t>AMLP US Equity</t>
  </si>
  <si>
    <t>ALERIAN MLP ETF</t>
  </si>
  <si>
    <t>US00162Q4525</t>
  </si>
  <si>
    <t>AMZIX</t>
  </si>
  <si>
    <t>2010-08-25</t>
  </si>
  <si>
    <t>FCG US Equity</t>
  </si>
  <si>
    <t>FIRST TRUST NATURAL GAS ETF</t>
  </si>
  <si>
    <t>US33733E8075</t>
  </si>
  <si>
    <t>FUM</t>
  </si>
  <si>
    <t>2007-05-11</t>
  </si>
  <si>
    <t>XOP US Equity</t>
  </si>
  <si>
    <t>SPDR S&amp;P OIL &amp; GAS EXP &amp; PR</t>
  </si>
  <si>
    <t>US78468R5569</t>
  </si>
  <si>
    <t>SPSIOPTR</t>
  </si>
  <si>
    <t>2006-06-22</t>
  </si>
  <si>
    <t>OIH US Equity</t>
  </si>
  <si>
    <t>VANECK OIL SERVICES</t>
  </si>
  <si>
    <t>US92189H6071</t>
  </si>
  <si>
    <t>MVOIHTR</t>
  </si>
  <si>
    <t>2011-12-21</t>
  </si>
  <si>
    <t>TAN US Equity</t>
  </si>
  <si>
    <t>INVESCO SOLAR ETF</t>
  </si>
  <si>
    <t>US46138G7060</t>
  </si>
  <si>
    <t>SUNIDX</t>
  </si>
  <si>
    <t>2008-04-15</t>
  </si>
  <si>
    <t>FAN US Equity</t>
  </si>
  <si>
    <t>FIRST TRUST GLOBAL WIND ENER</t>
  </si>
  <si>
    <t>US33736G1067</t>
  </si>
  <si>
    <t>GWETR</t>
  </si>
  <si>
    <t>2008-06-18</t>
  </si>
  <si>
    <t>KBE US Equity</t>
  </si>
  <si>
    <t>SPDR S&amp;P BANK ETF</t>
  </si>
  <si>
    <t>US78464A7972</t>
  </si>
  <si>
    <t>SPSIBKT</t>
  </si>
  <si>
    <t>2005-11-15</t>
  </si>
  <si>
    <t>IAI US Equity</t>
  </si>
  <si>
    <t>ISHARES U.S. BROKER-DEALERS</t>
  </si>
  <si>
    <t>US4642887941</t>
  </si>
  <si>
    <t>DJSINVT</t>
  </si>
  <si>
    <t>2006-05-05</t>
  </si>
  <si>
    <t>BIZD US Equity</t>
  </si>
  <si>
    <t>VANECK BDC INCOME</t>
  </si>
  <si>
    <t>US92189F4110</t>
  </si>
  <si>
    <t>MVBIZDTG</t>
  </si>
  <si>
    <t>2013-02-12</t>
  </si>
  <si>
    <t>KCE US Equity</t>
  </si>
  <si>
    <t>SPDR S&amp;P CAPITAL MARKETS ETF</t>
  </si>
  <si>
    <t>US78464A7717</t>
  </si>
  <si>
    <t>SPSICMT</t>
  </si>
  <si>
    <t>QABA US Equity</t>
  </si>
  <si>
    <t>FIRST TRUST NASDAQ ABA CBIF</t>
  </si>
  <si>
    <t>US33736Q1040</t>
  </si>
  <si>
    <t>ABQI</t>
  </si>
  <si>
    <t>2009-07-01</t>
  </si>
  <si>
    <t>IYG US Equity</t>
  </si>
  <si>
    <t>ISHARES U.S. FINANCIAL SERVI</t>
  </si>
  <si>
    <t>US4642877702</t>
  </si>
  <si>
    <t>DJUSFVT</t>
  </si>
  <si>
    <t>2000-06-21</t>
  </si>
  <si>
    <t>KIE US Equity</t>
  </si>
  <si>
    <t>SPDR S&amp;P INSURANCE ETF</t>
  </si>
  <si>
    <t>US78464A7899</t>
  </si>
  <si>
    <t>SPSIINST</t>
  </si>
  <si>
    <t>PSP US Equity</t>
  </si>
  <si>
    <t>INVESCO GLOBAL LISTED PRIVAT</t>
  </si>
  <si>
    <t>US46137V5892</t>
  </si>
  <si>
    <t>GLPEXUTR</t>
  </si>
  <si>
    <t>2006-10-24</t>
  </si>
  <si>
    <t>KRE US Equity</t>
  </si>
  <si>
    <t>SPDR S&amp;P REGIONAL BANKING</t>
  </si>
  <si>
    <t>US78464A6982</t>
  </si>
  <si>
    <t>SPSIRBKT</t>
  </si>
  <si>
    <t>IBB US Equity</t>
  </si>
  <si>
    <t>ISHARES NASDAQ BIOTECHNOLOGY</t>
  </si>
  <si>
    <t>US4642875565</t>
  </si>
  <si>
    <t>XNBI</t>
  </si>
  <si>
    <t>2001-02-09</t>
  </si>
  <si>
    <t>IHF US Equity</t>
  </si>
  <si>
    <t>ISHARES U.S. HEALTHCARE PROV</t>
  </si>
  <si>
    <t>US4642888287</t>
  </si>
  <si>
    <t>DJSHCPT</t>
  </si>
  <si>
    <t>IHI US Equity</t>
  </si>
  <si>
    <t>ISHARES U.S. MEDICAL DEVICES</t>
  </si>
  <si>
    <t>US4642888105</t>
  </si>
  <si>
    <t>DJSMDQT</t>
  </si>
  <si>
    <t>PJP US Equity</t>
  </si>
  <si>
    <t>INVESCO DYNAMIC PHARMACEUTIC</t>
  </si>
  <si>
    <t>US46137V6627</t>
  </si>
  <si>
    <t>DZRTR</t>
  </si>
  <si>
    <t>ITA US Equity</t>
  </si>
  <si>
    <t>ISHARES U.S. AEROSPACE &amp; DEF</t>
  </si>
  <si>
    <t>US4642887602</t>
  </si>
  <si>
    <t>DJSASDT</t>
  </si>
  <si>
    <t>JETS US Equity</t>
  </si>
  <si>
    <t>US GLOBAL JETS ETF</t>
  </si>
  <si>
    <t>US26922A8421</t>
  </si>
  <si>
    <t>JETSX</t>
  </si>
  <si>
    <t>2015-04-30</t>
  </si>
  <si>
    <t>IYT US Equity</t>
  </si>
  <si>
    <t>ISHARES TRANSPORTATION AVERA</t>
  </si>
  <si>
    <t>US4642871929</t>
  </si>
  <si>
    <t>DJTTR</t>
  </si>
  <si>
    <t>2003-10-10</t>
  </si>
  <si>
    <t>CGW US Equity</t>
  </si>
  <si>
    <t>INVESCO S&amp;P GLOBAL WATER IND</t>
  </si>
  <si>
    <t>US46138E2634</t>
  </si>
  <si>
    <t>SPGTAQNT</t>
  </si>
  <si>
    <t>2007-05-14</t>
  </si>
  <si>
    <t>MOO US Equity</t>
  </si>
  <si>
    <t>VANECK AGRIBUSINESS</t>
  </si>
  <si>
    <t>US92189F7006</t>
  </si>
  <si>
    <t>MVMOOTR</t>
  </si>
  <si>
    <t>2007-09-05</t>
  </si>
  <si>
    <t>GDX US Equity</t>
  </si>
  <si>
    <t>VANECK GOLD MINERS</t>
  </si>
  <si>
    <t>US92189F1066</t>
  </si>
  <si>
    <t>GDMNTR</t>
  </si>
  <si>
    <t>2006-05-22</t>
  </si>
  <si>
    <t>SIL US Equity</t>
  </si>
  <si>
    <t>GLOBAL X SILVER MINERS ETF</t>
  </si>
  <si>
    <t>US37954Y8488</t>
  </si>
  <si>
    <t>SOLGLOSI</t>
  </si>
  <si>
    <t>2010-04-20</t>
  </si>
  <si>
    <t>ITB US Equity</t>
  </si>
  <si>
    <t>ISHARES U.S. HOME CONSTRUCTI</t>
  </si>
  <si>
    <t>US4642887529</t>
  </si>
  <si>
    <t>DJSHMBT</t>
  </si>
  <si>
    <t>LIT US Equity</t>
  </si>
  <si>
    <t>GLOBAL X LITHIUM &amp; BATTERY T</t>
  </si>
  <si>
    <t>US37954Y8553</t>
  </si>
  <si>
    <t>SOLLIT</t>
  </si>
  <si>
    <t>2010-07-23</t>
  </si>
  <si>
    <t>PICK US Equity</t>
  </si>
  <si>
    <t>ISHARES MSCI GLOBAL METALS &amp;</t>
  </si>
  <si>
    <t>US46434G8481</t>
  </si>
  <si>
    <t>M1WDS1PI</t>
  </si>
  <si>
    <t>2012-02-02</t>
  </si>
  <si>
    <t>GUNR US Equity</t>
  </si>
  <si>
    <t>FLEXSHARES GLOBAL UPSTREAM N</t>
  </si>
  <si>
    <t>US33939L4077</t>
  </si>
  <si>
    <t>MUNRT</t>
  </si>
  <si>
    <t>2011-09-22</t>
  </si>
  <si>
    <t>SLX US Equity</t>
  </si>
  <si>
    <t>VANECK STEEL ETF</t>
  </si>
  <si>
    <t>US92189F2056</t>
  </si>
  <si>
    <t>STEEL</t>
  </si>
  <si>
    <t>2006-10-16</t>
  </si>
  <si>
    <t>WOOD US Equity</t>
  </si>
  <si>
    <t>ISHARES GLOBAL TIMBER &amp; FORE</t>
  </si>
  <si>
    <t>US4642881746</t>
  </si>
  <si>
    <t>SPGTTFN</t>
  </si>
  <si>
    <t>2008-06-25</t>
  </si>
  <si>
    <t>URA US Equity</t>
  </si>
  <si>
    <t>GLOBAL X URANIUM ETF</t>
  </si>
  <si>
    <t>US37954Y8710</t>
  </si>
  <si>
    <t>SOLURANT</t>
  </si>
  <si>
    <t>2010-11-05</t>
  </si>
  <si>
    <t>SKYY US Equity</t>
  </si>
  <si>
    <t>FIRST TRUST CLOUD COMPUTING</t>
  </si>
  <si>
    <t>US33734X1928</t>
  </si>
  <si>
    <t>CPQ</t>
  </si>
  <si>
    <t>2011-07-06</t>
  </si>
  <si>
    <t>FDN US Equity</t>
  </si>
  <si>
    <t>FIRST TRUST DJ INTERNET IND</t>
  </si>
  <si>
    <t>US33733E3027</t>
  </si>
  <si>
    <t>DJINET</t>
  </si>
  <si>
    <t>2006-06-23</t>
  </si>
  <si>
    <t>CIBR US Equity</t>
  </si>
  <si>
    <t>FIRST TRUST NASDAQ CYBERSECU</t>
  </si>
  <si>
    <t>US33734X8469</t>
  </si>
  <si>
    <t>NQCYBRT</t>
  </si>
  <si>
    <t>2015-07-07</t>
  </si>
  <si>
    <t>PXQ US Equity</t>
  </si>
  <si>
    <t>INVESCO DYNAMIC NETWORKING E</t>
  </si>
  <si>
    <t>US46137V6882</t>
  </si>
  <si>
    <t>DZNTR</t>
  </si>
  <si>
    <t>SOXX US Equity</t>
  </si>
  <si>
    <t>ISHARES PHLX SEMICONDUCTOR E</t>
  </si>
  <si>
    <t>US4642875235</t>
  </si>
  <si>
    <t>XSOX</t>
  </si>
  <si>
    <t>2001-07-13</t>
  </si>
  <si>
    <t>SOCL US Equity</t>
  </si>
  <si>
    <t>GLOBAL X SOCIAL MEDIA ETF</t>
  </si>
  <si>
    <t>US37950E4162</t>
  </si>
  <si>
    <t>2011-11-15</t>
  </si>
  <si>
    <t>IGV US Equity</t>
  </si>
  <si>
    <t>ISHARES EXPANDED TECH-SOFTWA</t>
  </si>
  <si>
    <t>US4642875151</t>
  </si>
  <si>
    <t>SPNASEUT</t>
  </si>
  <si>
    <t>IGF US Equity</t>
  </si>
  <si>
    <t>ISHARES GLOBAL INFRASTRUCTUR</t>
  </si>
  <si>
    <t>US4642883726</t>
  </si>
  <si>
    <t>SPGTINNT</t>
  </si>
  <si>
    <t>2007-12-12</t>
  </si>
  <si>
    <t>VNQ US Equity</t>
  </si>
  <si>
    <t>VANGUARD REAL ESTATE ETF</t>
  </si>
  <si>
    <t>US9229085538</t>
  </si>
  <si>
    <t>M2CXVGDR</t>
  </si>
  <si>
    <t>2004-09-29</t>
  </si>
  <si>
    <t>REM US Equity</t>
  </si>
  <si>
    <t>ISHARES MORTGAGE REAL ESTATE</t>
  </si>
  <si>
    <t>US46435G3424</t>
  </si>
  <si>
    <t>TFNMRC</t>
  </si>
  <si>
    <t>2007-05-04</t>
  </si>
  <si>
    <t>SPY US Equity</t>
  </si>
  <si>
    <t>SPDR S&amp;P 500 ETF TRUST</t>
  </si>
  <si>
    <t>US78462F1030</t>
  </si>
  <si>
    <t>SPXT</t>
  </si>
  <si>
    <t>1993-01-22</t>
  </si>
  <si>
    <t>SSO US Equity</t>
  </si>
  <si>
    <t>PROSHARES ULTRA S&amp;P500</t>
  </si>
  <si>
    <t>US74347R1077</t>
  </si>
  <si>
    <t>SPX</t>
  </si>
  <si>
    <t>2006-06-21</t>
  </si>
  <si>
    <t>QQQ US Equity</t>
  </si>
  <si>
    <t>INVESCO QQQ TRUST SERIES 1</t>
  </si>
  <si>
    <t>US46090E1038</t>
  </si>
  <si>
    <t>XNDX</t>
  </si>
  <si>
    <t>1999-03-10</t>
  </si>
  <si>
    <t>QLD US Equity</t>
  </si>
  <si>
    <t>PROSHARES ULTRA QQQ</t>
  </si>
  <si>
    <t>US74347R2067</t>
  </si>
  <si>
    <t>NDX</t>
  </si>
  <si>
    <t>EWC US Equity</t>
  </si>
  <si>
    <t>ISHARES MSCI CANADA ETF</t>
  </si>
  <si>
    <t>US4642865095</t>
  </si>
  <si>
    <t>M1CXCAS</t>
  </si>
  <si>
    <t>1996-03-18</t>
  </si>
  <si>
    <t>EWW US Equity</t>
  </si>
  <si>
    <t>ISHARES MSCI MEXICO ETF</t>
  </si>
  <si>
    <t>US4642868222</t>
  </si>
  <si>
    <t>M1CXBLRL</t>
  </si>
  <si>
    <t>EPU US Equity</t>
  </si>
  <si>
    <t>ISHARES MSCI PERU ETF</t>
  </si>
  <si>
    <t>US4642898427</t>
  </si>
  <si>
    <t>M1PECAPD</t>
  </si>
  <si>
    <t>2009-06-22</t>
  </si>
  <si>
    <t>EWZ US Equity</t>
  </si>
  <si>
    <t>ISHARES MSCI BRAZIL ETF</t>
  </si>
  <si>
    <t>US4642864007</t>
  </si>
  <si>
    <t>M1CXBLRN</t>
  </si>
  <si>
    <t>2000-07-14</t>
  </si>
  <si>
    <t>ARGT US Equity</t>
  </si>
  <si>
    <t>GLOBAL X MSCI ARGENTINA ETF</t>
  </si>
  <si>
    <t>US37950E2596</t>
  </si>
  <si>
    <t>M1AAR5R</t>
  </si>
  <si>
    <t>2011-03-03</t>
  </si>
  <si>
    <t>EWU US Equity</t>
  </si>
  <si>
    <t>ISHARES MSCI UNITED KINGDOM</t>
  </si>
  <si>
    <t>US46435G3341</t>
  </si>
  <si>
    <t>NDDUUK</t>
  </si>
  <si>
    <t>EWP US Equity</t>
  </si>
  <si>
    <t>ISHARES MSCI SPAIN ETF</t>
  </si>
  <si>
    <t>US4642867646</t>
  </si>
  <si>
    <t>M1CXBLRP</t>
  </si>
  <si>
    <t>EWG US Equity</t>
  </si>
  <si>
    <t>ISHARES MSCI GERMANY ETF</t>
  </si>
  <si>
    <t>US4642868065</t>
  </si>
  <si>
    <t>NDDUGR</t>
  </si>
  <si>
    <t>EWI US Equity</t>
  </si>
  <si>
    <t>ISHARES MSCI ITALY ETF</t>
  </si>
  <si>
    <t>US46434G8309</t>
  </si>
  <si>
    <t>M1CXBLRM</t>
  </si>
  <si>
    <t>EGPT US Equity</t>
  </si>
  <si>
    <t>VANECK EGYPT</t>
  </si>
  <si>
    <t>US92189F7758</t>
  </si>
  <si>
    <t>MVEGPTTR</t>
  </si>
  <si>
    <t>2010-02-18</t>
  </si>
  <si>
    <t>INDA US Equity</t>
  </si>
  <si>
    <t>ISHARES MSCI INDIA ETF</t>
  </si>
  <si>
    <t>US46429B5984</t>
  </si>
  <si>
    <t>NDEUSIA</t>
  </si>
  <si>
    <t>2012-02-03</t>
  </si>
  <si>
    <t>AFK US Equity</t>
  </si>
  <si>
    <t>VANECK AFRICA INDEX</t>
  </si>
  <si>
    <t>US92189F8665</t>
  </si>
  <si>
    <t>MVAFKTR</t>
  </si>
  <si>
    <t>2008-07-14</t>
  </si>
  <si>
    <t>EZA US Equity</t>
  </si>
  <si>
    <t>ISHARES MSCI SOUTH AFRICA ET</t>
  </si>
  <si>
    <t>US4642867802</t>
  </si>
  <si>
    <t>M1CXBAC</t>
  </si>
  <si>
    <t>2003-02-07</t>
  </si>
  <si>
    <t>RSX US Equity</t>
  </si>
  <si>
    <t>VANECK RUSSIA ETF</t>
  </si>
  <si>
    <t>US92189F4037</t>
  </si>
  <si>
    <t>MVRSXTR</t>
  </si>
  <si>
    <t>2007-04-30</t>
  </si>
  <si>
    <t>EWY US Equity</t>
  </si>
  <si>
    <t>ISHARES MSCI SOUTH KOREA ETF</t>
  </si>
  <si>
    <t>US4642867729</t>
  </si>
  <si>
    <t>M1KR2550</t>
  </si>
  <si>
    <t>2000-05-12</t>
  </si>
  <si>
    <t>EWJ US Equity</t>
  </si>
  <si>
    <t>ISHARES MSCI JAPAN ETF</t>
  </si>
  <si>
    <t>US46434G8226</t>
  </si>
  <si>
    <t>NDDUJN</t>
  </si>
  <si>
    <t>MCHI US Equity</t>
  </si>
  <si>
    <t>ISHARES MSCI CHINA ETF</t>
  </si>
  <si>
    <t>US46429B6719</t>
  </si>
  <si>
    <t>NDEUCHF</t>
  </si>
  <si>
    <t>2011-03-31</t>
  </si>
  <si>
    <t>EWS US Equity</t>
  </si>
  <si>
    <t>ISHARES MSCI SINGAPORE ETF</t>
  </si>
  <si>
    <t>US46434G7806</t>
  </si>
  <si>
    <t>M1CXBLY</t>
  </si>
  <si>
    <t>EWA US Equity</t>
  </si>
  <si>
    <t>ISHARES MSCI AUSTRALIA ETF</t>
  </si>
  <si>
    <t>US4642861037</t>
  </si>
  <si>
    <t>NDDUAS</t>
  </si>
  <si>
    <t>EWO US Equity</t>
  </si>
  <si>
    <t>ISHARES MSCI AUSTRIA ETF</t>
  </si>
  <si>
    <t>US4642862027</t>
  </si>
  <si>
    <t>M1AT5IM</t>
  </si>
  <si>
    <t>EWK US Equity</t>
  </si>
  <si>
    <t>ISHARES MSCI BELGIUM ETF</t>
  </si>
  <si>
    <t>US4642863017</t>
  </si>
  <si>
    <t>M1BE5IM</t>
  </si>
  <si>
    <t>EWQ US Equity</t>
  </si>
  <si>
    <t>ISHARES MSCI FRANCE ETF</t>
  </si>
  <si>
    <t>US4642867075</t>
  </si>
  <si>
    <t>NDDUFR</t>
  </si>
  <si>
    <t>EWH US Equity</t>
  </si>
  <si>
    <t>ISHARES MSCI HONG KONG ETF</t>
  </si>
  <si>
    <t>US4642868719</t>
  </si>
  <si>
    <t>NU730026</t>
  </si>
  <si>
    <t>EWM US Equity</t>
  </si>
  <si>
    <t>ISHARES MSCI MALAYSIA ETF</t>
  </si>
  <si>
    <t>US46434G8143</t>
  </si>
  <si>
    <t>NDDUMAF</t>
  </si>
  <si>
    <t>EWN US Equity</t>
  </si>
  <si>
    <t>ISHARES MSCI NETHERLANDS ETF</t>
  </si>
  <si>
    <t>US4642868149</t>
  </si>
  <si>
    <t>M1CXNIC</t>
  </si>
  <si>
    <t>EWD US Equity</t>
  </si>
  <si>
    <t>ISHARES MSCI SWEDEN ETF</t>
  </si>
  <si>
    <t>US4642867562</t>
  </si>
  <si>
    <t>M1CXBLV</t>
  </si>
  <si>
    <t>EWL US Equity</t>
  </si>
  <si>
    <t>ISHARES MSCI SWITZERLAND ETF</t>
  </si>
  <si>
    <t>US4642867497</t>
  </si>
  <si>
    <t>M1CH2550</t>
  </si>
  <si>
    <t>EWT US Equity</t>
  </si>
  <si>
    <t>ISHARES MSCI TAIWAN ETF</t>
  </si>
  <si>
    <t>US46434G7723</t>
  </si>
  <si>
    <t>M1CXBLZ</t>
  </si>
  <si>
    <t>2000-06-23</t>
  </si>
  <si>
    <t>VNM US Equity</t>
  </si>
  <si>
    <t>VANECK VIETNAM ETF</t>
  </si>
  <si>
    <t>US92189F8178</t>
  </si>
  <si>
    <t>MVVNMTR</t>
  </si>
  <si>
    <t>2009-08-14</t>
  </si>
  <si>
    <t>EPOL US Equity</t>
  </si>
  <si>
    <t>ISHARES MSCI POLAND ETF</t>
  </si>
  <si>
    <t>US46429B6065</t>
  </si>
  <si>
    <t>M1CXPL5I</t>
  </si>
  <si>
    <t>2010-05-26</t>
  </si>
  <si>
    <t>ENZL US Equity</t>
  </si>
  <si>
    <t>ISHARES MSCI NEW ZEALAND ETF</t>
  </si>
  <si>
    <t>US4642891232</t>
  </si>
  <si>
    <t>M1NZ5IM</t>
  </si>
  <si>
    <t>2010-09-02</t>
  </si>
  <si>
    <t>GREK US Equity</t>
  </si>
  <si>
    <t>GLOBAL X MSCI GREECE ETF</t>
  </si>
  <si>
    <t>US37954Y3190</t>
  </si>
  <si>
    <t>M1CXGXA</t>
  </si>
  <si>
    <t>2011-12-08</t>
  </si>
  <si>
    <t>NORW US Equity</t>
  </si>
  <si>
    <t>GLOBAL X MSCI NORWAY ETF</t>
  </si>
  <si>
    <t>US37950E7470</t>
  </si>
  <si>
    <t>M1NO5IM</t>
  </si>
  <si>
    <t>2010-11-10</t>
  </si>
  <si>
    <t>EIDO US Equity</t>
  </si>
  <si>
    <t>ISHARES MSCI INDONESIA ETF</t>
  </si>
  <si>
    <t>US46429B3096</t>
  </si>
  <si>
    <t>NU724020</t>
  </si>
  <si>
    <t>2010-05-07</t>
  </si>
  <si>
    <t>EPHE US Equity</t>
  </si>
  <si>
    <t>ISHARES MSCI PHILIPPINES ETF</t>
  </si>
  <si>
    <t>US46429B4086</t>
  </si>
  <si>
    <t>MIMUPHIN</t>
  </si>
  <si>
    <t>2010-09-29</t>
  </si>
  <si>
    <t>THD US Equity</t>
  </si>
  <si>
    <t>ISHARES MSCI THAILAND ETF</t>
  </si>
  <si>
    <t>US4642866242</t>
  </si>
  <si>
    <t>M1CXTH5I</t>
  </si>
  <si>
    <t>2008-03-28</t>
  </si>
  <si>
    <t>TUR US Equity</t>
  </si>
  <si>
    <t>ISHARES MSCI TURKEY ETF</t>
  </si>
  <si>
    <t>US4642867158</t>
  </si>
  <si>
    <t>NU724019</t>
  </si>
  <si>
    <t>ECH US Equity</t>
  </si>
  <si>
    <t>ISHARES MSCI CHILE ETF</t>
  </si>
  <si>
    <t>US4642866408</t>
  </si>
  <si>
    <t>M1CL5IM</t>
  </si>
  <si>
    <t>2007-11-16</t>
  </si>
  <si>
    <t>GXG US Equity</t>
  </si>
  <si>
    <t>GLOBAL X MSCI COLOMBIA ETF</t>
  </si>
  <si>
    <t>US37954Y3273</t>
  </si>
  <si>
    <t>M1CXGXB</t>
  </si>
  <si>
    <t>2009-02-09</t>
  </si>
  <si>
    <t>KSA US Equity</t>
  </si>
  <si>
    <t>ISHARES MSCI SAUDI ARABIA ET</t>
  </si>
  <si>
    <t>US46434V4234</t>
  </si>
  <si>
    <t>M1SA5IM</t>
  </si>
  <si>
    <t>2015-09-17</t>
  </si>
  <si>
    <t>ASHR US Equity</t>
  </si>
  <si>
    <t>XTRACKERS HARVEST CSI 300 CH</t>
  </si>
  <si>
    <t>US2330518794</t>
  </si>
  <si>
    <t>CSIN0301</t>
  </si>
  <si>
    <t>2013-11-06</t>
  </si>
  <si>
    <t>EIRL US Equity</t>
  </si>
  <si>
    <t>ISHARES MSCI IRELAND ETF</t>
  </si>
  <si>
    <t>US46429B5075</t>
  </si>
  <si>
    <t>M1AIECP</t>
  </si>
  <si>
    <t>EIS US Equity</t>
  </si>
  <si>
    <t>ISHARES MSCI ISRAEL ETF</t>
  </si>
  <si>
    <t>US4642866325</t>
  </si>
  <si>
    <t>MISCNU</t>
  </si>
  <si>
    <t>EPI US Equity</t>
  </si>
  <si>
    <t>WISDOMTREE INDIA EARNINGS</t>
  </si>
  <si>
    <t>US97717W4226</t>
  </si>
  <si>
    <t>WTEMINTR</t>
  </si>
  <si>
    <t>2008-02-22</t>
  </si>
  <si>
    <t>FXI US Equity</t>
  </si>
  <si>
    <t>ISHARES CHINA LARGE-CAP ETF</t>
  </si>
  <si>
    <t>US4642871846</t>
  </si>
  <si>
    <t>TXIN0UNU</t>
  </si>
  <si>
    <t>2004-10-08</t>
  </si>
  <si>
    <t>IDX US Equity</t>
  </si>
  <si>
    <t>VANECK INDONESIA INDEX</t>
  </si>
  <si>
    <t>US92189F8335</t>
  </si>
  <si>
    <t>MVIDXTR</t>
  </si>
  <si>
    <t>2009-01-20</t>
  </si>
  <si>
    <t>QUAL US Equity</t>
  </si>
  <si>
    <t>ISHARES MSCI USA QUALITY FAC</t>
  </si>
  <si>
    <t>US46432F3394</t>
  </si>
  <si>
    <t>M2USSNQ</t>
  </si>
  <si>
    <t>2013-07-18</t>
  </si>
  <si>
    <t>IVE US Equity</t>
  </si>
  <si>
    <t>ISHARES S&amp;P 500 VALUE ETF</t>
  </si>
  <si>
    <t>US4642874089</t>
  </si>
  <si>
    <t>SPTRSVX</t>
  </si>
  <si>
    <t>IVW US Equity</t>
  </si>
  <si>
    <t>ISHARES S&amp;P 500 GROWTH ETF</t>
  </si>
  <si>
    <t>US4642873099</t>
  </si>
  <si>
    <t>SPTRSGX</t>
  </si>
  <si>
    <t>MTUM US Equity</t>
  </si>
  <si>
    <t>ISHARES MSCI USA MOMENTUM FA</t>
  </si>
  <si>
    <t>US46432F3964</t>
  </si>
  <si>
    <t>M2US000$</t>
  </si>
  <si>
    <t>2013-04-18</t>
  </si>
  <si>
    <t>EEMO US Equity</t>
  </si>
  <si>
    <t>INVESCO S&amp;P EMERGING MARKETS</t>
  </si>
  <si>
    <t>US46138E2899</t>
  </si>
  <si>
    <t>SPEMPMUN</t>
  </si>
  <si>
    <t>2012-02-24</t>
  </si>
  <si>
    <t>VIG US Equity</t>
  </si>
  <si>
    <t>VANGUARD DIVIDEND APPREC ETF</t>
  </si>
  <si>
    <t>US9219088443</t>
  </si>
  <si>
    <t>DVGTR</t>
  </si>
  <si>
    <t>2006-04-27</t>
  </si>
  <si>
    <t>DVY US Equity</t>
  </si>
  <si>
    <t>ISHARES SELECT DIVIDEND ETF</t>
  </si>
  <si>
    <t>US4642871689</t>
  </si>
  <si>
    <t>DJDVY</t>
  </si>
  <si>
    <t>2003-11-07</t>
  </si>
  <si>
    <t>SPHB US Equity</t>
  </si>
  <si>
    <t>INVESCO S&amp;P 500 HIGH BETA ET</t>
  </si>
  <si>
    <t>US46138E3707</t>
  </si>
  <si>
    <t>SP5HBIT</t>
  </si>
  <si>
    <t>2011-05-05</t>
  </si>
  <si>
    <t>USLB US Equity</t>
  </si>
  <si>
    <t>INVESCO RUSSELL 1000 LOW BET</t>
  </si>
  <si>
    <t>US46138E4127</t>
  </si>
  <si>
    <t>R1LBET</t>
  </si>
  <si>
    <t>2015-11-05</t>
  </si>
  <si>
    <t>SPLV US Equity</t>
  </si>
  <si>
    <t>INVESCO S&amp;P 500 LOW VOLATILI</t>
  </si>
  <si>
    <t>US46138E3541</t>
  </si>
  <si>
    <t>SP5LVIT</t>
  </si>
  <si>
    <t>COWZ US Equity</t>
  </si>
  <si>
    <t>PACER US CASH COWS 100 ETF</t>
  </si>
  <si>
    <t>US69374H8815</t>
  </si>
  <si>
    <t>COWZTR</t>
  </si>
  <si>
    <t>2016-12-19</t>
  </si>
  <si>
    <t>DEF US Equity</t>
  </si>
  <si>
    <t>INVESCO DEFENSIVE EQUITY ETF</t>
  </si>
  <si>
    <t>US46138J7752</t>
  </si>
  <si>
    <t>IIDEFTR</t>
  </si>
  <si>
    <t>EUSA US Equity</t>
  </si>
  <si>
    <t>ISHARES MSCI USA EQUAL WEIGH</t>
  </si>
  <si>
    <t>US4642866812</t>
  </si>
  <si>
    <t>M2USEW</t>
  </si>
  <si>
    <t>CSM US Equity</t>
  </si>
  <si>
    <t>PROSHARES LARGE CAP CORE PLU</t>
  </si>
  <si>
    <t>US74347R2489</t>
  </si>
  <si>
    <t>CS13030</t>
  </si>
  <si>
    <t>2009-07-13</t>
  </si>
  <si>
    <t>SHE US Equity</t>
  </si>
  <si>
    <t>SPDR GENDER DIVERSITY ETF</t>
  </si>
  <si>
    <t>US78468R7474</t>
  </si>
  <si>
    <t>SSGAGDIT</t>
  </si>
  <si>
    <t>2016-03-08</t>
  </si>
  <si>
    <t>QYLD US Equity</t>
  </si>
  <si>
    <t>GLOBAL X NASD 100 COV CALL</t>
  </si>
  <si>
    <t>US37954Y4834</t>
  </si>
  <si>
    <t>BXNT</t>
  </si>
  <si>
    <t>2013-12-12</t>
  </si>
  <si>
    <t>GVIP US Equity</t>
  </si>
  <si>
    <t>GOLD SACHS HEDGE IND VIP ETF</t>
  </si>
  <si>
    <t>US3814305450</t>
  </si>
  <si>
    <t>GVIPTR</t>
  </si>
  <si>
    <t>2016-11-03</t>
  </si>
  <si>
    <t>MOAT US Equity</t>
  </si>
  <si>
    <t>VANECK MORNINGSTAR WIDE MOAT</t>
  </si>
  <si>
    <t>US92189F6438</t>
  </si>
  <si>
    <t>MWMFTR</t>
  </si>
  <si>
    <t>2012-04-25</t>
  </si>
  <si>
    <t>FTLS US Equity</t>
  </si>
  <si>
    <t>FIRST TRUST LONG/SHORT EQTY</t>
  </si>
  <si>
    <t>US33739P1030</t>
  </si>
  <si>
    <t>#N/A Field Not Applicable</t>
  </si>
  <si>
    <t>2014-09-09</t>
  </si>
  <si>
    <t>WTMF US Equity</t>
  </si>
  <si>
    <t>WISDOMTREE MGD FUTURES STRAT</t>
  </si>
  <si>
    <t>US97717W1255</t>
  </si>
  <si>
    <t>WTMFTR</t>
  </si>
  <si>
    <t>2011-01-05</t>
  </si>
  <si>
    <t>MNA US Equity</t>
  </si>
  <si>
    <t>IQ MERGER ARBITRAGE ETF</t>
  </si>
  <si>
    <t>US45409B8000</t>
  </si>
  <si>
    <t>IQMNAT</t>
  </si>
  <si>
    <t>2009-11-17</t>
  </si>
  <si>
    <t>SUSA US Equity</t>
  </si>
  <si>
    <t>ISHARES MSCI USA ESG SELECT</t>
  </si>
  <si>
    <t>US4642888022</t>
  </si>
  <si>
    <t>GU721159</t>
  </si>
  <si>
    <t>2005-01-28</t>
  </si>
  <si>
    <t>IPO US Equity</t>
  </si>
  <si>
    <t>RENAISSANCE IPO ETF</t>
  </si>
  <si>
    <t>US7599372049</t>
  </si>
  <si>
    <t>IPOUSA</t>
  </si>
  <si>
    <t>2013-10-16</t>
  </si>
  <si>
    <t>KNOW US Equity</t>
  </si>
  <si>
    <t>DIREXION ALL CAP INSIDER SEN</t>
  </si>
  <si>
    <t>US25459Y7691</t>
  </si>
  <si>
    <t>SPTEAEUT</t>
  </si>
  <si>
    <t>NFO US Equity</t>
  </si>
  <si>
    <t>INVESCO INSIDER SENTIMENT ET</t>
  </si>
  <si>
    <t>US46137V5553</t>
  </si>
  <si>
    <t>NQBUYT</t>
  </si>
  <si>
    <t>#N/A N/A</t>
  </si>
  <si>
    <t>IWM US Equity</t>
  </si>
  <si>
    <t>ISHARES RUSSELL 2000 ETF</t>
  </si>
  <si>
    <t>US4642876555</t>
  </si>
  <si>
    <t>RU20INTR</t>
  </si>
  <si>
    <t>XRLV US Equity</t>
  </si>
  <si>
    <t>INVESCO S&amp;P 500 EX-RATE SENS</t>
  </si>
  <si>
    <t>US46138E3889</t>
  </si>
  <si>
    <t>SP5LVRUT</t>
  </si>
  <si>
    <t>2015-04-09</t>
  </si>
  <si>
    <t>UUP US Equity</t>
  </si>
  <si>
    <t>INVESCO DB US DOLLAR INDEX B</t>
  </si>
  <si>
    <t>US46141D2036</t>
  </si>
  <si>
    <t>USDUPX</t>
  </si>
  <si>
    <t>2007-02-20</t>
  </si>
  <si>
    <t>FXY US Equity</t>
  </si>
  <si>
    <t>INVESCO CURRENCYSHARES JAPAN</t>
  </si>
  <si>
    <t>US46138W1071</t>
  </si>
  <si>
    <t>2007-02-13</t>
  </si>
  <si>
    <t>FXE US Equity</t>
  </si>
  <si>
    <t>INVESCO CURRENCYSHARES EURO</t>
  </si>
  <si>
    <t>US46138K1034</t>
  </si>
  <si>
    <t>2005-12-12</t>
  </si>
  <si>
    <t>FXA US Equity</t>
  </si>
  <si>
    <t>INVESCO CURRENCYSHARES AUSTR</t>
  </si>
  <si>
    <t>US46090N1037</t>
  </si>
  <si>
    <t>2006-06-26</t>
  </si>
  <si>
    <t>FXC US Equity</t>
  </si>
  <si>
    <t>INVESCO CURRENCYSHARES CANAD</t>
  </si>
  <si>
    <t>US46138T1043</t>
  </si>
  <si>
    <t>FXF US Equity</t>
  </si>
  <si>
    <t>INVESCO CURRENCYSHARES SWISS</t>
  </si>
  <si>
    <t>US46138R1086</t>
  </si>
  <si>
    <t>FXB US Equity</t>
  </si>
  <si>
    <t>INVESCO CURRENCYSHARES BRITI</t>
  </si>
  <si>
    <t>US46138M1099</t>
  </si>
  <si>
    <t>UDN US Equity</t>
  </si>
  <si>
    <t>US46141D1046</t>
  </si>
  <si>
    <t>USDDNX</t>
  </si>
  <si>
    <t>DBC US Equity</t>
  </si>
  <si>
    <t>INVESCO DB COMMODITY INDEX T</t>
  </si>
  <si>
    <t>US46138B1035</t>
  </si>
  <si>
    <t>DBLCDBCE</t>
  </si>
  <si>
    <t>2006-02-03</t>
  </si>
  <si>
    <t>USO US Equity</t>
  </si>
  <si>
    <t>UNITED STATES OIL FUND LP</t>
  </si>
  <si>
    <t>US91232N2071</t>
  </si>
  <si>
    <t>2006-04-10</t>
  </si>
  <si>
    <t>GLD US Equity</t>
  </si>
  <si>
    <t>SPDR GOLD SHARES</t>
  </si>
  <si>
    <t>US78463V1070</t>
  </si>
  <si>
    <t>GOLDLNPM</t>
  </si>
  <si>
    <t>2004-11-18</t>
  </si>
  <si>
    <t>SLV US Equity</t>
  </si>
  <si>
    <t>ISHARES SILVER TRUST</t>
  </si>
  <si>
    <t>US46428Q1094</t>
  </si>
  <si>
    <t>SLVRLN</t>
  </si>
  <si>
    <t>2006-04-28</t>
  </si>
  <si>
    <t>DBA US Equity</t>
  </si>
  <si>
    <t>INVESCO DB AGRICULTURE FUND</t>
  </si>
  <si>
    <t>US46140H1068</t>
  </si>
  <si>
    <t>DBLCDBAE</t>
  </si>
  <si>
    <t>2007-01-05</t>
  </si>
  <si>
    <t>UNG US Equity</t>
  </si>
  <si>
    <t>US NATURAL GAS FUND LP</t>
  </si>
  <si>
    <t>US9123183009</t>
  </si>
  <si>
    <t>2007-04-18</t>
  </si>
  <si>
    <t>DBE US Equity</t>
  </si>
  <si>
    <t>INVESCO DB ENERGY FUND</t>
  </si>
  <si>
    <t>US46140H3049</t>
  </si>
  <si>
    <t>DBCMYEEN</t>
  </si>
  <si>
    <t>DBB US Equity</t>
  </si>
  <si>
    <t>INVESCO DB BASE METALS FUND</t>
  </si>
  <si>
    <t>US46140H7008</t>
  </si>
  <si>
    <t>DBCMYEIM</t>
  </si>
  <si>
    <t>GLTR US Equity</t>
  </si>
  <si>
    <t>ABERDEEN STANDARD PHYSICAL P</t>
  </si>
  <si>
    <t>US0032631006</t>
  </si>
  <si>
    <t>GLTRI</t>
  </si>
  <si>
    <t>2010-10-22</t>
  </si>
  <si>
    <t>AGG US Equity</t>
  </si>
  <si>
    <t>ISHARES CORE U.S. AGGREGATE</t>
  </si>
  <si>
    <t>US4642872265</t>
  </si>
  <si>
    <t>LBUSTRUU</t>
  </si>
  <si>
    <t>2003-09-26</t>
  </si>
  <si>
    <t>BIL US Equity</t>
  </si>
  <si>
    <t>SPDR BBG BARC 1-3 MONTH TBIL</t>
  </si>
  <si>
    <t>US78468R6633</t>
  </si>
  <si>
    <t>LD12TRUU</t>
  </si>
  <si>
    <t>2007-05-30</t>
  </si>
  <si>
    <t>SHY US Equity</t>
  </si>
  <si>
    <t>ISHARES 1-3 YEAR TREASURY BO</t>
  </si>
  <si>
    <t>US4642874576</t>
  </si>
  <si>
    <t>IDCOT1TR</t>
  </si>
  <si>
    <t>2002-07-26</t>
  </si>
  <si>
    <t>IEF US Equity</t>
  </si>
  <si>
    <t>ISHARES 7-10 YEAR TREASURY B</t>
  </si>
  <si>
    <t>US4642874402</t>
  </si>
  <si>
    <t>IDCOT7TR</t>
  </si>
  <si>
    <t>TLT US Equity</t>
  </si>
  <si>
    <t>ISHARES 20+ YEAR TREASURY BO</t>
  </si>
  <si>
    <t>US4642874329</t>
  </si>
  <si>
    <t>IDCOT20T</t>
  </si>
  <si>
    <t>TIP US Equity</t>
  </si>
  <si>
    <t>ISHARES TIPS BOND ETF</t>
  </si>
  <si>
    <t>US4642871762</t>
  </si>
  <si>
    <t>LBUTTRUU</t>
  </si>
  <si>
    <t>2003-12-05</t>
  </si>
  <si>
    <t>LQD US Equity</t>
  </si>
  <si>
    <t>ISHARES IBOXX INVESTMENT GRA</t>
  </si>
  <si>
    <t>US4642872422</t>
  </si>
  <si>
    <t>IBOXIG</t>
  </si>
  <si>
    <t>HYG US Equity</t>
  </si>
  <si>
    <t>ISHARES IBOXX HIGH YLD CORP</t>
  </si>
  <si>
    <t>US4642885135</t>
  </si>
  <si>
    <t>IBOXHY</t>
  </si>
  <si>
    <t>2007-04-11</t>
  </si>
  <si>
    <t>MBB US Equity</t>
  </si>
  <si>
    <t>ISHARES MBS ETF</t>
  </si>
  <si>
    <t>US4642885887</t>
  </si>
  <si>
    <t>LUMSTRUU</t>
  </si>
  <si>
    <t>2007-03-16</t>
  </si>
  <si>
    <t>MUB US Equity</t>
  </si>
  <si>
    <t>ISHARES NATIONAL MUNI BOND E</t>
  </si>
  <si>
    <t>US4642884146</t>
  </si>
  <si>
    <t>SPMUNUST</t>
  </si>
  <si>
    <t>2007-09-10</t>
  </si>
  <si>
    <t>BKLN US Equity</t>
  </si>
  <si>
    <t>INVESCO SENIOR LOAN ETF</t>
  </si>
  <si>
    <t>US46138G5080</t>
  </si>
  <si>
    <t>SPBDLL</t>
  </si>
  <si>
    <t>CWB US Equity</t>
  </si>
  <si>
    <t>SPDR BBG BARC CONVERTIBLE</t>
  </si>
  <si>
    <t>US78464A3591</t>
  </si>
  <si>
    <t>BCS5TRUU</t>
  </si>
  <si>
    <t>2009-04-16</t>
  </si>
  <si>
    <t>HYD US Equity</t>
  </si>
  <si>
    <t>VANECK VECTORS HY MUNI ETF</t>
  </si>
  <si>
    <t>US92189H4092</t>
  </si>
  <si>
    <t>LMEHTR</t>
  </si>
  <si>
    <t>2009-02-05</t>
  </si>
  <si>
    <t>PFF US Equity</t>
  </si>
  <si>
    <t>ISHARES PREFERRED &amp; INCOME S</t>
  </si>
  <si>
    <t>US4642886877</t>
  </si>
  <si>
    <t>PHGY</t>
  </si>
  <si>
    <t>2007-03-30</t>
  </si>
  <si>
    <t>TMF US Equity</t>
  </si>
  <si>
    <t>DRX DLY 20+ YR TREAS BULL 3X</t>
  </si>
  <si>
    <t>US25459W5408</t>
  </si>
  <si>
    <t>BWX US Equity</t>
  </si>
  <si>
    <t>SPDR BBG BARC INTL TREASURY</t>
  </si>
  <si>
    <t>US78464A5166</t>
  </si>
  <si>
    <t>LTXUTRUU</t>
  </si>
  <si>
    <t>2007-10-05</t>
  </si>
  <si>
    <t>WIP US Equity</t>
  </si>
  <si>
    <t>SPDR FTSE INTERNATIONAL GOVE</t>
  </si>
  <si>
    <t>US78464A4904</t>
  </si>
  <si>
    <t>CFIIWILC</t>
  </si>
  <si>
    <t>2008-03-19</t>
  </si>
  <si>
    <t>BNDX US Equity</t>
  </si>
  <si>
    <t>VANGUARD TOTAL INTL BOND ETF</t>
  </si>
  <si>
    <t>US92203J4076</t>
  </si>
  <si>
    <t>BGRCTRUH</t>
  </si>
  <si>
    <t>2013-06-04</t>
  </si>
  <si>
    <t>IGOV US Equity</t>
  </si>
  <si>
    <t>ISHARES INTERNATIONAL TREASU</t>
  </si>
  <si>
    <t>US4642881175</t>
  </si>
  <si>
    <t>CFIIWDCS</t>
  </si>
  <si>
    <t>2009-01-29</t>
  </si>
  <si>
    <t>FLOT US Equity</t>
  </si>
  <si>
    <t>ISHARES FLOATING RATE BOND E</t>
  </si>
  <si>
    <t>US46429B6552</t>
  </si>
  <si>
    <t>BFU5TRUU</t>
  </si>
  <si>
    <t>2011-06-17</t>
  </si>
  <si>
    <t>PICB US Equity</t>
  </si>
  <si>
    <t>INVESCO INTERNATIONAL CORPOR</t>
  </si>
  <si>
    <t>US46138E6361</t>
  </si>
  <si>
    <t>SPBDICBN</t>
  </si>
  <si>
    <t>2010-06-03</t>
  </si>
  <si>
    <t>HYXU US Equity</t>
  </si>
  <si>
    <t>ISHARES INTERNATIONAL HIGH Y</t>
  </si>
  <si>
    <t>US4642862100</t>
  </si>
  <si>
    <t>IBOAMZGX</t>
  </si>
  <si>
    <t>2012-04-03</t>
  </si>
  <si>
    <t>EMB US Equity</t>
  </si>
  <si>
    <t>ISHARES JP MORGAN USD EMERGI</t>
  </si>
  <si>
    <t>US4642882819</t>
  </si>
  <si>
    <t>JPEICORE</t>
  </si>
  <si>
    <t>2007-12-19</t>
  </si>
  <si>
    <t>EMLC US Equity</t>
  </si>
  <si>
    <t>VANECK JPM EM LOCAL CCY BOND</t>
  </si>
  <si>
    <t>US92189H3003</t>
  </si>
  <si>
    <t>GBIEMCOR</t>
  </si>
  <si>
    <t>EMHY US Equity</t>
  </si>
  <si>
    <t>ISHARES J.P. MORGAN EM HIGH</t>
  </si>
  <si>
    <t>US4642862852</t>
  </si>
  <si>
    <t>JPEIEMHY</t>
  </si>
  <si>
    <t>DSUM US Equity</t>
  </si>
  <si>
    <t>INVESCO CHINESE YUAN DIM SUM</t>
  </si>
  <si>
    <t>US46138E8839</t>
  </si>
  <si>
    <t>CCDSBIU</t>
  </si>
  <si>
    <t>2011-09-23</t>
  </si>
  <si>
    <t>ACWI US Equity</t>
  </si>
  <si>
    <t>ISHARES MSCI ACWI ETF</t>
  </si>
  <si>
    <t>US4642882579</t>
  </si>
  <si>
    <t>NDUEACWF</t>
  </si>
  <si>
    <t>VTI US Equity</t>
  </si>
  <si>
    <t>VANGUARD TOTAL STOCK MKT ETF</t>
  </si>
  <si>
    <t>US9229087690</t>
  </si>
  <si>
    <t>CRSPTMT</t>
  </si>
  <si>
    <t>2001-05-31</t>
  </si>
  <si>
    <t>GWX US Equity</t>
  </si>
  <si>
    <t>SPDR S&amp;P INTL SMALL CAP</t>
  </si>
  <si>
    <t>US78463X8719</t>
  </si>
  <si>
    <t>STBMWUU2</t>
  </si>
  <si>
    <t>2007-04-26</t>
  </si>
  <si>
    <t>VEU US Equity</t>
  </si>
  <si>
    <t>VANGUARD FTSE ALL-WORLD EX-U</t>
  </si>
  <si>
    <t>US9220427754</t>
  </si>
  <si>
    <t>AWXUSRUS</t>
  </si>
  <si>
    <t>2007-03-08</t>
  </si>
  <si>
    <t>IEV US Equity</t>
  </si>
  <si>
    <t>ISHARES EUROPE ETF</t>
  </si>
  <si>
    <t>US4642878619</t>
  </si>
  <si>
    <t>SPE35CUN</t>
  </si>
  <si>
    <t>2000-07-28</t>
  </si>
  <si>
    <t>EFA US Equity</t>
  </si>
  <si>
    <t>ISHARES MSCI EAFE ETF</t>
  </si>
  <si>
    <t>US4642874659</t>
  </si>
  <si>
    <t>NDDUEAFE</t>
  </si>
  <si>
    <t>2001-08-17</t>
  </si>
  <si>
    <t>EEM US Equity</t>
  </si>
  <si>
    <t>ISHARES MSCI EMERGING MARKET</t>
  </si>
  <si>
    <t>US4642872349</t>
  </si>
  <si>
    <t>NDUEEGF</t>
  </si>
  <si>
    <t>2003-04-11</t>
  </si>
  <si>
    <t>AAXJ US Equity</t>
  </si>
  <si>
    <t>ISHARES MSCI ALL COUNTRY ASI</t>
  </si>
  <si>
    <t>US4642881829</t>
  </si>
  <si>
    <t>NDUECAXJ</t>
  </si>
  <si>
    <t>2008-08-15</t>
  </si>
  <si>
    <t>BKF US Equity</t>
  </si>
  <si>
    <t>ISHARES MSCI BRIC ETF</t>
  </si>
  <si>
    <t>US4642866572</t>
  </si>
  <si>
    <t>NDUEBRIC</t>
  </si>
  <si>
    <t>FM US Equity</t>
  </si>
  <si>
    <t>ISHARES MSCI FRONTIER 100</t>
  </si>
  <si>
    <t>US4642861458</t>
  </si>
  <si>
    <t>M1FM100</t>
  </si>
  <si>
    <t>2012-09-13</t>
  </si>
  <si>
    <t>ILF US Equity</t>
  </si>
  <si>
    <t>ISHARES LATIN AMERICA 40 ETF</t>
  </si>
  <si>
    <t>US4642873909</t>
  </si>
  <si>
    <t>SPLACNW</t>
  </si>
  <si>
    <t>2001-10-26</t>
  </si>
  <si>
    <t>FRN US Equity</t>
  </si>
  <si>
    <t>INVESCO FRONTIER MARKETS ETF</t>
  </si>
  <si>
    <t>US46138E7765</t>
  </si>
  <si>
    <t>BKNFRR</t>
  </si>
  <si>
    <t>2008-06-12</t>
  </si>
  <si>
    <t>GULF US Equity</t>
  </si>
  <si>
    <t>WISDOMTREE MIDDLE EAST DVD</t>
  </si>
  <si>
    <t>US97717X3052</t>
  </si>
  <si>
    <t>WTEMMETR</t>
  </si>
  <si>
    <t>2008-07-16</t>
  </si>
  <si>
    <t>AOM US Equity</t>
  </si>
  <si>
    <t>ISHARES CORE MODERATE ALLOCA</t>
  </si>
  <si>
    <t>US4642898757</t>
  </si>
  <si>
    <t>SPTGMUT</t>
  </si>
  <si>
    <t>2008-11-11</t>
  </si>
  <si>
    <t xml:space="preserve">    # US sectors</t>
  </si>
  <si>
    <t xml:space="preserve">    # Global sectors</t>
  </si>
  <si>
    <t xml:space="preserve">    </t>
  </si>
  <si>
    <t xml:space="preserve">    # Consumer discretionary</t>
  </si>
  <si>
    <t xml:space="preserve">    # Consumer staples</t>
  </si>
  <si>
    <t xml:space="preserve">    # Energy</t>
  </si>
  <si>
    <t xml:space="preserve">    # Financial</t>
  </si>
  <si>
    <t xml:space="preserve">    # Healthcare</t>
  </si>
  <si>
    <t xml:space="preserve">    # Industrial</t>
  </si>
  <si>
    <t xml:space="preserve">    # Material</t>
  </si>
  <si>
    <t xml:space="preserve">    # Tech</t>
  </si>
  <si>
    <t xml:space="preserve">    # Telcom</t>
  </si>
  <si>
    <t xml:space="preserve">    # Utility</t>
  </si>
  <si>
    <t xml:space="preserve">    # REIT</t>
  </si>
  <si>
    <t xml:space="preserve">    # Global conturies</t>
  </si>
  <si>
    <t xml:space="preserve">    # US factors</t>
  </si>
  <si>
    <t xml:space="preserve">    # Currencies</t>
  </si>
  <si>
    <t xml:space="preserve">    # Commodities</t>
  </si>
  <si>
    <t xml:space="preserve">    # US bonds</t>
  </si>
  <si>
    <t xml:space="preserve">    # Global bonds</t>
  </si>
  <si>
    <t xml:space="preserve">    # Regions</t>
  </si>
  <si>
    <t xml:space="preserve">    # Multiasset</t>
  </si>
  <si>
    <t xml:space="preserve">    'xlb_spdr_material'</t>
  </si>
  <si>
    <t xml:space="preserve">    'xly_spdr_consumer_disc'</t>
  </si>
  <si>
    <t xml:space="preserve">    'xlp_spdr_consumer_stp'</t>
  </si>
  <si>
    <t xml:space="preserve">    'xle_spdr_energy'</t>
  </si>
  <si>
    <t xml:space="preserve">    'xlf_spdr_financial'</t>
  </si>
  <si>
    <t xml:space="preserve">    'xlv_spdr_healthcare'</t>
  </si>
  <si>
    <t xml:space="preserve">    'xli_spdr_industrial'</t>
  </si>
  <si>
    <t xml:space="preserve">    'iyr_ishares_reit'</t>
  </si>
  <si>
    <t xml:space="preserve">    'xlk_spdr_tech'</t>
  </si>
  <si>
    <t xml:space="preserve">    'iyz_ishares_telcom'</t>
  </si>
  <si>
    <t xml:space="preserve">    'xlu_spdr_util'</t>
  </si>
  <si>
    <t xml:space="preserve">    'rxi_ishares_consumer_disc_global'</t>
  </si>
  <si>
    <t xml:space="preserve">    'kxi_ishares_consumer_stp_global'</t>
  </si>
  <si>
    <t xml:space="preserve">    'ixc_ishares_energy_global'</t>
  </si>
  <si>
    <t xml:space="preserve">    'ixg_ishares_financial_global'</t>
  </si>
  <si>
    <t xml:space="preserve">    'ixj_ishares_healthcare_global'</t>
  </si>
  <si>
    <t xml:space="preserve">    'exi_ishares_industrial_global'</t>
  </si>
  <si>
    <t xml:space="preserve">    'mxi_ishares_material_global'</t>
  </si>
  <si>
    <t xml:space="preserve">    'ixn_ishares_tech_global'</t>
  </si>
  <si>
    <t xml:space="preserve">    'ixp_ishares_telcom_global'</t>
  </si>
  <si>
    <t xml:space="preserve">    'jxi_ishares_util_global'</t>
  </si>
  <si>
    <t xml:space="preserve">    'rwx_spdr_global_reit'</t>
  </si>
  <si>
    <t xml:space="preserve">    'carz_firstrust_automotive'</t>
  </si>
  <si>
    <t xml:space="preserve">    'iyc_ishares_consumer_service'</t>
  </si>
  <si>
    <t xml:space="preserve">    'bjk_vaneck_gaming'</t>
  </si>
  <si>
    <t xml:space="preserve">    'pbs_invesco_media'</t>
  </si>
  <si>
    <t xml:space="preserve">    'ibuy_amplify_online_retail'</t>
  </si>
  <si>
    <t xml:space="preserve">    'iyk_ishares_consumer_goods'</t>
  </si>
  <si>
    <t xml:space="preserve">    'pbj_invesco_food_beverage'</t>
  </si>
  <si>
    <t xml:space="preserve">    'amlp_alerian_mlp'</t>
  </si>
  <si>
    <t xml:space="preserve">    'fcg_firstrust_natural_gas'</t>
  </si>
  <si>
    <t xml:space="preserve">    'xop_spdr_exploration'</t>
  </si>
  <si>
    <t xml:space="preserve">    'oih_vaneck_oil_service'</t>
  </si>
  <si>
    <t xml:space="preserve">    'tan_invesco_solar'</t>
  </si>
  <si>
    <t xml:space="preserve">    'fan_firstrust_wind'</t>
  </si>
  <si>
    <t xml:space="preserve">    'kbe_spdr_bank'</t>
  </si>
  <si>
    <t xml:space="preserve">    'iai_ishares_broker'</t>
  </si>
  <si>
    <t xml:space="preserve">    'bizd_vaneck_bdc'</t>
  </si>
  <si>
    <t xml:space="preserve">    'kce_spdr_capital_market'</t>
  </si>
  <si>
    <t xml:space="preserve">    'qaba_firstrust_community_bank'</t>
  </si>
  <si>
    <t xml:space="preserve">    'iyg_ishares_financial_service'</t>
  </si>
  <si>
    <t xml:space="preserve">    'kie_spdr_insurance'</t>
  </si>
  <si>
    <t xml:space="preserve">    'psp_invesco_pe'</t>
  </si>
  <si>
    <t xml:space="preserve">    'kre_spdr_regional_bank'</t>
  </si>
  <si>
    <t xml:space="preserve">    'ibb_ishares_bio'</t>
  </si>
  <si>
    <t xml:space="preserve">    'ihf_ishares_healthcare_service'</t>
  </si>
  <si>
    <t xml:space="preserve">    'ihi_ishares_medical_device'</t>
  </si>
  <si>
    <t xml:space="preserve">    'pjp_invesco_pharma'</t>
  </si>
  <si>
    <t xml:space="preserve">    'ita_ishares_aerospace'</t>
  </si>
  <si>
    <t xml:space="preserve">    'jets_usglobal_airlines'</t>
  </si>
  <si>
    <t xml:space="preserve">    'iyt_ishares_transportation'</t>
  </si>
  <si>
    <t xml:space="preserve">    'cgw_invesco_water'</t>
  </si>
  <si>
    <t xml:space="preserve">    'moo_vaneck_agribiz'</t>
  </si>
  <si>
    <t xml:space="preserve">    'gdx_vaneck_gold_miner'</t>
  </si>
  <si>
    <t xml:space="preserve">    'sil_globalx_silver_miner'</t>
  </si>
  <si>
    <t xml:space="preserve">    'itb_ishares_homebuilder'</t>
  </si>
  <si>
    <t xml:space="preserve">    'lit_globalx_lithium'</t>
  </si>
  <si>
    <t xml:space="preserve">    'pick_ishares_metal_mining'</t>
  </si>
  <si>
    <t xml:space="preserve">    'gunr_flexshares_natural_resource'</t>
  </si>
  <si>
    <t xml:space="preserve">    'slx_vaneck_steel'</t>
  </si>
  <si>
    <t xml:space="preserve">    'wood_ishares_timber'</t>
  </si>
  <si>
    <t xml:space="preserve">    'ura_globalx_uranium'</t>
  </si>
  <si>
    <t xml:space="preserve">    'skyy_firstrust_cloud'</t>
  </si>
  <si>
    <t xml:space="preserve">    'fdn_firstrust_internet'</t>
  </si>
  <si>
    <t xml:space="preserve">    'cibr_firstrust_cybersecurity'</t>
  </si>
  <si>
    <t xml:space="preserve">    'pxq_invesco_networking'</t>
  </si>
  <si>
    <t xml:space="preserve">    'soxx_ishares_semiconductor'</t>
  </si>
  <si>
    <t xml:space="preserve">    'socl_globalx_sns'</t>
  </si>
  <si>
    <t xml:space="preserve">    'igv_ishares_software'</t>
  </si>
  <si>
    <t xml:space="preserve">    'igf_ishares_infra'</t>
  </si>
  <si>
    <t xml:space="preserve">    'vnq_vanguard_us_reit'</t>
  </si>
  <si>
    <t xml:space="preserve">    'rem_ishares_us_mortgage_reit'</t>
  </si>
  <si>
    <t xml:space="preserve">    'spy_spdr_us'</t>
  </si>
  <si>
    <t xml:space="preserve">    'sso_proshares_us_lev'</t>
  </si>
  <si>
    <t xml:space="preserve">    'qqq_invesco_us_nasdaq'</t>
  </si>
  <si>
    <t xml:space="preserve">    'qld_proshares_us_nasdaq_lev'</t>
  </si>
  <si>
    <t xml:space="preserve">    'ewc_ishares_canada'</t>
  </si>
  <si>
    <t xml:space="preserve">    'eww_ishares_mexico'</t>
  </si>
  <si>
    <t xml:space="preserve">    'epu_ishares_peru'</t>
  </si>
  <si>
    <t xml:space="preserve">    'ewz_ishares_brazil'</t>
  </si>
  <si>
    <t xml:space="preserve">    'argt_globalx_argentina'</t>
  </si>
  <si>
    <t xml:space="preserve">    'ewu_ishares_uk'</t>
  </si>
  <si>
    <t xml:space="preserve">    'ewp_ishares_spain'</t>
  </si>
  <si>
    <t xml:space="preserve">    'ewg_ishares_germany'</t>
  </si>
  <si>
    <t xml:space="preserve">    'ewi_ishares_italy'</t>
  </si>
  <si>
    <t xml:space="preserve">    'egpt_vaneck_egypt'</t>
  </si>
  <si>
    <t xml:space="preserve">    'inda_ishares_india'</t>
  </si>
  <si>
    <t xml:space="preserve">    'afk_vaneck_africa'</t>
  </si>
  <si>
    <t xml:space="preserve">    'eza_ishares_south_africa'</t>
  </si>
  <si>
    <t xml:space="preserve">    'rsx_vaneck_russia'</t>
  </si>
  <si>
    <t xml:space="preserve">    'ewy_ishares_skorea'</t>
  </si>
  <si>
    <t xml:space="preserve">    'ewj_ishares_jp'</t>
  </si>
  <si>
    <t xml:space="preserve">    'mchi_ishares_china'</t>
  </si>
  <si>
    <t xml:space="preserve">    'ews_ishares_singapore'</t>
  </si>
  <si>
    <t xml:space="preserve">    'ewa_ishares_australia'</t>
  </si>
  <si>
    <t xml:space="preserve">    'ewo_ishares_austria'</t>
  </si>
  <si>
    <t xml:space="preserve">    'ewk_ishares_belgium'</t>
  </si>
  <si>
    <t xml:space="preserve">    'ewq_ishares_fr'</t>
  </si>
  <si>
    <t xml:space="preserve">    'ewh_ishares_hk'</t>
  </si>
  <si>
    <t xml:space="preserve">    'ewm_ishares_malaysia'</t>
  </si>
  <si>
    <t xml:space="preserve">    'ewn_ishares_netherland'</t>
  </si>
  <si>
    <t xml:space="preserve">    'ewd_ishares_sweden'</t>
  </si>
  <si>
    <t xml:space="preserve">    'ewl_ishares_switzerland'</t>
  </si>
  <si>
    <t xml:space="preserve">    'ewt_ishares_taiwan'</t>
  </si>
  <si>
    <t xml:space="preserve">    'vnm_vaneck_vietnam'</t>
  </si>
  <si>
    <t xml:space="preserve">    'epol_ishares_poland'</t>
  </si>
  <si>
    <t xml:space="preserve">    'enzl_ishares_newzealand'</t>
  </si>
  <si>
    <t xml:space="preserve">    'grek_globalx_greece'</t>
  </si>
  <si>
    <t xml:space="preserve">    'norw_globalx_norway'</t>
  </si>
  <si>
    <t xml:space="preserve">    'eido_ishares_indonesia'</t>
  </si>
  <si>
    <t xml:space="preserve">    'ephe_ishares_philip'</t>
  </si>
  <si>
    <t xml:space="preserve">    'thd_ishares_thailand'</t>
  </si>
  <si>
    <t xml:space="preserve">    'tur_ishares_turkey'</t>
  </si>
  <si>
    <t xml:space="preserve">    'ech_ishares_chile'</t>
  </si>
  <si>
    <t xml:space="preserve">    'gxg_globalx_colombia'</t>
  </si>
  <si>
    <t xml:space="preserve">    'ksa_ishares_saudi'</t>
  </si>
  <si>
    <t xml:space="preserve">    'ashr_deutsche_china_csi300'</t>
  </si>
  <si>
    <t xml:space="preserve">    'eirl_ishares_ireland'</t>
  </si>
  <si>
    <t xml:space="preserve">    'eis_ishares_israel'</t>
  </si>
  <si>
    <t xml:space="preserve">    'epi_wisdomtree_india'</t>
  </si>
  <si>
    <t xml:space="preserve">    'fxi_ishares_china_largecap'</t>
  </si>
  <si>
    <t xml:space="preserve">    'idx_vaneck_indonesia'</t>
  </si>
  <si>
    <t xml:space="preserve">    'qual_ishares_qual'</t>
  </si>
  <si>
    <t xml:space="preserve">    'ive_ishares_value'</t>
  </si>
  <si>
    <t xml:space="preserve">    'ivw_ishares_growth'</t>
  </si>
  <si>
    <t xml:space="preserve">    'mtum_ishares_mtum'</t>
  </si>
  <si>
    <t xml:space="preserve">    'eemo_pshares_mtum_em'</t>
  </si>
  <si>
    <t xml:space="preserve">    'vig_vanguard_dvd_apprec'</t>
  </si>
  <si>
    <t xml:space="preserve">    'dvy_ishares_high_dvd'</t>
  </si>
  <si>
    <t xml:space="preserve">    'sphb_pshares_high_beta'</t>
  </si>
  <si>
    <t xml:space="preserve">    'uslb_pshares_low_beta'</t>
  </si>
  <si>
    <t xml:space="preserve">    'splv_pshares_low_vol'</t>
  </si>
  <si>
    <t xml:space="preserve">    'cowz_pacer_fcf'</t>
  </si>
  <si>
    <t xml:space="preserve">    'def_pshares_defensive'</t>
  </si>
  <si>
    <t xml:space="preserve">    'eusa_ishares_ew'</t>
  </si>
  <si>
    <t xml:space="preserve">    'csm_pshares_130_30'</t>
  </si>
  <si>
    <t xml:space="preserve">    'she_spdr_gender'</t>
  </si>
  <si>
    <t xml:space="preserve">    'qyld_horizons_covered_call'</t>
  </si>
  <si>
    <t xml:space="preserve">    'gvip_gs_hedgefund_hold'</t>
  </si>
  <si>
    <t xml:space="preserve">    'moat_vaneck_moat'</t>
  </si>
  <si>
    <t xml:space="preserve">    'ftls_firstrust_long_short'</t>
  </si>
  <si>
    <t xml:space="preserve">    'wtmf_wisdomtree_mgd_futs'</t>
  </si>
  <si>
    <t xml:space="preserve">    'mna_iq_m&amp;a'</t>
  </si>
  <si>
    <t xml:space="preserve">    'susa_ishares_esg'</t>
  </si>
  <si>
    <t xml:space="preserve">    'ipo_renaissance_ipo'</t>
  </si>
  <si>
    <t xml:space="preserve">    'know_direxion_insider'</t>
  </si>
  <si>
    <t xml:space="preserve">    'nfo_pshares_insider'</t>
  </si>
  <si>
    <t xml:space="preserve">    'iwm_ishares_smallcap'</t>
  </si>
  <si>
    <t xml:space="preserve">    'xrlv_pshares_xrate_sen_lowvol'</t>
  </si>
  <si>
    <t xml:space="preserve">    'uup_pshares_usd_up'</t>
  </si>
  <si>
    <t xml:space="preserve">    'fxy_cshares_jpy'</t>
  </si>
  <si>
    <t xml:space="preserve">    'fxe_cshares_eur'</t>
  </si>
  <si>
    <t xml:space="preserve">    'fxa_cshares_aud'</t>
  </si>
  <si>
    <t xml:space="preserve">    'fxc_cshares_cad'</t>
  </si>
  <si>
    <t xml:space="preserve">    'fxf_cshares_chf'</t>
  </si>
  <si>
    <t xml:space="preserve">    'fxb_cshares_gbp'</t>
  </si>
  <si>
    <t xml:space="preserve">    'udn_pshares_usd_down'</t>
  </si>
  <si>
    <t xml:space="preserve">    'dbc_pshares_comdty'</t>
  </si>
  <si>
    <t xml:space="preserve">    'uso_uns_wti'</t>
  </si>
  <si>
    <t xml:space="preserve">    'gld_spdr_gold'</t>
  </si>
  <si>
    <t xml:space="preserve">    'slv_ishares_silver'</t>
  </si>
  <si>
    <t xml:space="preserve">    'dba_pshares_agriculture'</t>
  </si>
  <si>
    <t xml:space="preserve">    'ung_uns_ngas'</t>
  </si>
  <si>
    <t xml:space="preserve">    'dbe_pshares_energy'</t>
  </si>
  <si>
    <t xml:space="preserve">    'dbb_pshares_bmetal'</t>
  </si>
  <si>
    <t xml:space="preserve">    'gltr_etfs_pmetal'</t>
  </si>
  <si>
    <t xml:space="preserve">    'agg_ishares_us_bd_agg'</t>
  </si>
  <si>
    <t xml:space="preserve">    'bil_spdr_us_tbil'</t>
  </si>
  <si>
    <t xml:space="preserve">    'shy_ishares_us_bd_short'</t>
  </si>
  <si>
    <t xml:space="preserve">    'ief_ishares_us_bd_interm'</t>
  </si>
  <si>
    <t xml:space="preserve">    'tlt_ishares_us_bd_long'</t>
  </si>
  <si>
    <t xml:space="preserve">    'tip_ishares_us_tip'</t>
  </si>
  <si>
    <t xml:space="preserve">    'lqd_ishares_us_ig'</t>
  </si>
  <si>
    <t xml:space="preserve">    'hyg_ishares_us_hy'</t>
  </si>
  <si>
    <t xml:space="preserve">    'mbb_ishares_us_mbs'</t>
  </si>
  <si>
    <t xml:space="preserve">    'mub_ishares_us_muni'</t>
  </si>
  <si>
    <t xml:space="preserve">    'bkln_pshares_us_bankloan'</t>
  </si>
  <si>
    <t xml:space="preserve">    'cwb_spdr_us_cb'</t>
  </si>
  <si>
    <t xml:space="preserve">    'hyd_vaneck_us_hy_muni'</t>
  </si>
  <si>
    <t xml:space="preserve">    'pff_ishares_us_pref'</t>
  </si>
  <si>
    <t xml:space="preserve">    'shy_ishares_us_bd_short_krw'</t>
  </si>
  <si>
    <t xml:space="preserve">    'ief_ishares_us_bd_interm_krw'</t>
  </si>
  <si>
    <t xml:space="preserve">    'tlt_ishares_us_bd_long_krw'</t>
  </si>
  <si>
    <t xml:space="preserve">    'tmf_direxion_us_bd_long_3x'</t>
  </si>
  <si>
    <t xml:space="preserve">    'bwx_spdr_global_sov_loc'</t>
  </si>
  <si>
    <t xml:space="preserve">    'wip_spdr_global_tip_loc'</t>
  </si>
  <si>
    <t xml:space="preserve">    'bndx_vangard_global_sov_loc_h'</t>
  </si>
  <si>
    <t xml:space="preserve">    'igov_ishares_developed_sov_loc'</t>
  </si>
  <si>
    <t xml:space="preserve">    'flot_ishares_developed_float_usd'</t>
  </si>
  <si>
    <t xml:space="preserve">    'picb_pshares_developed_ig_loc'</t>
  </si>
  <si>
    <t xml:space="preserve">    'hyxu_ishares_developed_hy_loc'</t>
  </si>
  <si>
    <t xml:space="preserve">    'emb_ishares_em_sov_usd'</t>
  </si>
  <si>
    <t xml:space="preserve">    'emlc_vaneck_em_sov_loc'</t>
  </si>
  <si>
    <t xml:space="preserve">    'emhy_ishares_em_hy_usd'</t>
  </si>
  <si>
    <t xml:space="preserve">    'dsum_pshares_china_credit_loc'</t>
  </si>
  <si>
    <t xml:space="preserve">    '114260_kodex_kr_bd_short_usd'</t>
  </si>
  <si>
    <t xml:space="preserve">    '148070_kosef_kr_bd_interm_usd'</t>
  </si>
  <si>
    <t xml:space="preserve">    '167860_kosef_kr_bd_interm_lev_usd'</t>
  </si>
  <si>
    <t xml:space="preserve">    'acwi_ishares_acwi'</t>
  </si>
  <si>
    <t xml:space="preserve">    'vti_vanguard_us_total'</t>
  </si>
  <si>
    <t xml:space="preserve">    'gwx_spdr_intl_smallcap'</t>
  </si>
  <si>
    <t xml:space="preserve">    'veu_vanguard_global'</t>
  </si>
  <si>
    <t xml:space="preserve">    'iev_ishares_europe'</t>
  </si>
  <si>
    <t xml:space="preserve">    'efa_ishares_developed'</t>
  </si>
  <si>
    <t xml:space="preserve">    'eem_ishares_em'</t>
  </si>
  <si>
    <t xml:space="preserve">    'aaxj_ishares_asia_xjp'</t>
  </si>
  <si>
    <t xml:space="preserve">    'bkf_ishares_bric'</t>
  </si>
  <si>
    <t xml:space="preserve">    'fm_ishares_frontier'</t>
  </si>
  <si>
    <t xml:space="preserve">    'ilf_ishares_latam'</t>
  </si>
  <si>
    <t xml:space="preserve">    'frn_invesco_frontier'</t>
  </si>
  <si>
    <t xml:space="preserve">    #'gaf_spdr_middle_east_africa'</t>
  </si>
  <si>
    <t xml:space="preserve">    'gulf_wisdomtree_middle_east'</t>
  </si>
  <si>
    <t xml:space="preserve">    'aom_ishares_global_alloc'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</si>
</sst>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_-* #,##0.00_-;\-* #,##0.00_-;_-* &quot;-&quot;_-;_-@_-"/>
  </numFmts>
  <fonts count="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208"/>
  <sheetViews>
    <sheetView tabSelected="1" zoomScale="85" zoomScaleNormal="85" workbookViewId="0">
      <pane xSplit="3" ySplit="2" topLeftCell="F3" activePane="bottomRight" state="frozen"/>
      <selection pane="topRight" activeCell="D1" sqref="D1"/>
      <selection pane="bottomLeft" activeCell="A3" sqref="A3"/>
      <selection pane="bottomRight" activeCell="P3" sqref="P3:P208"/>
    </sheetView>
  </sheetViews>
  <sheetFormatPr defaultRowHeight="16.5"/>
  <cols>
    <col min="1" max="1" width="1.875" customWidth="1"/>
    <col min="2" max="2" width="22.75" style="1" bestFit="1" customWidth="1"/>
    <col min="3" max="3" width="9.125" style="2" bestFit="1" customWidth="1"/>
    <col min="4" max="4" width="18.875" style="2" bestFit="1" customWidth="1"/>
    <col min="5" max="5" width="31.125" style="2" bestFit="1" customWidth="1"/>
    <col min="6" max="6" width="38.375" style="2" bestFit="1" customWidth="1"/>
    <col min="7" max="7" width="17" style="2" bestFit="1" customWidth="1"/>
    <col min="8" max="8" width="27.25" style="2" bestFit="1" customWidth="1"/>
    <col min="9" max="9" width="11.625" bestFit="1" customWidth="1"/>
    <col min="10" max="10" width="9.875" style="4" bestFit="1" customWidth="1"/>
    <col min="11" max="11" width="11.625" style="3" bestFit="1" customWidth="1"/>
    <col min="12" max="12" width="17.625" bestFit="1" customWidth="1"/>
    <col min="13" max="13" width="13.625" bestFit="1" customWidth="1"/>
    <col min="14" max="14" width="13.375" bestFit="1" customWidth="1"/>
    <col min="15" max="15" width="11.625" bestFit="1" customWidth="1"/>
    <col min="16" max="16" width="24.875" bestFit="1" customWidth="1"/>
  </cols>
  <sheetData>
    <row r="1" spans="2:16" ht="10.5" customHeight="1"/>
    <row r="2" spans="2:16" ht="31.5" customHeight="1">
      <c r="B2" s="1" t="s">
        <v>247</v>
      </c>
      <c r="C2" s="2" t="s">
        <v>432</v>
      </c>
      <c r="D2" s="2" t="s">
        <v>434</v>
      </c>
      <c r="E2" s="2" t="s">
        <v>433</v>
      </c>
      <c r="F2" s="2" t="s">
        <v>435</v>
      </c>
      <c r="G2" s="2" t="s">
        <v>444</v>
      </c>
      <c r="H2" s="2" t="s">
        <v>436</v>
      </c>
      <c r="I2" s="2" t="s">
        <v>442</v>
      </c>
      <c r="J2" s="4" t="s">
        <v>439</v>
      </c>
      <c r="K2" s="5" t="s">
        <v>437</v>
      </c>
      <c r="L2" s="2" t="s">
        <v>438</v>
      </c>
      <c r="M2" s="2" t="s">
        <v>440</v>
      </c>
      <c r="N2" s="2" t="s">
        <v>441</v>
      </c>
      <c r="O2" s="2" t="s">
        <v>443</v>
      </c>
    </row>
    <row r="3" spans="2:16">
      <c r="B3" s="6" t="s">
        <v>219</v>
      </c>
      <c r="C3" s="2" t="s">
        <v>0</v>
      </c>
      <c r="D3" s="2" t="str">
        <f>C3&amp;" US Equity"</f>
        <v>XLB US Equity</v>
      </c>
      <c r="E3" s="2" t="s">
        <v>231</v>
      </c>
      <c r="F3" s="2" t="e">
        <f ca="1">_xll.BDP(D3, "name")</f>
        <v>#NAME?</v>
      </c>
      <c r="G3" s="2" t="e">
        <f ca="1">_xll.BDP(D3, "id_isin")</f>
        <v>#NAME?</v>
      </c>
      <c r="H3" s="2" t="e">
        <f ca="1">_xll.BDP(D3, "etf_undl_index_ticker")</f>
        <v>#NAME?</v>
      </c>
      <c r="I3" s="4" t="e">
        <f ca="1">_xll.BDP(D3, "tracking_error")</f>
        <v>#NAME?</v>
      </c>
      <c r="J3" s="4" t="e">
        <f ca="1">_xll.BDP(D3, "fund_expense_ratio")</f>
        <v>#NAME?</v>
      </c>
      <c r="K3" s="3" t="e">
        <f ca="1">_xll.BDP(D3, "fund_incept_dt")</f>
        <v>#NAME?</v>
      </c>
      <c r="L3" s="2" t="e">
        <f ca="1">_xll.BDP(D3, "cur_mkt_cap")</f>
        <v>#NAME?</v>
      </c>
      <c r="M3" s="2" t="e">
        <f ca="1">_xll.BDP(D3, "eqy_sh_out_real")</f>
        <v>#NAME?</v>
      </c>
      <c r="N3" s="2" t="e">
        <f ca="1">_xll.BDP(D3, "volume_avg_3m")</f>
        <v>#NAME?</v>
      </c>
      <c r="O3" s="4" t="e">
        <f ca="1">_xll.BDP(D3, "spread_ba_cr")</f>
        <v>#NAME?</v>
      </c>
      <c r="P3" t="str">
        <f>"'" &amp; C3 &amp; "'" &amp; " : " &amp; INDEX(Sheet1!$B:$B,MATCH(C3,Sheet1!$A:$A,0)) &amp; ","</f>
        <v>'XLB' : 'xlb_spdr_material',</v>
      </c>
    </row>
    <row r="4" spans="2:16">
      <c r="B4" s="6"/>
      <c r="C4" s="2" t="s">
        <v>1</v>
      </c>
      <c r="D4" s="2" t="str">
        <f t="shared" ref="D4:D67" si="0">C4&amp;" US Equity"</f>
        <v>XLY US Equity</v>
      </c>
      <c r="E4" s="2" t="s">
        <v>248</v>
      </c>
      <c r="F4" s="2" t="e">
        <f ca="1">_xll.BDP(D4, "name")</f>
        <v>#NAME?</v>
      </c>
      <c r="G4" s="2" t="e">
        <f ca="1">_xll.BDP(D4, "id_isin")</f>
        <v>#NAME?</v>
      </c>
      <c r="H4" s="2" t="e">
        <f ca="1">_xll.BDP(D4, "etf_undl_index_ticker")</f>
        <v>#NAME?</v>
      </c>
      <c r="I4" s="4" t="e">
        <f ca="1">_xll.BDP(D4, "tracking_error")</f>
        <v>#NAME?</v>
      </c>
      <c r="J4" s="4" t="e">
        <f ca="1">_xll.BDP(D4, "fund_expense_ratio")</f>
        <v>#NAME?</v>
      </c>
      <c r="K4" s="3" t="e">
        <f ca="1">_xll.BDP(D4, "fund_incept_dt")</f>
        <v>#NAME?</v>
      </c>
      <c r="L4" s="2" t="e">
        <f ca="1">_xll.BDP(D4, "cur_mkt_cap")</f>
        <v>#NAME?</v>
      </c>
      <c r="M4" s="2" t="e">
        <f ca="1">_xll.BDP(D4, "eqy_sh_out_real")</f>
        <v>#NAME?</v>
      </c>
      <c r="N4" s="2" t="e">
        <f ca="1">_xll.BDP(D4, "volume_avg_3m")</f>
        <v>#NAME?</v>
      </c>
      <c r="O4" s="4" t="e">
        <f ca="1">_xll.BDP(D4, "spread_ba_cr")</f>
        <v>#NAME?</v>
      </c>
      <c r="P4" t="str">
        <f>"'" &amp; C4 &amp; "'" &amp; " : " &amp; INDEX(Sheet1!$B:$B,MATCH(C4,Sheet1!$A:$A,0)) &amp; ","</f>
        <v>'XLY' : 'xly_spdr_consumer_disc',</v>
      </c>
    </row>
    <row r="5" spans="2:16">
      <c r="B5" s="6"/>
      <c r="C5" s="2" t="s">
        <v>2</v>
      </c>
      <c r="D5" s="2" t="str">
        <f t="shared" si="0"/>
        <v>XLP US Equity</v>
      </c>
      <c r="E5" s="2" t="s">
        <v>249</v>
      </c>
      <c r="F5" s="2" t="e">
        <f ca="1">_xll.BDP(D5, "name")</f>
        <v>#NAME?</v>
      </c>
      <c r="G5" s="2" t="e">
        <f ca="1">_xll.BDP(D5, "id_isin")</f>
        <v>#NAME?</v>
      </c>
      <c r="H5" s="2" t="e">
        <f ca="1">_xll.BDP(D5, "etf_undl_index_ticker")</f>
        <v>#NAME?</v>
      </c>
      <c r="I5" s="4" t="e">
        <f ca="1">_xll.BDP(D5, "tracking_error")</f>
        <v>#NAME?</v>
      </c>
      <c r="J5" s="4" t="e">
        <f ca="1">_xll.BDP(D5, "fund_expense_ratio")</f>
        <v>#NAME?</v>
      </c>
      <c r="K5" s="3" t="e">
        <f ca="1">_xll.BDP(D5, "fund_incept_dt")</f>
        <v>#NAME?</v>
      </c>
      <c r="L5" s="2" t="e">
        <f ca="1">_xll.BDP(D5, "cur_mkt_cap")</f>
        <v>#NAME?</v>
      </c>
      <c r="M5" s="2" t="e">
        <f ca="1">_xll.BDP(D5, "eqy_sh_out_real")</f>
        <v>#NAME?</v>
      </c>
      <c r="N5" s="2" t="e">
        <f ca="1">_xll.BDP(D5, "volume_avg_3m")</f>
        <v>#NAME?</v>
      </c>
      <c r="O5" s="4" t="e">
        <f ca="1">_xll.BDP(D5, "spread_ba_cr")</f>
        <v>#NAME?</v>
      </c>
      <c r="P5" t="str">
        <f>"'" &amp; C5 &amp; "'" &amp; " : " &amp; INDEX(Sheet1!$B:$B,MATCH(C5,Sheet1!$A:$A,0)) &amp; ","</f>
        <v>'XLP' : 'xlp_spdr_consumer_stp',</v>
      </c>
    </row>
    <row r="6" spans="2:16">
      <c r="B6" s="6"/>
      <c r="C6" s="2" t="s">
        <v>3</v>
      </c>
      <c r="D6" s="2" t="str">
        <f t="shared" si="0"/>
        <v>XLE US Equity</v>
      </c>
      <c r="E6" s="2" t="s">
        <v>223</v>
      </c>
      <c r="F6" s="2" t="e">
        <f ca="1">_xll.BDP(D6, "name")</f>
        <v>#NAME?</v>
      </c>
      <c r="G6" s="2" t="e">
        <f ca="1">_xll.BDP(D6, "id_isin")</f>
        <v>#NAME?</v>
      </c>
      <c r="H6" s="2" t="e">
        <f ca="1">_xll.BDP(D6, "etf_undl_index_ticker")</f>
        <v>#NAME?</v>
      </c>
      <c r="I6" s="4" t="e">
        <f ca="1">_xll.BDP(D6, "tracking_error")</f>
        <v>#NAME?</v>
      </c>
      <c r="J6" s="4" t="e">
        <f ca="1">_xll.BDP(D6, "fund_expense_ratio")</f>
        <v>#NAME?</v>
      </c>
      <c r="K6" s="3" t="e">
        <f ca="1">_xll.BDP(D6, "fund_incept_dt")</f>
        <v>#NAME?</v>
      </c>
      <c r="L6" s="2" t="e">
        <f ca="1">_xll.BDP(D6, "cur_mkt_cap")</f>
        <v>#NAME?</v>
      </c>
      <c r="M6" s="2" t="e">
        <f ca="1">_xll.BDP(D6, "eqy_sh_out_real")</f>
        <v>#NAME?</v>
      </c>
      <c r="N6" s="2" t="e">
        <f ca="1">_xll.BDP(D6, "volume_avg_3m")</f>
        <v>#NAME?</v>
      </c>
      <c r="O6" s="4" t="e">
        <f ca="1">_xll.BDP(D6, "spread_ba_cr")</f>
        <v>#NAME?</v>
      </c>
      <c r="P6" t="str">
        <f>"'" &amp; C6 &amp; "'" &amp; " : " &amp; INDEX(Sheet1!$B:$B,MATCH(C6,Sheet1!$A:$A,0)) &amp; ","</f>
        <v>'XLE' : 'xle_spdr_energy',</v>
      </c>
    </row>
    <row r="7" spans="2:16">
      <c r="B7" s="6"/>
      <c r="C7" s="2" t="s">
        <v>4</v>
      </c>
      <c r="D7" s="2" t="str">
        <f t="shared" si="0"/>
        <v>XLF US Equity</v>
      </c>
      <c r="E7" s="2" t="s">
        <v>225</v>
      </c>
      <c r="F7" s="2" t="e">
        <f ca="1">_xll.BDP(D7, "name")</f>
        <v>#NAME?</v>
      </c>
      <c r="G7" s="2" t="e">
        <f ca="1">_xll.BDP(D7, "id_isin")</f>
        <v>#NAME?</v>
      </c>
      <c r="H7" s="2" t="e">
        <f ca="1">_xll.BDP(D7, "etf_undl_index_ticker")</f>
        <v>#NAME?</v>
      </c>
      <c r="I7" s="4" t="e">
        <f ca="1">_xll.BDP(D7, "tracking_error")</f>
        <v>#NAME?</v>
      </c>
      <c r="J7" s="4" t="e">
        <f ca="1">_xll.BDP(D7, "fund_expense_ratio")</f>
        <v>#NAME?</v>
      </c>
      <c r="K7" s="3" t="e">
        <f ca="1">_xll.BDP(D7, "fund_incept_dt")</f>
        <v>#NAME?</v>
      </c>
      <c r="L7" s="2" t="e">
        <f ca="1">_xll.BDP(D7, "cur_mkt_cap")</f>
        <v>#NAME?</v>
      </c>
      <c r="M7" s="2" t="e">
        <f ca="1">_xll.BDP(D7, "eqy_sh_out_real")</f>
        <v>#NAME?</v>
      </c>
      <c r="N7" s="2" t="e">
        <f ca="1">_xll.BDP(D7, "volume_avg_3m")</f>
        <v>#NAME?</v>
      </c>
      <c r="O7" s="4" t="e">
        <f ca="1">_xll.BDP(D7, "spread_ba_cr")</f>
        <v>#NAME?</v>
      </c>
      <c r="P7" t="str">
        <f>"'" &amp; C7 &amp; "'" &amp; " : " &amp; INDEX(Sheet1!$B:$B,MATCH(C7,Sheet1!$A:$A,0)) &amp; ","</f>
        <v>'XLF' : 'xlf_spdr_financial',</v>
      </c>
    </row>
    <row r="8" spans="2:16">
      <c r="B8" s="6"/>
      <c r="C8" s="2" t="s">
        <v>5</v>
      </c>
      <c r="D8" s="2" t="str">
        <f t="shared" si="0"/>
        <v>XLV US Equity</v>
      </c>
      <c r="E8" s="2" t="s">
        <v>227</v>
      </c>
      <c r="F8" s="2" t="e">
        <f ca="1">_xll.BDP(D8, "name")</f>
        <v>#NAME?</v>
      </c>
      <c r="G8" s="2" t="e">
        <f ca="1">_xll.BDP(D8, "id_isin")</f>
        <v>#NAME?</v>
      </c>
      <c r="H8" s="2" t="e">
        <f ca="1">_xll.BDP(D8, "etf_undl_index_ticker")</f>
        <v>#NAME?</v>
      </c>
      <c r="I8" s="4" t="e">
        <f ca="1">_xll.BDP(D8, "tracking_error")</f>
        <v>#NAME?</v>
      </c>
      <c r="J8" s="4" t="e">
        <f ca="1">_xll.BDP(D8, "fund_expense_ratio")</f>
        <v>#NAME?</v>
      </c>
      <c r="K8" s="3" t="e">
        <f ca="1">_xll.BDP(D8, "fund_incept_dt")</f>
        <v>#NAME?</v>
      </c>
      <c r="L8" s="2" t="e">
        <f ca="1">_xll.BDP(D8, "cur_mkt_cap")</f>
        <v>#NAME?</v>
      </c>
      <c r="M8" s="2" t="e">
        <f ca="1">_xll.BDP(D8, "eqy_sh_out_real")</f>
        <v>#NAME?</v>
      </c>
      <c r="N8" s="2" t="e">
        <f ca="1">_xll.BDP(D8, "volume_avg_3m")</f>
        <v>#NAME?</v>
      </c>
      <c r="O8" s="4" t="e">
        <f ca="1">_xll.BDP(D8, "spread_ba_cr")</f>
        <v>#NAME?</v>
      </c>
      <c r="P8" t="str">
        <f>"'" &amp; C8 &amp; "'" &amp; " : " &amp; INDEX(Sheet1!$B:$B,MATCH(C8,Sheet1!$A:$A,0)) &amp; ","</f>
        <v>'XLV' : 'xlv_spdr_healthcare',</v>
      </c>
    </row>
    <row r="9" spans="2:16">
      <c r="B9" s="6"/>
      <c r="C9" s="2" t="s">
        <v>6</v>
      </c>
      <c r="D9" s="2" t="str">
        <f t="shared" si="0"/>
        <v>XLI US Equity</v>
      </c>
      <c r="E9" s="2" t="s">
        <v>229</v>
      </c>
      <c r="F9" s="2" t="e">
        <f ca="1">_xll.BDP(D9, "name")</f>
        <v>#NAME?</v>
      </c>
      <c r="G9" s="2" t="e">
        <f ca="1">_xll.BDP(D9, "id_isin")</f>
        <v>#NAME?</v>
      </c>
      <c r="H9" s="2" t="e">
        <f ca="1">_xll.BDP(D9, "etf_undl_index_ticker")</f>
        <v>#NAME?</v>
      </c>
      <c r="I9" s="4" t="e">
        <f ca="1">_xll.BDP(D9, "tracking_error")</f>
        <v>#NAME?</v>
      </c>
      <c r="J9" s="4" t="e">
        <f ca="1">_xll.BDP(D9, "fund_expense_ratio")</f>
        <v>#NAME?</v>
      </c>
      <c r="K9" s="3" t="e">
        <f ca="1">_xll.BDP(D9, "fund_incept_dt")</f>
        <v>#NAME?</v>
      </c>
      <c r="L9" s="2" t="e">
        <f ca="1">_xll.BDP(D9, "cur_mkt_cap")</f>
        <v>#NAME?</v>
      </c>
      <c r="M9" s="2" t="e">
        <f ca="1">_xll.BDP(D9, "eqy_sh_out_real")</f>
        <v>#NAME?</v>
      </c>
      <c r="N9" s="2" t="e">
        <f ca="1">_xll.BDP(D9, "volume_avg_3m")</f>
        <v>#NAME?</v>
      </c>
      <c r="O9" s="4" t="e">
        <f ca="1">_xll.BDP(D9, "spread_ba_cr")</f>
        <v>#NAME?</v>
      </c>
      <c r="P9" t="str">
        <f>"'" &amp; C9 &amp; "'" &amp; " : " &amp; INDEX(Sheet1!$B:$B,MATCH(C9,Sheet1!$A:$A,0)) &amp; ","</f>
        <v>'XLI' : 'xli_spdr_industrial',</v>
      </c>
    </row>
    <row r="10" spans="2:16">
      <c r="B10" s="6"/>
      <c r="C10" s="2" t="s">
        <v>7</v>
      </c>
      <c r="D10" s="2" t="str">
        <f t="shared" si="0"/>
        <v>IYR US Equity</v>
      </c>
      <c r="E10" s="2" t="s">
        <v>237</v>
      </c>
      <c r="F10" s="2" t="e">
        <f ca="1">_xll.BDP(D10, "name")</f>
        <v>#NAME?</v>
      </c>
      <c r="G10" s="2" t="e">
        <f ca="1">_xll.BDP(D10, "id_isin")</f>
        <v>#NAME?</v>
      </c>
      <c r="H10" s="2" t="e">
        <f ca="1">_xll.BDP(D10, "etf_undl_index_ticker")</f>
        <v>#NAME?</v>
      </c>
      <c r="I10" s="4" t="e">
        <f ca="1">_xll.BDP(D10, "tracking_error")</f>
        <v>#NAME?</v>
      </c>
      <c r="J10" s="4" t="e">
        <f ca="1">_xll.BDP(D10, "fund_expense_ratio")</f>
        <v>#NAME?</v>
      </c>
      <c r="K10" s="3" t="e">
        <f ca="1">_xll.BDP(D10, "fund_incept_dt")</f>
        <v>#NAME?</v>
      </c>
      <c r="L10" s="2" t="e">
        <f ca="1">_xll.BDP(D10, "cur_mkt_cap")</f>
        <v>#NAME?</v>
      </c>
      <c r="M10" s="2" t="e">
        <f ca="1">_xll.BDP(D10, "eqy_sh_out_real")</f>
        <v>#NAME?</v>
      </c>
      <c r="N10" s="2" t="e">
        <f ca="1">_xll.BDP(D10, "volume_avg_3m")</f>
        <v>#NAME?</v>
      </c>
      <c r="O10" s="4" t="e">
        <f ca="1">_xll.BDP(D10, "spread_ba_cr")</f>
        <v>#NAME?</v>
      </c>
      <c r="P10" t="str">
        <f>"'" &amp; C10 &amp; "'" &amp; " : " &amp; INDEX(Sheet1!$B:$B,MATCH(C10,Sheet1!$A:$A,0)) &amp; ","</f>
        <v>'IYR' : 'iyr_ishares_reit',</v>
      </c>
    </row>
    <row r="11" spans="2:16">
      <c r="B11" s="6"/>
      <c r="C11" s="2" t="s">
        <v>8</v>
      </c>
      <c r="D11" s="2" t="str">
        <f t="shared" si="0"/>
        <v>XLK US Equity</v>
      </c>
      <c r="E11" s="2" t="s">
        <v>233</v>
      </c>
      <c r="F11" s="2" t="e">
        <f ca="1">_xll.BDP(D11, "name")</f>
        <v>#NAME?</v>
      </c>
      <c r="G11" s="2" t="e">
        <f ca="1">_xll.BDP(D11, "id_isin")</f>
        <v>#NAME?</v>
      </c>
      <c r="H11" s="2" t="e">
        <f ca="1">_xll.BDP(D11, "etf_undl_index_ticker")</f>
        <v>#NAME?</v>
      </c>
      <c r="I11" s="4" t="e">
        <f ca="1">_xll.BDP(D11, "tracking_error")</f>
        <v>#NAME?</v>
      </c>
      <c r="J11" s="4" t="e">
        <f ca="1">_xll.BDP(D11, "fund_expense_ratio")</f>
        <v>#NAME?</v>
      </c>
      <c r="K11" s="3" t="e">
        <f ca="1">_xll.BDP(D11, "fund_incept_dt")</f>
        <v>#NAME?</v>
      </c>
      <c r="L11" s="2" t="e">
        <f ca="1">_xll.BDP(D11, "cur_mkt_cap")</f>
        <v>#NAME?</v>
      </c>
      <c r="M11" s="2" t="e">
        <f ca="1">_xll.BDP(D11, "eqy_sh_out_real")</f>
        <v>#NAME?</v>
      </c>
      <c r="N11" s="2" t="e">
        <f ca="1">_xll.BDP(D11, "volume_avg_3m")</f>
        <v>#NAME?</v>
      </c>
      <c r="O11" s="4" t="e">
        <f ca="1">_xll.BDP(D11, "spread_ba_cr")</f>
        <v>#NAME?</v>
      </c>
      <c r="P11" t="str">
        <f>"'" &amp; C11 &amp; "'" &amp; " : " &amp; INDEX(Sheet1!$B:$B,MATCH(C11,Sheet1!$A:$A,0)) &amp; ","</f>
        <v>'XLK' : 'xlk_spdr_tech',</v>
      </c>
    </row>
    <row r="12" spans="2:16">
      <c r="B12" s="6"/>
      <c r="C12" s="2" t="s">
        <v>9</v>
      </c>
      <c r="D12" s="2" t="str">
        <f t="shared" si="0"/>
        <v>IYZ US Equity</v>
      </c>
      <c r="E12" s="2" t="s">
        <v>250</v>
      </c>
      <c r="F12" s="2" t="e">
        <f ca="1">_xll.BDP(D12, "name")</f>
        <v>#NAME?</v>
      </c>
      <c r="G12" s="2" t="e">
        <f ca="1">_xll.BDP(D12, "id_isin")</f>
        <v>#NAME?</v>
      </c>
      <c r="H12" s="2" t="e">
        <f ca="1">_xll.BDP(D12, "etf_undl_index_ticker")</f>
        <v>#NAME?</v>
      </c>
      <c r="I12" s="4" t="e">
        <f ca="1">_xll.BDP(D12, "tracking_error")</f>
        <v>#NAME?</v>
      </c>
      <c r="J12" s="4" t="e">
        <f ca="1">_xll.BDP(D12, "fund_expense_ratio")</f>
        <v>#NAME?</v>
      </c>
      <c r="K12" s="3" t="e">
        <f ca="1">_xll.BDP(D12, "fund_incept_dt")</f>
        <v>#NAME?</v>
      </c>
      <c r="L12" s="2" t="e">
        <f ca="1">_xll.BDP(D12, "cur_mkt_cap")</f>
        <v>#NAME?</v>
      </c>
      <c r="M12" s="2" t="e">
        <f ca="1">_xll.BDP(D12, "eqy_sh_out_real")</f>
        <v>#NAME?</v>
      </c>
      <c r="N12" s="2" t="e">
        <f ca="1">_xll.BDP(D12, "volume_avg_3m")</f>
        <v>#NAME?</v>
      </c>
      <c r="O12" s="4" t="e">
        <f ca="1">_xll.BDP(D12, "spread_ba_cr")</f>
        <v>#NAME?</v>
      </c>
      <c r="P12" t="str">
        <f>"'" &amp; C12 &amp; "'" &amp; " : " &amp; INDEX(Sheet1!$B:$B,MATCH(C12,Sheet1!$A:$A,0)) &amp; ","</f>
        <v>'IYZ' : 'iyz_ishares_telcom',</v>
      </c>
    </row>
    <row r="13" spans="2:16">
      <c r="B13" s="6"/>
      <c r="C13" s="2" t="s">
        <v>10</v>
      </c>
      <c r="D13" s="2" t="str">
        <f t="shared" si="0"/>
        <v>XLU US Equity</v>
      </c>
      <c r="E13" s="2" t="s">
        <v>235</v>
      </c>
      <c r="F13" s="2" t="e">
        <f ca="1">_xll.BDP(D13, "name")</f>
        <v>#NAME?</v>
      </c>
      <c r="G13" s="2" t="e">
        <f ca="1">_xll.BDP(D13, "id_isin")</f>
        <v>#NAME?</v>
      </c>
      <c r="H13" s="2" t="e">
        <f ca="1">_xll.BDP(D13, "etf_undl_index_ticker")</f>
        <v>#NAME?</v>
      </c>
      <c r="I13" s="4" t="e">
        <f ca="1">_xll.BDP(D13, "tracking_error")</f>
        <v>#NAME?</v>
      </c>
      <c r="J13" s="4" t="e">
        <f ca="1">_xll.BDP(D13, "fund_expense_ratio")</f>
        <v>#NAME?</v>
      </c>
      <c r="K13" s="3" t="e">
        <f ca="1">_xll.BDP(D13, "fund_incept_dt")</f>
        <v>#NAME?</v>
      </c>
      <c r="L13" s="2" t="e">
        <f ca="1">_xll.BDP(D13, "cur_mkt_cap")</f>
        <v>#NAME?</v>
      </c>
      <c r="M13" s="2" t="e">
        <f ca="1">_xll.BDP(D13, "eqy_sh_out_real")</f>
        <v>#NAME?</v>
      </c>
      <c r="N13" s="2" t="e">
        <f ca="1">_xll.BDP(D13, "volume_avg_3m")</f>
        <v>#NAME?</v>
      </c>
      <c r="O13" s="4" t="e">
        <f ca="1">_xll.BDP(D13, "spread_ba_cr")</f>
        <v>#NAME?</v>
      </c>
      <c r="P13" t="str">
        <f>"'" &amp; C13 &amp; "'" &amp; " : " &amp; INDEX(Sheet1!$B:$B,MATCH(C13,Sheet1!$A:$A,0)) &amp; ","</f>
        <v>'XLU' : 'xlu_spdr_util',</v>
      </c>
    </row>
    <row r="14" spans="2:16">
      <c r="B14" s="6" t="s">
        <v>220</v>
      </c>
      <c r="C14" s="2" t="s">
        <v>11</v>
      </c>
      <c r="D14" s="2" t="str">
        <f t="shared" si="0"/>
        <v>RXI US Equity</v>
      </c>
      <c r="E14" s="2" t="s">
        <v>251</v>
      </c>
      <c r="F14" s="2" t="e">
        <f ca="1">_xll.BDP(D14, "name")</f>
        <v>#NAME?</v>
      </c>
      <c r="G14" s="2" t="e">
        <f ca="1">_xll.BDP(D14, "id_isin")</f>
        <v>#NAME?</v>
      </c>
      <c r="H14" s="2" t="e">
        <f ca="1">_xll.BDP(D14, "etf_undl_index_ticker")</f>
        <v>#NAME?</v>
      </c>
      <c r="I14" s="4" t="e">
        <f ca="1">_xll.BDP(D14, "tracking_error")</f>
        <v>#NAME?</v>
      </c>
      <c r="J14" s="4" t="e">
        <f ca="1">_xll.BDP(D14, "fund_expense_ratio")</f>
        <v>#NAME?</v>
      </c>
      <c r="K14" s="3" t="e">
        <f ca="1">_xll.BDP(D14, "fund_incept_dt")</f>
        <v>#NAME?</v>
      </c>
      <c r="L14" s="2" t="e">
        <f ca="1">_xll.BDP(D14, "cur_mkt_cap")</f>
        <v>#NAME?</v>
      </c>
      <c r="M14" s="2" t="e">
        <f ca="1">_xll.BDP(D14, "eqy_sh_out_real")</f>
        <v>#NAME?</v>
      </c>
      <c r="N14" s="2" t="e">
        <f ca="1">_xll.BDP(D14, "volume_avg_3m")</f>
        <v>#NAME?</v>
      </c>
      <c r="O14" s="4" t="e">
        <f ca="1">_xll.BDP(D14, "spread_ba_cr")</f>
        <v>#NAME?</v>
      </c>
      <c r="P14" t="str">
        <f>"'" &amp; C14 &amp; "'" &amp; " : " &amp; INDEX(Sheet1!$B:$B,MATCH(C14,Sheet1!$A:$A,0)) &amp; ","</f>
        <v>'RXI' : 'rxi_ishares_consumer_disc_global',</v>
      </c>
    </row>
    <row r="15" spans="2:16">
      <c r="B15" s="6"/>
      <c r="C15" s="2" t="s">
        <v>12</v>
      </c>
      <c r="D15" s="2" t="str">
        <f t="shared" si="0"/>
        <v>KXI US Equity</v>
      </c>
      <c r="E15" s="2" t="s">
        <v>252</v>
      </c>
      <c r="F15" s="2" t="e">
        <f ca="1">_xll.BDP(D15, "name")</f>
        <v>#NAME?</v>
      </c>
      <c r="G15" s="2" t="e">
        <f ca="1">_xll.BDP(D15, "id_isin")</f>
        <v>#NAME?</v>
      </c>
      <c r="H15" s="2" t="e">
        <f ca="1">_xll.BDP(D15, "etf_undl_index_ticker")</f>
        <v>#NAME?</v>
      </c>
      <c r="I15" s="4" t="e">
        <f ca="1">_xll.BDP(D15, "tracking_error")</f>
        <v>#NAME?</v>
      </c>
      <c r="J15" s="4" t="e">
        <f ca="1">_xll.BDP(D15, "fund_expense_ratio")</f>
        <v>#NAME?</v>
      </c>
      <c r="K15" s="3" t="e">
        <f ca="1">_xll.BDP(D15, "fund_incept_dt")</f>
        <v>#NAME?</v>
      </c>
      <c r="L15" s="2" t="e">
        <f ca="1">_xll.BDP(D15, "cur_mkt_cap")</f>
        <v>#NAME?</v>
      </c>
      <c r="M15" s="2" t="e">
        <f ca="1">_xll.BDP(D15, "eqy_sh_out_real")</f>
        <v>#NAME?</v>
      </c>
      <c r="N15" s="2" t="e">
        <f ca="1">_xll.BDP(D15, "volume_avg_3m")</f>
        <v>#NAME?</v>
      </c>
      <c r="O15" s="4" t="e">
        <f ca="1">_xll.BDP(D15, "spread_ba_cr")</f>
        <v>#NAME?</v>
      </c>
      <c r="P15" t="str">
        <f>"'" &amp; C15 &amp; "'" &amp; " : " &amp; INDEX(Sheet1!$B:$B,MATCH(C15,Sheet1!$A:$A,0)) &amp; ","</f>
        <v>'KXI' : 'kxi_ishares_consumer_stp_global',</v>
      </c>
    </row>
    <row r="16" spans="2:16">
      <c r="B16" s="6"/>
      <c r="C16" s="2" t="s">
        <v>13</v>
      </c>
      <c r="D16" s="2" t="str">
        <f t="shared" si="0"/>
        <v>IXC US Equity</v>
      </c>
      <c r="E16" s="2" t="s">
        <v>253</v>
      </c>
      <c r="F16" s="2" t="e">
        <f ca="1">_xll.BDP(D16, "name")</f>
        <v>#NAME?</v>
      </c>
      <c r="G16" s="2" t="e">
        <f ca="1">_xll.BDP(D16, "id_isin")</f>
        <v>#NAME?</v>
      </c>
      <c r="H16" s="2" t="e">
        <f ca="1">_xll.BDP(D16, "etf_undl_index_ticker")</f>
        <v>#NAME?</v>
      </c>
      <c r="I16" s="4" t="e">
        <f ca="1">_xll.BDP(D16, "tracking_error")</f>
        <v>#NAME?</v>
      </c>
      <c r="J16" s="4" t="e">
        <f ca="1">_xll.BDP(D16, "fund_expense_ratio")</f>
        <v>#NAME?</v>
      </c>
      <c r="K16" s="3" t="e">
        <f ca="1">_xll.BDP(D16, "fund_incept_dt")</f>
        <v>#NAME?</v>
      </c>
      <c r="L16" s="2" t="e">
        <f ca="1">_xll.BDP(D16, "cur_mkt_cap")</f>
        <v>#NAME?</v>
      </c>
      <c r="M16" s="2" t="e">
        <f ca="1">_xll.BDP(D16, "eqy_sh_out_real")</f>
        <v>#NAME?</v>
      </c>
      <c r="N16" s="2" t="e">
        <f ca="1">_xll.BDP(D16, "volume_avg_3m")</f>
        <v>#NAME?</v>
      </c>
      <c r="O16" s="4" t="e">
        <f ca="1">_xll.BDP(D16, "spread_ba_cr")</f>
        <v>#NAME?</v>
      </c>
      <c r="P16" t="str">
        <f>"'" &amp; C16 &amp; "'" &amp; " : " &amp; INDEX(Sheet1!$B:$B,MATCH(C16,Sheet1!$A:$A,0)) &amp; ","</f>
        <v>'IXC' : 'ixc_ishares_energy_global',</v>
      </c>
    </row>
    <row r="17" spans="2:16">
      <c r="B17" s="6"/>
      <c r="C17" s="2" t="s">
        <v>14</v>
      </c>
      <c r="D17" s="2" t="str">
        <f t="shared" si="0"/>
        <v>IXG US Equity</v>
      </c>
      <c r="E17" s="2" t="s">
        <v>254</v>
      </c>
      <c r="F17" s="2" t="e">
        <f ca="1">_xll.BDP(D17, "name")</f>
        <v>#NAME?</v>
      </c>
      <c r="G17" s="2" t="e">
        <f ca="1">_xll.BDP(D17, "id_isin")</f>
        <v>#NAME?</v>
      </c>
      <c r="H17" s="2" t="e">
        <f ca="1">_xll.BDP(D17, "etf_undl_index_ticker")</f>
        <v>#NAME?</v>
      </c>
      <c r="I17" s="4" t="e">
        <f ca="1">_xll.BDP(D17, "tracking_error")</f>
        <v>#NAME?</v>
      </c>
      <c r="J17" s="4" t="e">
        <f ca="1">_xll.BDP(D17, "fund_expense_ratio")</f>
        <v>#NAME?</v>
      </c>
      <c r="K17" s="3" t="e">
        <f ca="1">_xll.BDP(D17, "fund_incept_dt")</f>
        <v>#NAME?</v>
      </c>
      <c r="L17" s="2" t="e">
        <f ca="1">_xll.BDP(D17, "cur_mkt_cap")</f>
        <v>#NAME?</v>
      </c>
      <c r="M17" s="2" t="e">
        <f ca="1">_xll.BDP(D17, "eqy_sh_out_real")</f>
        <v>#NAME?</v>
      </c>
      <c r="N17" s="2" t="e">
        <f ca="1">_xll.BDP(D17, "volume_avg_3m")</f>
        <v>#NAME?</v>
      </c>
      <c r="O17" s="4" t="e">
        <f ca="1">_xll.BDP(D17, "spread_ba_cr")</f>
        <v>#NAME?</v>
      </c>
      <c r="P17" t="str">
        <f>"'" &amp; C17 &amp; "'" &amp; " : " &amp; INDEX(Sheet1!$B:$B,MATCH(C17,Sheet1!$A:$A,0)) &amp; ","</f>
        <v>'IXG' : 'ixg_ishares_financial_global',</v>
      </c>
    </row>
    <row r="18" spans="2:16">
      <c r="B18" s="6"/>
      <c r="C18" s="2" t="s">
        <v>15</v>
      </c>
      <c r="D18" s="2" t="str">
        <f t="shared" si="0"/>
        <v>IXJ US Equity</v>
      </c>
      <c r="E18" s="2" t="s">
        <v>255</v>
      </c>
      <c r="F18" s="2" t="e">
        <f ca="1">_xll.BDP(D18, "name")</f>
        <v>#NAME?</v>
      </c>
      <c r="G18" s="2" t="e">
        <f ca="1">_xll.BDP(D18, "id_isin")</f>
        <v>#NAME?</v>
      </c>
      <c r="H18" s="2" t="e">
        <f ca="1">_xll.BDP(D18, "etf_undl_index_ticker")</f>
        <v>#NAME?</v>
      </c>
      <c r="I18" s="4" t="e">
        <f ca="1">_xll.BDP(D18, "tracking_error")</f>
        <v>#NAME?</v>
      </c>
      <c r="J18" s="4" t="e">
        <f ca="1">_xll.BDP(D18, "fund_expense_ratio")</f>
        <v>#NAME?</v>
      </c>
      <c r="K18" s="3" t="e">
        <f ca="1">_xll.BDP(D18, "fund_incept_dt")</f>
        <v>#NAME?</v>
      </c>
      <c r="L18" s="2" t="e">
        <f ca="1">_xll.BDP(D18, "cur_mkt_cap")</f>
        <v>#NAME?</v>
      </c>
      <c r="M18" s="2" t="e">
        <f ca="1">_xll.BDP(D18, "eqy_sh_out_real")</f>
        <v>#NAME?</v>
      </c>
      <c r="N18" s="2" t="e">
        <f ca="1">_xll.BDP(D18, "volume_avg_3m")</f>
        <v>#NAME?</v>
      </c>
      <c r="O18" s="4" t="e">
        <f ca="1">_xll.BDP(D18, "spread_ba_cr")</f>
        <v>#NAME?</v>
      </c>
      <c r="P18" t="str">
        <f>"'" &amp; C18 &amp; "'" &amp; " : " &amp; INDEX(Sheet1!$B:$B,MATCH(C18,Sheet1!$A:$A,0)) &amp; ","</f>
        <v>'IXJ' : 'ixj_ishares_healthcare_global',</v>
      </c>
    </row>
    <row r="19" spans="2:16">
      <c r="B19" s="6"/>
      <c r="C19" s="2" t="s">
        <v>16</v>
      </c>
      <c r="D19" s="2" t="str">
        <f t="shared" si="0"/>
        <v>EXI US Equity</v>
      </c>
      <c r="E19" s="2" t="s">
        <v>256</v>
      </c>
      <c r="F19" s="2" t="e">
        <f ca="1">_xll.BDP(D19, "name")</f>
        <v>#NAME?</v>
      </c>
      <c r="G19" s="2" t="e">
        <f ca="1">_xll.BDP(D19, "id_isin")</f>
        <v>#NAME?</v>
      </c>
      <c r="H19" s="2" t="e">
        <f ca="1">_xll.BDP(D19, "etf_undl_index_ticker")</f>
        <v>#NAME?</v>
      </c>
      <c r="I19" s="4" t="e">
        <f ca="1">_xll.BDP(D19, "tracking_error")</f>
        <v>#NAME?</v>
      </c>
      <c r="J19" s="4" t="e">
        <f ca="1">_xll.BDP(D19, "fund_expense_ratio")</f>
        <v>#NAME?</v>
      </c>
      <c r="K19" s="3" t="e">
        <f ca="1">_xll.BDP(D19, "fund_incept_dt")</f>
        <v>#NAME?</v>
      </c>
      <c r="L19" s="2" t="e">
        <f ca="1">_xll.BDP(D19, "cur_mkt_cap")</f>
        <v>#NAME?</v>
      </c>
      <c r="M19" s="2" t="e">
        <f ca="1">_xll.BDP(D19, "eqy_sh_out_real")</f>
        <v>#NAME?</v>
      </c>
      <c r="N19" s="2" t="e">
        <f ca="1">_xll.BDP(D19, "volume_avg_3m")</f>
        <v>#NAME?</v>
      </c>
      <c r="O19" s="4" t="e">
        <f ca="1">_xll.BDP(D19, "spread_ba_cr")</f>
        <v>#NAME?</v>
      </c>
      <c r="P19" t="str">
        <f>"'" &amp; C19 &amp; "'" &amp; " : " &amp; INDEX(Sheet1!$B:$B,MATCH(C19,Sheet1!$A:$A,0)) &amp; ","</f>
        <v>'EXI' : 'exi_ishares_industrial_global',</v>
      </c>
    </row>
    <row r="20" spans="2:16">
      <c r="B20" s="6"/>
      <c r="C20" s="2" t="s">
        <v>17</v>
      </c>
      <c r="D20" s="2" t="str">
        <f t="shared" si="0"/>
        <v>MXI US Equity</v>
      </c>
      <c r="E20" s="2" t="s">
        <v>257</v>
      </c>
      <c r="F20" s="2" t="e">
        <f ca="1">_xll.BDP(D20, "name")</f>
        <v>#NAME?</v>
      </c>
      <c r="G20" s="2" t="e">
        <f ca="1">_xll.BDP(D20, "id_isin")</f>
        <v>#NAME?</v>
      </c>
      <c r="H20" s="2" t="e">
        <f ca="1">_xll.BDP(D20, "etf_undl_index_ticker")</f>
        <v>#NAME?</v>
      </c>
      <c r="I20" s="4" t="e">
        <f ca="1">_xll.BDP(D20, "tracking_error")</f>
        <v>#NAME?</v>
      </c>
      <c r="J20" s="4" t="e">
        <f ca="1">_xll.BDP(D20, "fund_expense_ratio")</f>
        <v>#NAME?</v>
      </c>
      <c r="K20" s="3" t="e">
        <f ca="1">_xll.BDP(D20, "fund_incept_dt")</f>
        <v>#NAME?</v>
      </c>
      <c r="L20" s="2" t="e">
        <f ca="1">_xll.BDP(D20, "cur_mkt_cap")</f>
        <v>#NAME?</v>
      </c>
      <c r="M20" s="2" t="e">
        <f ca="1">_xll.BDP(D20, "eqy_sh_out_real")</f>
        <v>#NAME?</v>
      </c>
      <c r="N20" s="2" t="e">
        <f ca="1">_xll.BDP(D20, "volume_avg_3m")</f>
        <v>#NAME?</v>
      </c>
      <c r="O20" s="4" t="e">
        <f ca="1">_xll.BDP(D20, "spread_ba_cr")</f>
        <v>#NAME?</v>
      </c>
      <c r="P20" t="str">
        <f>"'" &amp; C20 &amp; "'" &amp; " : " &amp; INDEX(Sheet1!$B:$B,MATCH(C20,Sheet1!$A:$A,0)) &amp; ","</f>
        <v>'MXI' : 'mxi_ishares_material_global',</v>
      </c>
    </row>
    <row r="21" spans="2:16">
      <c r="B21" s="6"/>
      <c r="C21" s="2" t="s">
        <v>18</v>
      </c>
      <c r="D21" s="2" t="str">
        <f t="shared" si="0"/>
        <v>IXN US Equity</v>
      </c>
      <c r="E21" s="2" t="s">
        <v>258</v>
      </c>
      <c r="F21" s="2" t="e">
        <f ca="1">_xll.BDP(D21, "name")</f>
        <v>#NAME?</v>
      </c>
      <c r="G21" s="2" t="e">
        <f ca="1">_xll.BDP(D21, "id_isin")</f>
        <v>#NAME?</v>
      </c>
      <c r="H21" s="2" t="e">
        <f ca="1">_xll.BDP(D21, "etf_undl_index_ticker")</f>
        <v>#NAME?</v>
      </c>
      <c r="I21" s="4" t="e">
        <f ca="1">_xll.BDP(D21, "tracking_error")</f>
        <v>#NAME?</v>
      </c>
      <c r="J21" s="4" t="e">
        <f ca="1">_xll.BDP(D21, "fund_expense_ratio")</f>
        <v>#NAME?</v>
      </c>
      <c r="K21" s="3" t="e">
        <f ca="1">_xll.BDP(D21, "fund_incept_dt")</f>
        <v>#NAME?</v>
      </c>
      <c r="L21" s="2" t="e">
        <f ca="1">_xll.BDP(D21, "cur_mkt_cap")</f>
        <v>#NAME?</v>
      </c>
      <c r="M21" s="2" t="e">
        <f ca="1">_xll.BDP(D21, "eqy_sh_out_real")</f>
        <v>#NAME?</v>
      </c>
      <c r="N21" s="2" t="e">
        <f ca="1">_xll.BDP(D21, "volume_avg_3m")</f>
        <v>#NAME?</v>
      </c>
      <c r="O21" s="4" t="e">
        <f ca="1">_xll.BDP(D21, "spread_ba_cr")</f>
        <v>#NAME?</v>
      </c>
      <c r="P21" t="str">
        <f>"'" &amp; C21 &amp; "'" &amp; " : " &amp; INDEX(Sheet1!$B:$B,MATCH(C21,Sheet1!$A:$A,0)) &amp; ","</f>
        <v>'IXN' : 'ixn_ishares_tech_global',</v>
      </c>
    </row>
    <row r="22" spans="2:16">
      <c r="B22" s="6"/>
      <c r="C22" s="2" t="s">
        <v>19</v>
      </c>
      <c r="D22" s="2" t="str">
        <f t="shared" si="0"/>
        <v>IXP US Equity</v>
      </c>
      <c r="E22" s="2" t="s">
        <v>259</v>
      </c>
      <c r="F22" s="2" t="e">
        <f ca="1">_xll.BDP(D22, "name")</f>
        <v>#NAME?</v>
      </c>
      <c r="G22" s="2" t="e">
        <f ca="1">_xll.BDP(D22, "id_isin")</f>
        <v>#NAME?</v>
      </c>
      <c r="H22" s="2" t="e">
        <f ca="1">_xll.BDP(D22, "etf_undl_index_ticker")</f>
        <v>#NAME?</v>
      </c>
      <c r="I22" s="4" t="e">
        <f ca="1">_xll.BDP(D22, "tracking_error")</f>
        <v>#NAME?</v>
      </c>
      <c r="J22" s="4" t="e">
        <f ca="1">_xll.BDP(D22, "fund_expense_ratio")</f>
        <v>#NAME?</v>
      </c>
      <c r="K22" s="3" t="e">
        <f ca="1">_xll.BDP(D22, "fund_incept_dt")</f>
        <v>#NAME?</v>
      </c>
      <c r="L22" s="2" t="e">
        <f ca="1">_xll.BDP(D22, "cur_mkt_cap")</f>
        <v>#NAME?</v>
      </c>
      <c r="M22" s="2" t="e">
        <f ca="1">_xll.BDP(D22, "eqy_sh_out_real")</f>
        <v>#NAME?</v>
      </c>
      <c r="N22" s="2" t="e">
        <f ca="1">_xll.BDP(D22, "volume_avg_3m")</f>
        <v>#NAME?</v>
      </c>
      <c r="O22" s="4" t="e">
        <f ca="1">_xll.BDP(D22, "spread_ba_cr")</f>
        <v>#NAME?</v>
      </c>
      <c r="P22" t="str">
        <f>"'" &amp; C22 &amp; "'" &amp; " : " &amp; INDEX(Sheet1!$B:$B,MATCH(C22,Sheet1!$A:$A,0)) &amp; ","</f>
        <v>'IXP' : 'ixp_ishares_telcom_global',</v>
      </c>
    </row>
    <row r="23" spans="2:16">
      <c r="B23" s="6"/>
      <c r="C23" s="2" t="s">
        <v>20</v>
      </c>
      <c r="D23" s="2" t="str">
        <f t="shared" si="0"/>
        <v>JXI US Equity</v>
      </c>
      <c r="E23" s="2" t="s">
        <v>260</v>
      </c>
      <c r="F23" s="2" t="e">
        <f ca="1">_xll.BDP(D23, "name")</f>
        <v>#NAME?</v>
      </c>
      <c r="G23" s="2" t="e">
        <f ca="1">_xll.BDP(D23, "id_isin")</f>
        <v>#NAME?</v>
      </c>
      <c r="H23" s="2" t="e">
        <f ca="1">_xll.BDP(D23, "etf_undl_index_ticker")</f>
        <v>#NAME?</v>
      </c>
      <c r="I23" s="4" t="e">
        <f ca="1">_xll.BDP(D23, "tracking_error")</f>
        <v>#NAME?</v>
      </c>
      <c r="J23" s="4" t="e">
        <f ca="1">_xll.BDP(D23, "fund_expense_ratio")</f>
        <v>#NAME?</v>
      </c>
      <c r="K23" s="3" t="e">
        <f ca="1">_xll.BDP(D23, "fund_incept_dt")</f>
        <v>#NAME?</v>
      </c>
      <c r="L23" s="2" t="e">
        <f ca="1">_xll.BDP(D23, "cur_mkt_cap")</f>
        <v>#NAME?</v>
      </c>
      <c r="M23" s="2" t="e">
        <f ca="1">_xll.BDP(D23, "eqy_sh_out_real")</f>
        <v>#NAME?</v>
      </c>
      <c r="N23" s="2" t="e">
        <f ca="1">_xll.BDP(D23, "volume_avg_3m")</f>
        <v>#NAME?</v>
      </c>
      <c r="O23" s="4" t="e">
        <f ca="1">_xll.BDP(D23, "spread_ba_cr")</f>
        <v>#NAME?</v>
      </c>
      <c r="P23" t="str">
        <f>"'" &amp; C23 &amp; "'" &amp; " : " &amp; INDEX(Sheet1!$B:$B,MATCH(C23,Sheet1!$A:$A,0)) &amp; ","</f>
        <v>'JXI' : 'jxi_ishares_util_global',</v>
      </c>
    </row>
    <row r="24" spans="2:16">
      <c r="B24" s="6"/>
      <c r="C24" s="2" t="s">
        <v>21</v>
      </c>
      <c r="D24" s="2" t="str">
        <f t="shared" si="0"/>
        <v>RWX US Equity</v>
      </c>
      <c r="E24" s="2" t="s">
        <v>261</v>
      </c>
      <c r="F24" s="2" t="e">
        <f ca="1">_xll.BDP(D24, "name")</f>
        <v>#NAME?</v>
      </c>
      <c r="G24" s="2" t="e">
        <f ca="1">_xll.BDP(D24, "id_isin")</f>
        <v>#NAME?</v>
      </c>
      <c r="H24" s="2" t="e">
        <f ca="1">_xll.BDP(D24, "etf_undl_index_ticker")</f>
        <v>#NAME?</v>
      </c>
      <c r="I24" s="4" t="e">
        <f ca="1">_xll.BDP(D24, "tracking_error")</f>
        <v>#NAME?</v>
      </c>
      <c r="J24" s="4" t="e">
        <f ca="1">_xll.BDP(D24, "fund_expense_ratio")</f>
        <v>#NAME?</v>
      </c>
      <c r="K24" s="3" t="e">
        <f ca="1">_xll.BDP(D24, "fund_incept_dt")</f>
        <v>#NAME?</v>
      </c>
      <c r="L24" s="2" t="e">
        <f ca="1">_xll.BDP(D24, "cur_mkt_cap")</f>
        <v>#NAME?</v>
      </c>
      <c r="M24" s="2" t="e">
        <f ca="1">_xll.BDP(D24, "eqy_sh_out_real")</f>
        <v>#NAME?</v>
      </c>
      <c r="N24" s="2" t="e">
        <f ca="1">_xll.BDP(D24, "volume_avg_3m")</f>
        <v>#NAME?</v>
      </c>
      <c r="O24" s="4" t="e">
        <f ca="1">_xll.BDP(D24, "spread_ba_cr")</f>
        <v>#NAME?</v>
      </c>
      <c r="P24" t="str">
        <f>"'" &amp; C24 &amp; "'" &amp; " : " &amp; INDEX(Sheet1!$B:$B,MATCH(C24,Sheet1!$A:$A,0)) &amp; ","</f>
        <v>'RWX' : 'rwx_spdr_global_reit',</v>
      </c>
    </row>
    <row r="25" spans="2:16">
      <c r="B25" s="6" t="s">
        <v>221</v>
      </c>
      <c r="C25" s="2" t="s">
        <v>22</v>
      </c>
      <c r="D25" s="2" t="str">
        <f t="shared" si="0"/>
        <v>CARZ US Equity</v>
      </c>
      <c r="E25" s="2" t="s">
        <v>262</v>
      </c>
      <c r="F25" s="2" t="e">
        <f ca="1">_xll.BDP(D25, "name")</f>
        <v>#NAME?</v>
      </c>
      <c r="G25" s="2" t="e">
        <f ca="1">_xll.BDP(D25, "id_isin")</f>
        <v>#NAME?</v>
      </c>
      <c r="H25" s="2" t="e">
        <f ca="1">_xll.BDP(D25, "etf_undl_index_ticker")</f>
        <v>#NAME?</v>
      </c>
      <c r="I25" s="4" t="e">
        <f ca="1">_xll.BDP(D25, "tracking_error")</f>
        <v>#NAME?</v>
      </c>
      <c r="J25" s="4" t="e">
        <f ca="1">_xll.BDP(D25, "fund_expense_ratio")</f>
        <v>#NAME?</v>
      </c>
      <c r="K25" s="3" t="e">
        <f ca="1">_xll.BDP(D25, "fund_incept_dt")</f>
        <v>#NAME?</v>
      </c>
      <c r="L25" s="2" t="e">
        <f ca="1">_xll.BDP(D25, "cur_mkt_cap")</f>
        <v>#NAME?</v>
      </c>
      <c r="M25" s="2" t="e">
        <f ca="1">_xll.BDP(D25, "eqy_sh_out_real")</f>
        <v>#NAME?</v>
      </c>
      <c r="N25" s="2" t="e">
        <f ca="1">_xll.BDP(D25, "volume_avg_3m")</f>
        <v>#NAME?</v>
      </c>
      <c r="O25" s="4" t="e">
        <f ca="1">_xll.BDP(D25, "spread_ba_cr")</f>
        <v>#NAME?</v>
      </c>
      <c r="P25" t="str">
        <f>"'" &amp; C25 &amp; "'" &amp; " : " &amp; INDEX(Sheet1!$B:$B,MATCH(C25,Sheet1!$A:$A,0)) &amp; ","</f>
        <v>'CARZ' : 'carz_firstrust_automotive',</v>
      </c>
    </row>
    <row r="26" spans="2:16">
      <c r="B26" s="6"/>
      <c r="C26" s="2" t="s">
        <v>23</v>
      </c>
      <c r="D26" s="2" t="str">
        <f t="shared" si="0"/>
        <v>IYC US Equity</v>
      </c>
      <c r="E26" s="2" t="s">
        <v>263</v>
      </c>
      <c r="F26" s="2" t="e">
        <f ca="1">_xll.BDP(D26, "name")</f>
        <v>#NAME?</v>
      </c>
      <c r="G26" s="2" t="e">
        <f ca="1">_xll.BDP(D26, "id_isin")</f>
        <v>#NAME?</v>
      </c>
      <c r="H26" s="2" t="e">
        <f ca="1">_xll.BDP(D26, "etf_undl_index_ticker")</f>
        <v>#NAME?</v>
      </c>
      <c r="I26" s="4" t="e">
        <f ca="1">_xll.BDP(D26, "tracking_error")</f>
        <v>#NAME?</v>
      </c>
      <c r="J26" s="4" t="e">
        <f ca="1">_xll.BDP(D26, "fund_expense_ratio")</f>
        <v>#NAME?</v>
      </c>
      <c r="K26" s="3" t="e">
        <f ca="1">_xll.BDP(D26, "fund_incept_dt")</f>
        <v>#NAME?</v>
      </c>
      <c r="L26" s="2" t="e">
        <f ca="1">_xll.BDP(D26, "cur_mkt_cap")</f>
        <v>#NAME?</v>
      </c>
      <c r="M26" s="2" t="e">
        <f ca="1">_xll.BDP(D26, "eqy_sh_out_real")</f>
        <v>#NAME?</v>
      </c>
      <c r="N26" s="2" t="e">
        <f ca="1">_xll.BDP(D26, "volume_avg_3m")</f>
        <v>#NAME?</v>
      </c>
      <c r="O26" s="4" t="e">
        <f ca="1">_xll.BDP(D26, "spread_ba_cr")</f>
        <v>#NAME?</v>
      </c>
      <c r="P26" t="str">
        <f>"'" &amp; C26 &amp; "'" &amp; " : " &amp; INDEX(Sheet1!$B:$B,MATCH(C26,Sheet1!$A:$A,0)) &amp; ","</f>
        <v>'IYC' : 'iyc_ishares_consumer_service',</v>
      </c>
    </row>
    <row r="27" spans="2:16">
      <c r="B27" s="6"/>
      <c r="C27" s="2" t="s">
        <v>24</v>
      </c>
      <c r="D27" s="2" t="str">
        <f t="shared" si="0"/>
        <v>BJK US Equity</v>
      </c>
      <c r="E27" s="2" t="s">
        <v>264</v>
      </c>
      <c r="F27" s="2" t="e">
        <f ca="1">_xll.BDP(D27, "name")</f>
        <v>#NAME?</v>
      </c>
      <c r="G27" s="2" t="e">
        <f ca="1">_xll.BDP(D27, "id_isin")</f>
        <v>#NAME?</v>
      </c>
      <c r="H27" s="2" t="e">
        <f ca="1">_xll.BDP(D27, "etf_undl_index_ticker")</f>
        <v>#NAME?</v>
      </c>
      <c r="I27" s="4" t="e">
        <f ca="1">_xll.BDP(D27, "tracking_error")</f>
        <v>#NAME?</v>
      </c>
      <c r="J27" s="4" t="e">
        <f ca="1">_xll.BDP(D27, "fund_expense_ratio")</f>
        <v>#NAME?</v>
      </c>
      <c r="K27" s="3" t="e">
        <f ca="1">_xll.BDP(D27, "fund_incept_dt")</f>
        <v>#NAME?</v>
      </c>
      <c r="L27" s="2" t="e">
        <f ca="1">_xll.BDP(D27, "cur_mkt_cap")</f>
        <v>#NAME?</v>
      </c>
      <c r="M27" s="2" t="e">
        <f ca="1">_xll.BDP(D27, "eqy_sh_out_real")</f>
        <v>#NAME?</v>
      </c>
      <c r="N27" s="2" t="e">
        <f ca="1">_xll.BDP(D27, "volume_avg_3m")</f>
        <v>#NAME?</v>
      </c>
      <c r="O27" s="4" t="e">
        <f ca="1">_xll.BDP(D27, "spread_ba_cr")</f>
        <v>#NAME?</v>
      </c>
      <c r="P27" t="str">
        <f>"'" &amp; C27 &amp; "'" &amp; " : " &amp; INDEX(Sheet1!$B:$B,MATCH(C27,Sheet1!$A:$A,0)) &amp; ","</f>
        <v>'BJK' : 'bjk_vaneck_gaming',</v>
      </c>
    </row>
    <row r="28" spans="2:16">
      <c r="B28" s="6"/>
      <c r="C28" s="2" t="s">
        <v>25</v>
      </c>
      <c r="D28" s="2" t="str">
        <f t="shared" si="0"/>
        <v>PBS US Equity</v>
      </c>
      <c r="E28" s="2" t="s">
        <v>265</v>
      </c>
      <c r="F28" s="2" t="e">
        <f ca="1">_xll.BDP(D28, "name")</f>
        <v>#NAME?</v>
      </c>
      <c r="G28" s="2" t="e">
        <f ca="1">_xll.BDP(D28, "id_isin")</f>
        <v>#NAME?</v>
      </c>
      <c r="H28" s="2" t="e">
        <f ca="1">_xll.BDP(D28, "etf_undl_index_ticker")</f>
        <v>#NAME?</v>
      </c>
      <c r="I28" s="4" t="e">
        <f ca="1">_xll.BDP(D28, "tracking_error")</f>
        <v>#NAME?</v>
      </c>
      <c r="J28" s="4" t="e">
        <f ca="1">_xll.BDP(D28, "fund_expense_ratio")</f>
        <v>#NAME?</v>
      </c>
      <c r="K28" s="3" t="e">
        <f ca="1">_xll.BDP(D28, "fund_incept_dt")</f>
        <v>#NAME?</v>
      </c>
      <c r="L28" s="2" t="e">
        <f ca="1">_xll.BDP(D28, "cur_mkt_cap")</f>
        <v>#NAME?</v>
      </c>
      <c r="M28" s="2" t="e">
        <f ca="1">_xll.BDP(D28, "eqy_sh_out_real")</f>
        <v>#NAME?</v>
      </c>
      <c r="N28" s="2" t="e">
        <f ca="1">_xll.BDP(D28, "volume_avg_3m")</f>
        <v>#NAME?</v>
      </c>
      <c r="O28" s="4" t="e">
        <f ca="1">_xll.BDP(D28, "spread_ba_cr")</f>
        <v>#NAME?</v>
      </c>
      <c r="P28" t="str">
        <f>"'" &amp; C28 &amp; "'" &amp; " : " &amp; INDEX(Sheet1!$B:$B,MATCH(C28,Sheet1!$A:$A,0)) &amp; ","</f>
        <v>'PBS' : 'pbs_invesco_media',</v>
      </c>
    </row>
    <row r="29" spans="2:16">
      <c r="B29" s="6"/>
      <c r="C29" s="2" t="s">
        <v>26</v>
      </c>
      <c r="D29" s="2" t="str">
        <f t="shared" si="0"/>
        <v>IBUY US Equity</v>
      </c>
      <c r="E29" s="2" t="s">
        <v>266</v>
      </c>
      <c r="F29" s="2" t="e">
        <f ca="1">_xll.BDP(D29, "name")</f>
        <v>#NAME?</v>
      </c>
      <c r="G29" s="2" t="e">
        <f ca="1">_xll.BDP(D29, "id_isin")</f>
        <v>#NAME?</v>
      </c>
      <c r="H29" s="2" t="e">
        <f ca="1">_xll.BDP(D29, "etf_undl_index_ticker")</f>
        <v>#NAME?</v>
      </c>
      <c r="I29" s="4" t="e">
        <f ca="1">_xll.BDP(D29, "tracking_error")</f>
        <v>#NAME?</v>
      </c>
      <c r="J29" s="4" t="e">
        <f ca="1">_xll.BDP(D29, "fund_expense_ratio")</f>
        <v>#NAME?</v>
      </c>
      <c r="K29" s="3" t="e">
        <f ca="1">_xll.BDP(D29, "fund_incept_dt")</f>
        <v>#NAME?</v>
      </c>
      <c r="L29" s="2" t="e">
        <f ca="1">_xll.BDP(D29, "cur_mkt_cap")</f>
        <v>#NAME?</v>
      </c>
      <c r="M29" s="2" t="e">
        <f ca="1">_xll.BDP(D29, "eqy_sh_out_real")</f>
        <v>#NAME?</v>
      </c>
      <c r="N29" s="2" t="e">
        <f ca="1">_xll.BDP(D29, "volume_avg_3m")</f>
        <v>#NAME?</v>
      </c>
      <c r="O29" s="4" t="e">
        <f ca="1">_xll.BDP(D29, "spread_ba_cr")</f>
        <v>#NAME?</v>
      </c>
      <c r="P29" t="str">
        <f>"'" &amp; C29 &amp; "'" &amp; " : " &amp; INDEX(Sheet1!$B:$B,MATCH(C29,Sheet1!$A:$A,0)) &amp; ","</f>
        <v>'IBUY' : 'ibuy_amplify_online_retail',</v>
      </c>
    </row>
    <row r="30" spans="2:16">
      <c r="B30" s="6" t="s">
        <v>222</v>
      </c>
      <c r="C30" s="2" t="s">
        <v>27</v>
      </c>
      <c r="D30" s="2" t="str">
        <f t="shared" si="0"/>
        <v>IYK US Equity</v>
      </c>
      <c r="E30" s="2" t="s">
        <v>267</v>
      </c>
      <c r="F30" s="2" t="e">
        <f ca="1">_xll.BDP(D30, "name")</f>
        <v>#NAME?</v>
      </c>
      <c r="G30" s="2" t="e">
        <f ca="1">_xll.BDP(D30, "id_isin")</f>
        <v>#NAME?</v>
      </c>
      <c r="H30" s="2" t="e">
        <f ca="1">_xll.BDP(D30, "etf_undl_index_ticker")</f>
        <v>#NAME?</v>
      </c>
      <c r="I30" s="4" t="e">
        <f ca="1">_xll.BDP(D30, "tracking_error")</f>
        <v>#NAME?</v>
      </c>
      <c r="J30" s="4" t="e">
        <f ca="1">_xll.BDP(D30, "fund_expense_ratio")</f>
        <v>#NAME?</v>
      </c>
      <c r="K30" s="3" t="e">
        <f ca="1">_xll.BDP(D30, "fund_incept_dt")</f>
        <v>#NAME?</v>
      </c>
      <c r="L30" s="2" t="e">
        <f ca="1">_xll.BDP(D30, "cur_mkt_cap")</f>
        <v>#NAME?</v>
      </c>
      <c r="M30" s="2" t="e">
        <f ca="1">_xll.BDP(D30, "eqy_sh_out_real")</f>
        <v>#NAME?</v>
      </c>
      <c r="N30" s="2" t="e">
        <f ca="1">_xll.BDP(D30, "volume_avg_3m")</f>
        <v>#NAME?</v>
      </c>
      <c r="O30" s="4" t="e">
        <f ca="1">_xll.BDP(D30, "spread_ba_cr")</f>
        <v>#NAME?</v>
      </c>
      <c r="P30" t="str">
        <f>"'" &amp; C30 &amp; "'" &amp; " : " &amp; INDEX(Sheet1!$B:$B,MATCH(C30,Sheet1!$A:$A,0)) &amp; ","</f>
        <v>'IYK' : 'iyk_ishares_consumer_goods',</v>
      </c>
    </row>
    <row r="31" spans="2:16">
      <c r="B31" s="6"/>
      <c r="C31" s="2" t="s">
        <v>28</v>
      </c>
      <c r="D31" s="2" t="str">
        <f t="shared" si="0"/>
        <v>PBJ US Equity</v>
      </c>
      <c r="E31" s="2" t="s">
        <v>268</v>
      </c>
      <c r="F31" s="2" t="e">
        <f ca="1">_xll.BDP(D31, "name")</f>
        <v>#NAME?</v>
      </c>
      <c r="G31" s="2" t="e">
        <f ca="1">_xll.BDP(D31, "id_isin")</f>
        <v>#NAME?</v>
      </c>
      <c r="H31" s="2" t="e">
        <f ca="1">_xll.BDP(D31, "etf_undl_index_ticker")</f>
        <v>#NAME?</v>
      </c>
      <c r="I31" s="4" t="e">
        <f ca="1">_xll.BDP(D31, "tracking_error")</f>
        <v>#NAME?</v>
      </c>
      <c r="J31" s="4" t="e">
        <f ca="1">_xll.BDP(D31, "fund_expense_ratio")</f>
        <v>#NAME?</v>
      </c>
      <c r="K31" s="3" t="e">
        <f ca="1">_xll.BDP(D31, "fund_incept_dt")</f>
        <v>#NAME?</v>
      </c>
      <c r="L31" s="2" t="e">
        <f ca="1">_xll.BDP(D31, "cur_mkt_cap")</f>
        <v>#NAME?</v>
      </c>
      <c r="M31" s="2" t="e">
        <f ca="1">_xll.BDP(D31, "eqy_sh_out_real")</f>
        <v>#NAME?</v>
      </c>
      <c r="N31" s="2" t="e">
        <f ca="1">_xll.BDP(D31, "volume_avg_3m")</f>
        <v>#NAME?</v>
      </c>
      <c r="O31" s="4" t="e">
        <f ca="1">_xll.BDP(D31, "spread_ba_cr")</f>
        <v>#NAME?</v>
      </c>
      <c r="P31" t="str">
        <f>"'" &amp; C31 &amp; "'" &amp; " : " &amp; INDEX(Sheet1!$B:$B,MATCH(C31,Sheet1!$A:$A,0)) &amp; ","</f>
        <v>'PBJ' : 'pbj_invesco_food_beverage',</v>
      </c>
    </row>
    <row r="32" spans="2:16">
      <c r="B32" s="6" t="s">
        <v>224</v>
      </c>
      <c r="C32" s="2" t="s">
        <v>29</v>
      </c>
      <c r="D32" s="2" t="str">
        <f t="shared" si="0"/>
        <v>AMLP US Equity</v>
      </c>
      <c r="E32" s="2" t="s">
        <v>269</v>
      </c>
      <c r="F32" s="2" t="e">
        <f ca="1">_xll.BDP(D32, "name")</f>
        <v>#NAME?</v>
      </c>
      <c r="G32" s="2" t="e">
        <f ca="1">_xll.BDP(D32, "id_isin")</f>
        <v>#NAME?</v>
      </c>
      <c r="H32" s="2" t="e">
        <f ca="1">_xll.BDP(D32, "etf_undl_index_ticker")</f>
        <v>#NAME?</v>
      </c>
      <c r="I32" s="4" t="e">
        <f ca="1">_xll.BDP(D32, "tracking_error")</f>
        <v>#NAME?</v>
      </c>
      <c r="J32" s="4" t="e">
        <f ca="1">_xll.BDP(D32, "fund_expense_ratio")</f>
        <v>#NAME?</v>
      </c>
      <c r="K32" s="3" t="e">
        <f ca="1">_xll.BDP(D32, "fund_incept_dt")</f>
        <v>#NAME?</v>
      </c>
      <c r="L32" s="2" t="e">
        <f ca="1">_xll.BDP(D32, "cur_mkt_cap")</f>
        <v>#NAME?</v>
      </c>
      <c r="M32" s="2" t="e">
        <f ca="1">_xll.BDP(D32, "eqy_sh_out_real")</f>
        <v>#NAME?</v>
      </c>
      <c r="N32" s="2" t="e">
        <f ca="1">_xll.BDP(D32, "volume_avg_3m")</f>
        <v>#NAME?</v>
      </c>
      <c r="O32" s="4" t="e">
        <f ca="1">_xll.BDP(D32, "spread_ba_cr")</f>
        <v>#NAME?</v>
      </c>
      <c r="P32" t="str">
        <f>"'" &amp; C32 &amp; "'" &amp; " : " &amp; INDEX(Sheet1!$B:$B,MATCH(C32,Sheet1!$A:$A,0)) &amp; ","</f>
        <v>'AMLP' : 'amlp_alerian_mlp',</v>
      </c>
    </row>
    <row r="33" spans="2:16">
      <c r="B33" s="6"/>
      <c r="C33" s="2" t="s">
        <v>30</v>
      </c>
      <c r="D33" s="2" t="str">
        <f t="shared" si="0"/>
        <v>FCG US Equity</v>
      </c>
      <c r="E33" s="2" t="s">
        <v>270</v>
      </c>
      <c r="F33" s="2" t="e">
        <f ca="1">_xll.BDP(D33, "name")</f>
        <v>#NAME?</v>
      </c>
      <c r="G33" s="2" t="e">
        <f ca="1">_xll.BDP(D33, "id_isin")</f>
        <v>#NAME?</v>
      </c>
      <c r="H33" s="2" t="e">
        <f ca="1">_xll.BDP(D33, "etf_undl_index_ticker")</f>
        <v>#NAME?</v>
      </c>
      <c r="I33" s="4" t="e">
        <f ca="1">_xll.BDP(D33, "tracking_error")</f>
        <v>#NAME?</v>
      </c>
      <c r="J33" s="4" t="e">
        <f ca="1">_xll.BDP(D33, "fund_expense_ratio")</f>
        <v>#NAME?</v>
      </c>
      <c r="K33" s="3" t="e">
        <f ca="1">_xll.BDP(D33, "fund_incept_dt")</f>
        <v>#NAME?</v>
      </c>
      <c r="L33" s="2" t="e">
        <f ca="1">_xll.BDP(D33, "cur_mkt_cap")</f>
        <v>#NAME?</v>
      </c>
      <c r="M33" s="2" t="e">
        <f ca="1">_xll.BDP(D33, "eqy_sh_out_real")</f>
        <v>#NAME?</v>
      </c>
      <c r="N33" s="2" t="e">
        <f ca="1">_xll.BDP(D33, "volume_avg_3m")</f>
        <v>#NAME?</v>
      </c>
      <c r="O33" s="4" t="e">
        <f ca="1">_xll.BDP(D33, "spread_ba_cr")</f>
        <v>#NAME?</v>
      </c>
      <c r="P33" t="str">
        <f>"'" &amp; C33 &amp; "'" &amp; " : " &amp; INDEX(Sheet1!$B:$B,MATCH(C33,Sheet1!$A:$A,0)) &amp; ","</f>
        <v>'FCG' : 'fcg_firstrust_natural_gas',</v>
      </c>
    </row>
    <row r="34" spans="2:16">
      <c r="B34" s="6"/>
      <c r="C34" s="2" t="s">
        <v>31</v>
      </c>
      <c r="D34" s="2" t="str">
        <f t="shared" si="0"/>
        <v>XOP US Equity</v>
      </c>
      <c r="E34" s="2" t="s">
        <v>271</v>
      </c>
      <c r="F34" s="2" t="e">
        <f ca="1">_xll.BDP(D34, "name")</f>
        <v>#NAME?</v>
      </c>
      <c r="G34" s="2" t="e">
        <f ca="1">_xll.BDP(D34, "id_isin")</f>
        <v>#NAME?</v>
      </c>
      <c r="H34" s="2" t="e">
        <f ca="1">_xll.BDP(D34, "etf_undl_index_ticker")</f>
        <v>#NAME?</v>
      </c>
      <c r="I34" s="4" t="e">
        <f ca="1">_xll.BDP(D34, "tracking_error")</f>
        <v>#NAME?</v>
      </c>
      <c r="J34" s="4" t="e">
        <f ca="1">_xll.BDP(D34, "fund_expense_ratio")</f>
        <v>#NAME?</v>
      </c>
      <c r="K34" s="3" t="e">
        <f ca="1">_xll.BDP(D34, "fund_incept_dt")</f>
        <v>#NAME?</v>
      </c>
      <c r="L34" s="2" t="e">
        <f ca="1">_xll.BDP(D34, "cur_mkt_cap")</f>
        <v>#NAME?</v>
      </c>
      <c r="M34" s="2" t="e">
        <f ca="1">_xll.BDP(D34, "eqy_sh_out_real")</f>
        <v>#NAME?</v>
      </c>
      <c r="N34" s="2" t="e">
        <f ca="1">_xll.BDP(D34, "volume_avg_3m")</f>
        <v>#NAME?</v>
      </c>
      <c r="O34" s="4" t="e">
        <f ca="1">_xll.BDP(D34, "spread_ba_cr")</f>
        <v>#NAME?</v>
      </c>
      <c r="P34" t="str">
        <f>"'" &amp; C34 &amp; "'" &amp; " : " &amp; INDEX(Sheet1!$B:$B,MATCH(C34,Sheet1!$A:$A,0)) &amp; ","</f>
        <v>'XOP' : 'xop_spdr_exploration',</v>
      </c>
    </row>
    <row r="35" spans="2:16">
      <c r="B35" s="6"/>
      <c r="C35" s="2" t="s">
        <v>32</v>
      </c>
      <c r="D35" s="2" t="str">
        <f t="shared" si="0"/>
        <v>OIH US Equity</v>
      </c>
      <c r="E35" s="2" t="s">
        <v>272</v>
      </c>
      <c r="F35" s="2" t="e">
        <f ca="1">_xll.BDP(D35, "name")</f>
        <v>#NAME?</v>
      </c>
      <c r="G35" s="2" t="e">
        <f ca="1">_xll.BDP(D35, "id_isin")</f>
        <v>#NAME?</v>
      </c>
      <c r="H35" s="2" t="e">
        <f ca="1">_xll.BDP(D35, "etf_undl_index_ticker")</f>
        <v>#NAME?</v>
      </c>
      <c r="I35" s="4" t="e">
        <f ca="1">_xll.BDP(D35, "tracking_error")</f>
        <v>#NAME?</v>
      </c>
      <c r="J35" s="4" t="e">
        <f ca="1">_xll.BDP(D35, "fund_expense_ratio")</f>
        <v>#NAME?</v>
      </c>
      <c r="K35" s="3" t="e">
        <f ca="1">_xll.BDP(D35, "fund_incept_dt")</f>
        <v>#NAME?</v>
      </c>
      <c r="L35" s="2" t="e">
        <f ca="1">_xll.BDP(D35, "cur_mkt_cap")</f>
        <v>#NAME?</v>
      </c>
      <c r="M35" s="2" t="e">
        <f ca="1">_xll.BDP(D35, "eqy_sh_out_real")</f>
        <v>#NAME?</v>
      </c>
      <c r="N35" s="2" t="e">
        <f ca="1">_xll.BDP(D35, "volume_avg_3m")</f>
        <v>#NAME?</v>
      </c>
      <c r="O35" s="4" t="e">
        <f ca="1">_xll.BDP(D35, "spread_ba_cr")</f>
        <v>#NAME?</v>
      </c>
      <c r="P35" t="str">
        <f>"'" &amp; C35 &amp; "'" &amp; " : " &amp; INDEX(Sheet1!$B:$B,MATCH(C35,Sheet1!$A:$A,0)) &amp; ","</f>
        <v>'OIH' : 'oih_vaneck_oil_service',</v>
      </c>
    </row>
    <row r="36" spans="2:16">
      <c r="B36" s="6"/>
      <c r="C36" s="2" t="s">
        <v>33</v>
      </c>
      <c r="D36" s="2" t="str">
        <f t="shared" si="0"/>
        <v>TAN US Equity</v>
      </c>
      <c r="E36" s="2" t="s">
        <v>273</v>
      </c>
      <c r="F36" s="2" t="e">
        <f ca="1">_xll.BDP(D36, "name")</f>
        <v>#NAME?</v>
      </c>
      <c r="G36" s="2" t="e">
        <f ca="1">_xll.BDP(D36, "id_isin")</f>
        <v>#NAME?</v>
      </c>
      <c r="H36" s="2" t="e">
        <f ca="1">_xll.BDP(D36, "etf_undl_index_ticker")</f>
        <v>#NAME?</v>
      </c>
      <c r="I36" s="4" t="e">
        <f ca="1">_xll.BDP(D36, "tracking_error")</f>
        <v>#NAME?</v>
      </c>
      <c r="J36" s="4" t="e">
        <f ca="1">_xll.BDP(D36, "fund_expense_ratio")</f>
        <v>#NAME?</v>
      </c>
      <c r="K36" s="3" t="e">
        <f ca="1">_xll.BDP(D36, "fund_incept_dt")</f>
        <v>#NAME?</v>
      </c>
      <c r="L36" s="2" t="e">
        <f ca="1">_xll.BDP(D36, "cur_mkt_cap")</f>
        <v>#NAME?</v>
      </c>
      <c r="M36" s="2" t="e">
        <f ca="1">_xll.BDP(D36, "eqy_sh_out_real")</f>
        <v>#NAME?</v>
      </c>
      <c r="N36" s="2" t="e">
        <f ca="1">_xll.BDP(D36, "volume_avg_3m")</f>
        <v>#NAME?</v>
      </c>
      <c r="O36" s="4" t="e">
        <f ca="1">_xll.BDP(D36, "spread_ba_cr")</f>
        <v>#NAME?</v>
      </c>
      <c r="P36" t="str">
        <f>"'" &amp; C36 &amp; "'" &amp; " : " &amp; INDEX(Sheet1!$B:$B,MATCH(C36,Sheet1!$A:$A,0)) &amp; ","</f>
        <v>'TAN' : 'tan_invesco_solar',</v>
      </c>
    </row>
    <row r="37" spans="2:16">
      <c r="B37" s="6"/>
      <c r="C37" s="2" t="s">
        <v>34</v>
      </c>
      <c r="D37" s="2" t="str">
        <f t="shared" si="0"/>
        <v>FAN US Equity</v>
      </c>
      <c r="E37" s="2" t="s">
        <v>274</v>
      </c>
      <c r="F37" s="2" t="e">
        <f ca="1">_xll.BDP(D37, "name")</f>
        <v>#NAME?</v>
      </c>
      <c r="G37" s="2" t="e">
        <f ca="1">_xll.BDP(D37, "id_isin")</f>
        <v>#NAME?</v>
      </c>
      <c r="H37" s="2" t="e">
        <f ca="1">_xll.BDP(D37, "etf_undl_index_ticker")</f>
        <v>#NAME?</v>
      </c>
      <c r="I37" s="4" t="e">
        <f ca="1">_xll.BDP(D37, "tracking_error")</f>
        <v>#NAME?</v>
      </c>
      <c r="J37" s="4" t="e">
        <f ca="1">_xll.BDP(D37, "fund_expense_ratio")</f>
        <v>#NAME?</v>
      </c>
      <c r="K37" s="3" t="e">
        <f ca="1">_xll.BDP(D37, "fund_incept_dt")</f>
        <v>#NAME?</v>
      </c>
      <c r="L37" s="2" t="e">
        <f ca="1">_xll.BDP(D37, "cur_mkt_cap")</f>
        <v>#NAME?</v>
      </c>
      <c r="M37" s="2" t="e">
        <f ca="1">_xll.BDP(D37, "eqy_sh_out_real")</f>
        <v>#NAME?</v>
      </c>
      <c r="N37" s="2" t="e">
        <f ca="1">_xll.BDP(D37, "volume_avg_3m")</f>
        <v>#NAME?</v>
      </c>
      <c r="O37" s="4" t="e">
        <f ca="1">_xll.BDP(D37, "spread_ba_cr")</f>
        <v>#NAME?</v>
      </c>
      <c r="P37" t="str">
        <f>"'" &amp; C37 &amp; "'" &amp; " : " &amp; INDEX(Sheet1!$B:$B,MATCH(C37,Sheet1!$A:$A,0)) &amp; ","</f>
        <v>'FAN' : 'fan_firstrust_wind',</v>
      </c>
    </row>
    <row r="38" spans="2:16">
      <c r="B38" s="6" t="s">
        <v>226</v>
      </c>
      <c r="C38" s="2" t="s">
        <v>35</v>
      </c>
      <c r="D38" s="2" t="str">
        <f t="shared" si="0"/>
        <v>KBE US Equity</v>
      </c>
      <c r="E38" s="2" t="s">
        <v>275</v>
      </c>
      <c r="F38" s="2" t="e">
        <f ca="1">_xll.BDP(D38, "name")</f>
        <v>#NAME?</v>
      </c>
      <c r="G38" s="2" t="e">
        <f ca="1">_xll.BDP(D38, "id_isin")</f>
        <v>#NAME?</v>
      </c>
      <c r="H38" s="2" t="e">
        <f ca="1">_xll.BDP(D38, "etf_undl_index_ticker")</f>
        <v>#NAME?</v>
      </c>
      <c r="I38" s="4" t="e">
        <f ca="1">_xll.BDP(D38, "tracking_error")</f>
        <v>#NAME?</v>
      </c>
      <c r="J38" s="4" t="e">
        <f ca="1">_xll.BDP(D38, "fund_expense_ratio")</f>
        <v>#NAME?</v>
      </c>
      <c r="K38" s="3" t="e">
        <f ca="1">_xll.BDP(D38, "fund_incept_dt")</f>
        <v>#NAME?</v>
      </c>
      <c r="L38" s="2" t="e">
        <f ca="1">_xll.BDP(D38, "cur_mkt_cap")</f>
        <v>#NAME?</v>
      </c>
      <c r="M38" s="2" t="e">
        <f ca="1">_xll.BDP(D38, "eqy_sh_out_real")</f>
        <v>#NAME?</v>
      </c>
      <c r="N38" s="2" t="e">
        <f ca="1">_xll.BDP(D38, "volume_avg_3m")</f>
        <v>#NAME?</v>
      </c>
      <c r="O38" s="4" t="e">
        <f ca="1">_xll.BDP(D38, "spread_ba_cr")</f>
        <v>#NAME?</v>
      </c>
      <c r="P38" t="str">
        <f>"'" &amp; C38 &amp; "'" &amp; " : " &amp; INDEX(Sheet1!$B:$B,MATCH(C38,Sheet1!$A:$A,0)) &amp; ","</f>
        <v>'KBE' : 'kbe_spdr_bank',</v>
      </c>
    </row>
    <row r="39" spans="2:16">
      <c r="B39" s="6"/>
      <c r="C39" s="2" t="s">
        <v>36</v>
      </c>
      <c r="D39" s="2" t="str">
        <f t="shared" si="0"/>
        <v>IAI US Equity</v>
      </c>
      <c r="E39" s="2" t="s">
        <v>276</v>
      </c>
      <c r="F39" s="2" t="e">
        <f ca="1">_xll.BDP(D39, "name")</f>
        <v>#NAME?</v>
      </c>
      <c r="G39" s="2" t="e">
        <f ca="1">_xll.BDP(D39, "id_isin")</f>
        <v>#NAME?</v>
      </c>
      <c r="H39" s="2" t="e">
        <f ca="1">_xll.BDP(D39, "etf_undl_index_ticker")</f>
        <v>#NAME?</v>
      </c>
      <c r="I39" s="4" t="e">
        <f ca="1">_xll.BDP(D39, "tracking_error")</f>
        <v>#NAME?</v>
      </c>
      <c r="J39" s="4" t="e">
        <f ca="1">_xll.BDP(D39, "fund_expense_ratio")</f>
        <v>#NAME?</v>
      </c>
      <c r="K39" s="3" t="e">
        <f ca="1">_xll.BDP(D39, "fund_incept_dt")</f>
        <v>#NAME?</v>
      </c>
      <c r="L39" s="2" t="e">
        <f ca="1">_xll.BDP(D39, "cur_mkt_cap")</f>
        <v>#NAME?</v>
      </c>
      <c r="M39" s="2" t="e">
        <f ca="1">_xll.BDP(D39, "eqy_sh_out_real")</f>
        <v>#NAME?</v>
      </c>
      <c r="N39" s="2" t="e">
        <f ca="1">_xll.BDP(D39, "volume_avg_3m")</f>
        <v>#NAME?</v>
      </c>
      <c r="O39" s="4" t="e">
        <f ca="1">_xll.BDP(D39, "spread_ba_cr")</f>
        <v>#NAME?</v>
      </c>
      <c r="P39" t="str">
        <f>"'" &amp; C39 &amp; "'" &amp; " : " &amp; INDEX(Sheet1!$B:$B,MATCH(C39,Sheet1!$A:$A,0)) &amp; ","</f>
        <v>'IAI' : 'iai_ishares_broker',</v>
      </c>
    </row>
    <row r="40" spans="2:16">
      <c r="B40" s="6"/>
      <c r="C40" s="2" t="s">
        <v>37</v>
      </c>
      <c r="D40" s="2" t="str">
        <f t="shared" si="0"/>
        <v>BIZD US Equity</v>
      </c>
      <c r="E40" s="2" t="s">
        <v>277</v>
      </c>
      <c r="F40" s="2" t="e">
        <f ca="1">_xll.BDP(D40, "name")</f>
        <v>#NAME?</v>
      </c>
      <c r="G40" s="2" t="e">
        <f ca="1">_xll.BDP(D40, "id_isin")</f>
        <v>#NAME?</v>
      </c>
      <c r="H40" s="2" t="e">
        <f ca="1">_xll.BDP(D40, "etf_undl_index_ticker")</f>
        <v>#NAME?</v>
      </c>
      <c r="I40" s="4" t="e">
        <f ca="1">_xll.BDP(D40, "tracking_error")</f>
        <v>#NAME?</v>
      </c>
      <c r="J40" s="4" t="e">
        <f ca="1">_xll.BDP(D40, "fund_expense_ratio")</f>
        <v>#NAME?</v>
      </c>
      <c r="K40" s="3" t="e">
        <f ca="1">_xll.BDP(D40, "fund_incept_dt")</f>
        <v>#NAME?</v>
      </c>
      <c r="L40" s="2" t="e">
        <f ca="1">_xll.BDP(D40, "cur_mkt_cap")</f>
        <v>#NAME?</v>
      </c>
      <c r="M40" s="2" t="e">
        <f ca="1">_xll.BDP(D40, "eqy_sh_out_real")</f>
        <v>#NAME?</v>
      </c>
      <c r="N40" s="2" t="e">
        <f ca="1">_xll.BDP(D40, "volume_avg_3m")</f>
        <v>#NAME?</v>
      </c>
      <c r="O40" s="4" t="e">
        <f ca="1">_xll.BDP(D40, "spread_ba_cr")</f>
        <v>#NAME?</v>
      </c>
      <c r="P40" t="str">
        <f>"'" &amp; C40 &amp; "'" &amp; " : " &amp; INDEX(Sheet1!$B:$B,MATCH(C40,Sheet1!$A:$A,0)) &amp; ","</f>
        <v>'BIZD' : 'bizd_vaneck_bdc',</v>
      </c>
    </row>
    <row r="41" spans="2:16">
      <c r="B41" s="6"/>
      <c r="C41" s="2" t="s">
        <v>38</v>
      </c>
      <c r="D41" s="2" t="str">
        <f t="shared" si="0"/>
        <v>KCE US Equity</v>
      </c>
      <c r="E41" s="2" t="s">
        <v>278</v>
      </c>
      <c r="F41" s="2" t="e">
        <f ca="1">_xll.BDP(D41, "name")</f>
        <v>#NAME?</v>
      </c>
      <c r="G41" s="2" t="e">
        <f ca="1">_xll.BDP(D41, "id_isin")</f>
        <v>#NAME?</v>
      </c>
      <c r="H41" s="2" t="e">
        <f ca="1">_xll.BDP(D41, "etf_undl_index_ticker")</f>
        <v>#NAME?</v>
      </c>
      <c r="I41" s="4" t="e">
        <f ca="1">_xll.BDP(D41, "tracking_error")</f>
        <v>#NAME?</v>
      </c>
      <c r="J41" s="4" t="e">
        <f ca="1">_xll.BDP(D41, "fund_expense_ratio")</f>
        <v>#NAME?</v>
      </c>
      <c r="K41" s="3" t="e">
        <f ca="1">_xll.BDP(D41, "fund_incept_dt")</f>
        <v>#NAME?</v>
      </c>
      <c r="L41" s="2" t="e">
        <f ca="1">_xll.BDP(D41, "cur_mkt_cap")</f>
        <v>#NAME?</v>
      </c>
      <c r="M41" s="2" t="e">
        <f ca="1">_xll.BDP(D41, "eqy_sh_out_real")</f>
        <v>#NAME?</v>
      </c>
      <c r="N41" s="2" t="e">
        <f ca="1">_xll.BDP(D41, "volume_avg_3m")</f>
        <v>#NAME?</v>
      </c>
      <c r="O41" s="4" t="e">
        <f ca="1">_xll.BDP(D41, "spread_ba_cr")</f>
        <v>#NAME?</v>
      </c>
      <c r="P41" t="str">
        <f>"'" &amp; C41 &amp; "'" &amp; " : " &amp; INDEX(Sheet1!$B:$B,MATCH(C41,Sheet1!$A:$A,0)) &amp; ","</f>
        <v>'KCE' : 'kce_spdr_capital_market',</v>
      </c>
    </row>
    <row r="42" spans="2:16">
      <c r="B42" s="6"/>
      <c r="C42" s="2" t="s">
        <v>39</v>
      </c>
      <c r="D42" s="2" t="str">
        <f t="shared" si="0"/>
        <v>QABA US Equity</v>
      </c>
      <c r="E42" s="2" t="s">
        <v>279</v>
      </c>
      <c r="F42" s="2" t="e">
        <f ca="1">_xll.BDP(D42, "name")</f>
        <v>#NAME?</v>
      </c>
      <c r="G42" s="2" t="e">
        <f ca="1">_xll.BDP(D42, "id_isin")</f>
        <v>#NAME?</v>
      </c>
      <c r="H42" s="2" t="e">
        <f ca="1">_xll.BDP(D42, "etf_undl_index_ticker")</f>
        <v>#NAME?</v>
      </c>
      <c r="I42" s="4" t="e">
        <f ca="1">_xll.BDP(D42, "tracking_error")</f>
        <v>#NAME?</v>
      </c>
      <c r="J42" s="4" t="e">
        <f ca="1">_xll.BDP(D42, "fund_expense_ratio")</f>
        <v>#NAME?</v>
      </c>
      <c r="K42" s="3" t="e">
        <f ca="1">_xll.BDP(D42, "fund_incept_dt")</f>
        <v>#NAME?</v>
      </c>
      <c r="L42" s="2" t="e">
        <f ca="1">_xll.BDP(D42, "cur_mkt_cap")</f>
        <v>#NAME?</v>
      </c>
      <c r="M42" s="2" t="e">
        <f ca="1">_xll.BDP(D42, "eqy_sh_out_real")</f>
        <v>#NAME?</v>
      </c>
      <c r="N42" s="2" t="e">
        <f ca="1">_xll.BDP(D42, "volume_avg_3m")</f>
        <v>#NAME?</v>
      </c>
      <c r="O42" s="4" t="e">
        <f ca="1">_xll.BDP(D42, "spread_ba_cr")</f>
        <v>#NAME?</v>
      </c>
      <c r="P42" t="str">
        <f>"'" &amp; C42 &amp; "'" &amp; " : " &amp; INDEX(Sheet1!$B:$B,MATCH(C42,Sheet1!$A:$A,0)) &amp; ","</f>
        <v>'QABA' : 'qaba_firstrust_community_bank',</v>
      </c>
    </row>
    <row r="43" spans="2:16">
      <c r="B43" s="6"/>
      <c r="C43" s="2" t="s">
        <v>40</v>
      </c>
      <c r="D43" s="2" t="str">
        <f t="shared" si="0"/>
        <v>IYG US Equity</v>
      </c>
      <c r="E43" s="2" t="s">
        <v>280</v>
      </c>
      <c r="F43" s="2" t="e">
        <f ca="1">_xll.BDP(D43, "name")</f>
        <v>#NAME?</v>
      </c>
      <c r="G43" s="2" t="e">
        <f ca="1">_xll.BDP(D43, "id_isin")</f>
        <v>#NAME?</v>
      </c>
      <c r="H43" s="2" t="e">
        <f ca="1">_xll.BDP(D43, "etf_undl_index_ticker")</f>
        <v>#NAME?</v>
      </c>
      <c r="I43" s="4" t="e">
        <f ca="1">_xll.BDP(D43, "tracking_error")</f>
        <v>#NAME?</v>
      </c>
      <c r="J43" s="4" t="e">
        <f ca="1">_xll.BDP(D43, "fund_expense_ratio")</f>
        <v>#NAME?</v>
      </c>
      <c r="K43" s="3" t="e">
        <f ca="1">_xll.BDP(D43, "fund_incept_dt")</f>
        <v>#NAME?</v>
      </c>
      <c r="L43" s="2" t="e">
        <f ca="1">_xll.BDP(D43, "cur_mkt_cap")</f>
        <v>#NAME?</v>
      </c>
      <c r="M43" s="2" t="e">
        <f ca="1">_xll.BDP(D43, "eqy_sh_out_real")</f>
        <v>#NAME?</v>
      </c>
      <c r="N43" s="2" t="e">
        <f ca="1">_xll.BDP(D43, "volume_avg_3m")</f>
        <v>#NAME?</v>
      </c>
      <c r="O43" s="4" t="e">
        <f ca="1">_xll.BDP(D43, "spread_ba_cr")</f>
        <v>#NAME?</v>
      </c>
      <c r="P43" t="str">
        <f>"'" &amp; C43 &amp; "'" &amp; " : " &amp; INDEX(Sheet1!$B:$B,MATCH(C43,Sheet1!$A:$A,0)) &amp; ","</f>
        <v>'IYG' : 'iyg_ishares_financial_service',</v>
      </c>
    </row>
    <row r="44" spans="2:16">
      <c r="B44" s="6"/>
      <c r="C44" s="2" t="s">
        <v>41</v>
      </c>
      <c r="D44" s="2" t="str">
        <f t="shared" si="0"/>
        <v>KIE US Equity</v>
      </c>
      <c r="E44" s="2" t="s">
        <v>281</v>
      </c>
      <c r="F44" s="2" t="e">
        <f ca="1">_xll.BDP(D44, "name")</f>
        <v>#NAME?</v>
      </c>
      <c r="G44" s="2" t="e">
        <f ca="1">_xll.BDP(D44, "id_isin")</f>
        <v>#NAME?</v>
      </c>
      <c r="H44" s="2" t="e">
        <f ca="1">_xll.BDP(D44, "etf_undl_index_ticker")</f>
        <v>#NAME?</v>
      </c>
      <c r="I44" s="4" t="e">
        <f ca="1">_xll.BDP(D44, "tracking_error")</f>
        <v>#NAME?</v>
      </c>
      <c r="J44" s="4" t="e">
        <f ca="1">_xll.BDP(D44, "fund_expense_ratio")</f>
        <v>#NAME?</v>
      </c>
      <c r="K44" s="3" t="e">
        <f ca="1">_xll.BDP(D44, "fund_incept_dt")</f>
        <v>#NAME?</v>
      </c>
      <c r="L44" s="2" t="e">
        <f ca="1">_xll.BDP(D44, "cur_mkt_cap")</f>
        <v>#NAME?</v>
      </c>
      <c r="M44" s="2" t="e">
        <f ca="1">_xll.BDP(D44, "eqy_sh_out_real")</f>
        <v>#NAME?</v>
      </c>
      <c r="N44" s="2" t="e">
        <f ca="1">_xll.BDP(D44, "volume_avg_3m")</f>
        <v>#NAME?</v>
      </c>
      <c r="O44" s="4" t="e">
        <f ca="1">_xll.BDP(D44, "spread_ba_cr")</f>
        <v>#NAME?</v>
      </c>
      <c r="P44" t="str">
        <f>"'" &amp; C44 &amp; "'" &amp; " : " &amp; INDEX(Sheet1!$B:$B,MATCH(C44,Sheet1!$A:$A,0)) &amp; ","</f>
        <v>'KIE' : 'kie_spdr_insurance',</v>
      </c>
    </row>
    <row r="45" spans="2:16">
      <c r="B45" s="6"/>
      <c r="C45" s="2" t="s">
        <v>42</v>
      </c>
      <c r="D45" s="2" t="str">
        <f t="shared" si="0"/>
        <v>PSP US Equity</v>
      </c>
      <c r="E45" s="2" t="s">
        <v>282</v>
      </c>
      <c r="F45" s="2" t="e">
        <f ca="1">_xll.BDP(D45, "name")</f>
        <v>#NAME?</v>
      </c>
      <c r="G45" s="2" t="e">
        <f ca="1">_xll.BDP(D45, "id_isin")</f>
        <v>#NAME?</v>
      </c>
      <c r="H45" s="2" t="e">
        <f ca="1">_xll.BDP(D45, "etf_undl_index_ticker")</f>
        <v>#NAME?</v>
      </c>
      <c r="I45" s="4" t="e">
        <f ca="1">_xll.BDP(D45, "tracking_error")</f>
        <v>#NAME?</v>
      </c>
      <c r="J45" s="4" t="e">
        <f ca="1">_xll.BDP(D45, "fund_expense_ratio")</f>
        <v>#NAME?</v>
      </c>
      <c r="K45" s="3" t="e">
        <f ca="1">_xll.BDP(D45, "fund_incept_dt")</f>
        <v>#NAME?</v>
      </c>
      <c r="L45" s="2" t="e">
        <f ca="1">_xll.BDP(D45, "cur_mkt_cap")</f>
        <v>#NAME?</v>
      </c>
      <c r="M45" s="2" t="e">
        <f ca="1">_xll.BDP(D45, "eqy_sh_out_real")</f>
        <v>#NAME?</v>
      </c>
      <c r="N45" s="2" t="e">
        <f ca="1">_xll.BDP(D45, "volume_avg_3m")</f>
        <v>#NAME?</v>
      </c>
      <c r="O45" s="4" t="e">
        <f ca="1">_xll.BDP(D45, "spread_ba_cr")</f>
        <v>#NAME?</v>
      </c>
      <c r="P45" t="str">
        <f>"'" &amp; C45 &amp; "'" &amp; " : " &amp; INDEX(Sheet1!$B:$B,MATCH(C45,Sheet1!$A:$A,0)) &amp; ","</f>
        <v>'PSP' : 'psp_invesco_pe',</v>
      </c>
    </row>
    <row r="46" spans="2:16">
      <c r="B46" s="6"/>
      <c r="C46" s="2" t="s">
        <v>43</v>
      </c>
      <c r="D46" s="2" t="str">
        <f t="shared" si="0"/>
        <v>KRE US Equity</v>
      </c>
      <c r="E46" s="2" t="s">
        <v>283</v>
      </c>
      <c r="F46" s="2" t="e">
        <f ca="1">_xll.BDP(D46, "name")</f>
        <v>#NAME?</v>
      </c>
      <c r="G46" s="2" t="e">
        <f ca="1">_xll.BDP(D46, "id_isin")</f>
        <v>#NAME?</v>
      </c>
      <c r="H46" s="2" t="e">
        <f ca="1">_xll.BDP(D46, "etf_undl_index_ticker")</f>
        <v>#NAME?</v>
      </c>
      <c r="I46" s="4" t="e">
        <f ca="1">_xll.BDP(D46, "tracking_error")</f>
        <v>#NAME?</v>
      </c>
      <c r="J46" s="4" t="e">
        <f ca="1">_xll.BDP(D46, "fund_expense_ratio")</f>
        <v>#NAME?</v>
      </c>
      <c r="K46" s="3" t="e">
        <f ca="1">_xll.BDP(D46, "fund_incept_dt")</f>
        <v>#NAME?</v>
      </c>
      <c r="L46" s="2" t="e">
        <f ca="1">_xll.BDP(D46, "cur_mkt_cap")</f>
        <v>#NAME?</v>
      </c>
      <c r="M46" s="2" t="e">
        <f ca="1">_xll.BDP(D46, "eqy_sh_out_real")</f>
        <v>#NAME?</v>
      </c>
      <c r="N46" s="2" t="e">
        <f ca="1">_xll.BDP(D46, "volume_avg_3m")</f>
        <v>#NAME?</v>
      </c>
      <c r="O46" s="4" t="e">
        <f ca="1">_xll.BDP(D46, "spread_ba_cr")</f>
        <v>#NAME?</v>
      </c>
      <c r="P46" t="str">
        <f>"'" &amp; C46 &amp; "'" &amp; " : " &amp; INDEX(Sheet1!$B:$B,MATCH(C46,Sheet1!$A:$A,0)) &amp; ","</f>
        <v>'KRE' : 'kre_spdr_regional_bank',</v>
      </c>
    </row>
    <row r="47" spans="2:16">
      <c r="B47" s="6" t="s">
        <v>228</v>
      </c>
      <c r="C47" s="2" t="s">
        <v>44</v>
      </c>
      <c r="D47" s="2" t="str">
        <f t="shared" si="0"/>
        <v>IBB US Equity</v>
      </c>
      <c r="E47" s="2" t="s">
        <v>284</v>
      </c>
      <c r="F47" s="2" t="e">
        <f ca="1">_xll.BDP(D47, "name")</f>
        <v>#NAME?</v>
      </c>
      <c r="G47" s="2" t="e">
        <f ca="1">_xll.BDP(D47, "id_isin")</f>
        <v>#NAME?</v>
      </c>
      <c r="H47" s="2" t="e">
        <f ca="1">_xll.BDP(D47, "etf_undl_index_ticker")</f>
        <v>#NAME?</v>
      </c>
      <c r="I47" s="4" t="e">
        <f ca="1">_xll.BDP(D47, "tracking_error")</f>
        <v>#NAME?</v>
      </c>
      <c r="J47" s="4" t="e">
        <f ca="1">_xll.BDP(D47, "fund_expense_ratio")</f>
        <v>#NAME?</v>
      </c>
      <c r="K47" s="3" t="e">
        <f ca="1">_xll.BDP(D47, "fund_incept_dt")</f>
        <v>#NAME?</v>
      </c>
      <c r="L47" s="2" t="e">
        <f ca="1">_xll.BDP(D47, "cur_mkt_cap")</f>
        <v>#NAME?</v>
      </c>
      <c r="M47" s="2" t="e">
        <f ca="1">_xll.BDP(D47, "eqy_sh_out_real")</f>
        <v>#NAME?</v>
      </c>
      <c r="N47" s="2" t="e">
        <f ca="1">_xll.BDP(D47, "volume_avg_3m")</f>
        <v>#NAME?</v>
      </c>
      <c r="O47" s="4" t="e">
        <f ca="1">_xll.BDP(D47, "spread_ba_cr")</f>
        <v>#NAME?</v>
      </c>
      <c r="P47" t="str">
        <f>"'" &amp; C47 &amp; "'" &amp; " : " &amp; INDEX(Sheet1!$B:$B,MATCH(C47,Sheet1!$A:$A,0)) &amp; ","</f>
        <v>'IBB' : 'ibb_ishares_bio',</v>
      </c>
    </row>
    <row r="48" spans="2:16">
      <c r="B48" s="6"/>
      <c r="C48" s="2" t="s">
        <v>45</v>
      </c>
      <c r="D48" s="2" t="str">
        <f t="shared" si="0"/>
        <v>IHF US Equity</v>
      </c>
      <c r="E48" s="2" t="s">
        <v>285</v>
      </c>
      <c r="F48" s="2" t="e">
        <f ca="1">_xll.BDP(D48, "name")</f>
        <v>#NAME?</v>
      </c>
      <c r="G48" s="2" t="e">
        <f ca="1">_xll.BDP(D48, "id_isin")</f>
        <v>#NAME?</v>
      </c>
      <c r="H48" s="2" t="e">
        <f ca="1">_xll.BDP(D48, "etf_undl_index_ticker")</f>
        <v>#NAME?</v>
      </c>
      <c r="I48" s="4" t="e">
        <f ca="1">_xll.BDP(D48, "tracking_error")</f>
        <v>#NAME?</v>
      </c>
      <c r="J48" s="4" t="e">
        <f ca="1">_xll.BDP(D48, "fund_expense_ratio")</f>
        <v>#NAME?</v>
      </c>
      <c r="K48" s="3" t="e">
        <f ca="1">_xll.BDP(D48, "fund_incept_dt")</f>
        <v>#NAME?</v>
      </c>
      <c r="L48" s="2" t="e">
        <f ca="1">_xll.BDP(D48, "cur_mkt_cap")</f>
        <v>#NAME?</v>
      </c>
      <c r="M48" s="2" t="e">
        <f ca="1">_xll.BDP(D48, "eqy_sh_out_real")</f>
        <v>#NAME?</v>
      </c>
      <c r="N48" s="2" t="e">
        <f ca="1">_xll.BDP(D48, "volume_avg_3m")</f>
        <v>#NAME?</v>
      </c>
      <c r="O48" s="4" t="e">
        <f ca="1">_xll.BDP(D48, "spread_ba_cr")</f>
        <v>#NAME?</v>
      </c>
      <c r="P48" t="str">
        <f>"'" &amp; C48 &amp; "'" &amp; " : " &amp; INDEX(Sheet1!$B:$B,MATCH(C48,Sheet1!$A:$A,0)) &amp; ","</f>
        <v>'IHF' : 'ihf_ishares_healthcare_service',</v>
      </c>
    </row>
    <row r="49" spans="2:16">
      <c r="B49" s="6"/>
      <c r="C49" s="2" t="s">
        <v>46</v>
      </c>
      <c r="D49" s="2" t="str">
        <f t="shared" si="0"/>
        <v>IHI US Equity</v>
      </c>
      <c r="E49" s="2" t="s">
        <v>286</v>
      </c>
      <c r="F49" s="2" t="e">
        <f ca="1">_xll.BDP(D49, "name")</f>
        <v>#NAME?</v>
      </c>
      <c r="G49" s="2" t="e">
        <f ca="1">_xll.BDP(D49, "id_isin")</f>
        <v>#NAME?</v>
      </c>
      <c r="H49" s="2" t="e">
        <f ca="1">_xll.BDP(D49, "etf_undl_index_ticker")</f>
        <v>#NAME?</v>
      </c>
      <c r="I49" s="4" t="e">
        <f ca="1">_xll.BDP(D49, "tracking_error")</f>
        <v>#NAME?</v>
      </c>
      <c r="J49" s="4" t="e">
        <f ca="1">_xll.BDP(D49, "fund_expense_ratio")</f>
        <v>#NAME?</v>
      </c>
      <c r="K49" s="3" t="e">
        <f ca="1">_xll.BDP(D49, "fund_incept_dt")</f>
        <v>#NAME?</v>
      </c>
      <c r="L49" s="2" t="e">
        <f ca="1">_xll.BDP(D49, "cur_mkt_cap")</f>
        <v>#NAME?</v>
      </c>
      <c r="M49" s="2" t="e">
        <f ca="1">_xll.BDP(D49, "eqy_sh_out_real")</f>
        <v>#NAME?</v>
      </c>
      <c r="N49" s="2" t="e">
        <f ca="1">_xll.BDP(D49, "volume_avg_3m")</f>
        <v>#NAME?</v>
      </c>
      <c r="O49" s="4" t="e">
        <f ca="1">_xll.BDP(D49, "spread_ba_cr")</f>
        <v>#NAME?</v>
      </c>
      <c r="P49" t="str">
        <f>"'" &amp; C49 &amp; "'" &amp; " : " &amp; INDEX(Sheet1!$B:$B,MATCH(C49,Sheet1!$A:$A,0)) &amp; ","</f>
        <v>'IHI' : 'ihi_ishares_medical_device',</v>
      </c>
    </row>
    <row r="50" spans="2:16">
      <c r="B50" s="6"/>
      <c r="C50" s="2" t="s">
        <v>47</v>
      </c>
      <c r="D50" s="2" t="str">
        <f t="shared" si="0"/>
        <v>PJP US Equity</v>
      </c>
      <c r="E50" s="2" t="s">
        <v>287</v>
      </c>
      <c r="F50" s="2" t="e">
        <f ca="1">_xll.BDP(D50, "name")</f>
        <v>#NAME?</v>
      </c>
      <c r="G50" s="2" t="e">
        <f ca="1">_xll.BDP(D50, "id_isin")</f>
        <v>#NAME?</v>
      </c>
      <c r="H50" s="2" t="e">
        <f ca="1">_xll.BDP(D50, "etf_undl_index_ticker")</f>
        <v>#NAME?</v>
      </c>
      <c r="I50" s="4" t="e">
        <f ca="1">_xll.BDP(D50, "tracking_error")</f>
        <v>#NAME?</v>
      </c>
      <c r="J50" s="4" t="e">
        <f ca="1">_xll.BDP(D50, "fund_expense_ratio")</f>
        <v>#NAME?</v>
      </c>
      <c r="K50" s="3" t="e">
        <f ca="1">_xll.BDP(D50, "fund_incept_dt")</f>
        <v>#NAME?</v>
      </c>
      <c r="L50" s="2" t="e">
        <f ca="1">_xll.BDP(D50, "cur_mkt_cap")</f>
        <v>#NAME?</v>
      </c>
      <c r="M50" s="2" t="e">
        <f ca="1">_xll.BDP(D50, "eqy_sh_out_real")</f>
        <v>#NAME?</v>
      </c>
      <c r="N50" s="2" t="e">
        <f ca="1">_xll.BDP(D50, "volume_avg_3m")</f>
        <v>#NAME?</v>
      </c>
      <c r="O50" s="4" t="e">
        <f ca="1">_xll.BDP(D50, "spread_ba_cr")</f>
        <v>#NAME?</v>
      </c>
      <c r="P50" t="str">
        <f>"'" &amp; C50 &amp; "'" &amp; " : " &amp; INDEX(Sheet1!$B:$B,MATCH(C50,Sheet1!$A:$A,0)) &amp; ","</f>
        <v>'PJP' : 'pjp_invesco_pharma',</v>
      </c>
    </row>
    <row r="51" spans="2:16">
      <c r="B51" s="6" t="s">
        <v>230</v>
      </c>
      <c r="C51" s="2" t="s">
        <v>48</v>
      </c>
      <c r="D51" s="2" t="str">
        <f t="shared" si="0"/>
        <v>ITA US Equity</v>
      </c>
      <c r="E51" s="2" t="s">
        <v>288</v>
      </c>
      <c r="F51" s="2" t="e">
        <f ca="1">_xll.BDP(D51, "name")</f>
        <v>#NAME?</v>
      </c>
      <c r="G51" s="2" t="e">
        <f ca="1">_xll.BDP(D51, "id_isin")</f>
        <v>#NAME?</v>
      </c>
      <c r="H51" s="2" t="e">
        <f ca="1">_xll.BDP(D51, "etf_undl_index_ticker")</f>
        <v>#NAME?</v>
      </c>
      <c r="I51" s="4" t="e">
        <f ca="1">_xll.BDP(D51, "tracking_error")</f>
        <v>#NAME?</v>
      </c>
      <c r="J51" s="4" t="e">
        <f ca="1">_xll.BDP(D51, "fund_expense_ratio")</f>
        <v>#NAME?</v>
      </c>
      <c r="K51" s="3" t="e">
        <f ca="1">_xll.BDP(D51, "fund_incept_dt")</f>
        <v>#NAME?</v>
      </c>
      <c r="L51" s="2" t="e">
        <f ca="1">_xll.BDP(D51, "cur_mkt_cap")</f>
        <v>#NAME?</v>
      </c>
      <c r="M51" s="2" t="e">
        <f ca="1">_xll.BDP(D51, "eqy_sh_out_real")</f>
        <v>#NAME?</v>
      </c>
      <c r="N51" s="2" t="e">
        <f ca="1">_xll.BDP(D51, "volume_avg_3m")</f>
        <v>#NAME?</v>
      </c>
      <c r="O51" s="4" t="e">
        <f ca="1">_xll.BDP(D51, "spread_ba_cr")</f>
        <v>#NAME?</v>
      </c>
      <c r="P51" t="str">
        <f>"'" &amp; C51 &amp; "'" &amp; " : " &amp; INDEX(Sheet1!$B:$B,MATCH(C51,Sheet1!$A:$A,0)) &amp; ","</f>
        <v>'ITA' : 'ita_ishares_aerospace',</v>
      </c>
    </row>
    <row r="52" spans="2:16">
      <c r="B52" s="6"/>
      <c r="C52" s="2" t="s">
        <v>49</v>
      </c>
      <c r="D52" s="2" t="str">
        <f t="shared" si="0"/>
        <v>JETS US Equity</v>
      </c>
      <c r="E52" s="2" t="s">
        <v>289</v>
      </c>
      <c r="F52" s="2" t="e">
        <f ca="1">_xll.BDP(D52, "name")</f>
        <v>#NAME?</v>
      </c>
      <c r="G52" s="2" t="e">
        <f ca="1">_xll.BDP(D52, "id_isin")</f>
        <v>#NAME?</v>
      </c>
      <c r="H52" s="2" t="e">
        <f ca="1">_xll.BDP(D52, "etf_undl_index_ticker")</f>
        <v>#NAME?</v>
      </c>
      <c r="I52" s="4" t="e">
        <f ca="1">_xll.BDP(D52, "tracking_error")</f>
        <v>#NAME?</v>
      </c>
      <c r="J52" s="4" t="e">
        <f ca="1">_xll.BDP(D52, "fund_expense_ratio")</f>
        <v>#NAME?</v>
      </c>
      <c r="K52" s="3" t="e">
        <f ca="1">_xll.BDP(D52, "fund_incept_dt")</f>
        <v>#NAME?</v>
      </c>
      <c r="L52" s="2" t="e">
        <f ca="1">_xll.BDP(D52, "cur_mkt_cap")</f>
        <v>#NAME?</v>
      </c>
      <c r="M52" s="2" t="e">
        <f ca="1">_xll.BDP(D52, "eqy_sh_out_real")</f>
        <v>#NAME?</v>
      </c>
      <c r="N52" s="2" t="e">
        <f ca="1">_xll.BDP(D52, "volume_avg_3m")</f>
        <v>#NAME?</v>
      </c>
      <c r="O52" s="4" t="e">
        <f ca="1">_xll.BDP(D52, "spread_ba_cr")</f>
        <v>#NAME?</v>
      </c>
      <c r="P52" t="str">
        <f>"'" &amp; C52 &amp; "'" &amp; " : " &amp; INDEX(Sheet1!$B:$B,MATCH(C52,Sheet1!$A:$A,0)) &amp; ","</f>
        <v>'JETS' : 'jets_usglobal_airlines',</v>
      </c>
    </row>
    <row r="53" spans="2:16">
      <c r="B53" s="6"/>
      <c r="C53" s="2" t="s">
        <v>50</v>
      </c>
      <c r="D53" s="2" t="str">
        <f t="shared" si="0"/>
        <v>IYT US Equity</v>
      </c>
      <c r="E53" s="2" t="s">
        <v>290</v>
      </c>
      <c r="F53" s="2" t="e">
        <f ca="1">_xll.BDP(D53, "name")</f>
        <v>#NAME?</v>
      </c>
      <c r="G53" s="2" t="e">
        <f ca="1">_xll.BDP(D53, "id_isin")</f>
        <v>#NAME?</v>
      </c>
      <c r="H53" s="2" t="e">
        <f ca="1">_xll.BDP(D53, "etf_undl_index_ticker")</f>
        <v>#NAME?</v>
      </c>
      <c r="I53" s="4" t="e">
        <f ca="1">_xll.BDP(D53, "tracking_error")</f>
        <v>#NAME?</v>
      </c>
      <c r="J53" s="4" t="e">
        <f ca="1">_xll.BDP(D53, "fund_expense_ratio")</f>
        <v>#NAME?</v>
      </c>
      <c r="K53" s="3" t="e">
        <f ca="1">_xll.BDP(D53, "fund_incept_dt")</f>
        <v>#NAME?</v>
      </c>
      <c r="L53" s="2" t="e">
        <f ca="1">_xll.BDP(D53, "cur_mkt_cap")</f>
        <v>#NAME?</v>
      </c>
      <c r="M53" s="2" t="e">
        <f ca="1">_xll.BDP(D53, "eqy_sh_out_real")</f>
        <v>#NAME?</v>
      </c>
      <c r="N53" s="2" t="e">
        <f ca="1">_xll.BDP(D53, "volume_avg_3m")</f>
        <v>#NAME?</v>
      </c>
      <c r="O53" s="4" t="e">
        <f ca="1">_xll.BDP(D53, "spread_ba_cr")</f>
        <v>#NAME?</v>
      </c>
      <c r="P53" t="str">
        <f>"'" &amp; C53 &amp; "'" &amp; " : " &amp; INDEX(Sheet1!$B:$B,MATCH(C53,Sheet1!$A:$A,0)) &amp; ","</f>
        <v>'IYT' : 'iyt_ishares_transportation',</v>
      </c>
    </row>
    <row r="54" spans="2:16">
      <c r="B54" s="6"/>
      <c r="C54" s="2" t="s">
        <v>51</v>
      </c>
      <c r="D54" s="2" t="str">
        <f t="shared" si="0"/>
        <v>CGW US Equity</v>
      </c>
      <c r="E54" s="2" t="s">
        <v>291</v>
      </c>
      <c r="F54" s="2" t="e">
        <f ca="1">_xll.BDP(D54, "name")</f>
        <v>#NAME?</v>
      </c>
      <c r="G54" s="2" t="e">
        <f ca="1">_xll.BDP(D54, "id_isin")</f>
        <v>#NAME?</v>
      </c>
      <c r="H54" s="2" t="e">
        <f ca="1">_xll.BDP(D54, "etf_undl_index_ticker")</f>
        <v>#NAME?</v>
      </c>
      <c r="I54" s="4" t="e">
        <f ca="1">_xll.BDP(D54, "tracking_error")</f>
        <v>#NAME?</v>
      </c>
      <c r="J54" s="4" t="e">
        <f ca="1">_xll.BDP(D54, "fund_expense_ratio")</f>
        <v>#NAME?</v>
      </c>
      <c r="K54" s="3" t="e">
        <f ca="1">_xll.BDP(D54, "fund_incept_dt")</f>
        <v>#NAME?</v>
      </c>
      <c r="L54" s="2" t="e">
        <f ca="1">_xll.BDP(D54, "cur_mkt_cap")</f>
        <v>#NAME?</v>
      </c>
      <c r="M54" s="2" t="e">
        <f ca="1">_xll.BDP(D54, "eqy_sh_out_real")</f>
        <v>#NAME?</v>
      </c>
      <c r="N54" s="2" t="e">
        <f ca="1">_xll.BDP(D54, "volume_avg_3m")</f>
        <v>#NAME?</v>
      </c>
      <c r="O54" s="4" t="e">
        <f ca="1">_xll.BDP(D54, "spread_ba_cr")</f>
        <v>#NAME?</v>
      </c>
      <c r="P54" t="str">
        <f>"'" &amp; C54 &amp; "'" &amp; " : " &amp; INDEX(Sheet1!$B:$B,MATCH(C54,Sheet1!$A:$A,0)) &amp; ","</f>
        <v>'CGW' : 'cgw_invesco_water',</v>
      </c>
    </row>
    <row r="55" spans="2:16">
      <c r="B55" s="6" t="s">
        <v>232</v>
      </c>
      <c r="C55" s="2" t="s">
        <v>52</v>
      </c>
      <c r="D55" s="2" t="str">
        <f t="shared" si="0"/>
        <v>MOO US Equity</v>
      </c>
      <c r="E55" s="2" t="s">
        <v>292</v>
      </c>
      <c r="F55" s="2" t="e">
        <f ca="1">_xll.BDP(D55, "name")</f>
        <v>#NAME?</v>
      </c>
      <c r="G55" s="2" t="e">
        <f ca="1">_xll.BDP(D55, "id_isin")</f>
        <v>#NAME?</v>
      </c>
      <c r="H55" s="2" t="e">
        <f ca="1">_xll.BDP(D55, "etf_undl_index_ticker")</f>
        <v>#NAME?</v>
      </c>
      <c r="I55" s="4" t="e">
        <f ca="1">_xll.BDP(D55, "tracking_error")</f>
        <v>#NAME?</v>
      </c>
      <c r="J55" s="4" t="e">
        <f ca="1">_xll.BDP(D55, "fund_expense_ratio")</f>
        <v>#NAME?</v>
      </c>
      <c r="K55" s="3" t="e">
        <f ca="1">_xll.BDP(D55, "fund_incept_dt")</f>
        <v>#NAME?</v>
      </c>
      <c r="L55" s="2" t="e">
        <f ca="1">_xll.BDP(D55, "cur_mkt_cap")</f>
        <v>#NAME?</v>
      </c>
      <c r="M55" s="2" t="e">
        <f ca="1">_xll.BDP(D55, "eqy_sh_out_real")</f>
        <v>#NAME?</v>
      </c>
      <c r="N55" s="2" t="e">
        <f ca="1">_xll.BDP(D55, "volume_avg_3m")</f>
        <v>#NAME?</v>
      </c>
      <c r="O55" s="4" t="e">
        <f ca="1">_xll.BDP(D55, "spread_ba_cr")</f>
        <v>#NAME?</v>
      </c>
      <c r="P55" t="str">
        <f>"'" &amp; C55 &amp; "'" &amp; " : " &amp; INDEX(Sheet1!$B:$B,MATCH(C55,Sheet1!$A:$A,0)) &amp; ","</f>
        <v>'MOO' : 'moo_vaneck_agribiz',</v>
      </c>
    </row>
    <row r="56" spans="2:16">
      <c r="B56" s="6"/>
      <c r="C56" s="2" t="s">
        <v>53</v>
      </c>
      <c r="D56" s="2" t="str">
        <f t="shared" si="0"/>
        <v>GDX US Equity</v>
      </c>
      <c r="E56" s="2" t="s">
        <v>293</v>
      </c>
      <c r="F56" s="2" t="e">
        <f ca="1">_xll.BDP(D56, "name")</f>
        <v>#NAME?</v>
      </c>
      <c r="G56" s="2" t="e">
        <f ca="1">_xll.BDP(D56, "id_isin")</f>
        <v>#NAME?</v>
      </c>
      <c r="H56" s="2" t="e">
        <f ca="1">_xll.BDP(D56, "etf_undl_index_ticker")</f>
        <v>#NAME?</v>
      </c>
      <c r="I56" s="4" t="e">
        <f ca="1">_xll.BDP(D56, "tracking_error")</f>
        <v>#NAME?</v>
      </c>
      <c r="J56" s="4" t="e">
        <f ca="1">_xll.BDP(D56, "fund_expense_ratio")</f>
        <v>#NAME?</v>
      </c>
      <c r="K56" s="3" t="e">
        <f ca="1">_xll.BDP(D56, "fund_incept_dt")</f>
        <v>#NAME?</v>
      </c>
      <c r="L56" s="2" t="e">
        <f ca="1">_xll.BDP(D56, "cur_mkt_cap")</f>
        <v>#NAME?</v>
      </c>
      <c r="M56" s="2" t="e">
        <f ca="1">_xll.BDP(D56, "eqy_sh_out_real")</f>
        <v>#NAME?</v>
      </c>
      <c r="N56" s="2" t="e">
        <f ca="1">_xll.BDP(D56, "volume_avg_3m")</f>
        <v>#NAME?</v>
      </c>
      <c r="O56" s="4" t="e">
        <f ca="1">_xll.BDP(D56, "spread_ba_cr")</f>
        <v>#NAME?</v>
      </c>
      <c r="P56" t="str">
        <f>"'" &amp; C56 &amp; "'" &amp; " : " &amp; INDEX(Sheet1!$B:$B,MATCH(C56,Sheet1!$A:$A,0)) &amp; ","</f>
        <v>'GDX' : 'gdx_vaneck_gold_miner',</v>
      </c>
    </row>
    <row r="57" spans="2:16">
      <c r="B57" s="6"/>
      <c r="C57" s="2" t="s">
        <v>54</v>
      </c>
      <c r="D57" s="2" t="str">
        <f t="shared" si="0"/>
        <v>SIL US Equity</v>
      </c>
      <c r="E57" s="2" t="s">
        <v>294</v>
      </c>
      <c r="F57" s="2" t="e">
        <f ca="1">_xll.BDP(D57, "name")</f>
        <v>#NAME?</v>
      </c>
      <c r="G57" s="2" t="e">
        <f ca="1">_xll.BDP(D57, "id_isin")</f>
        <v>#NAME?</v>
      </c>
      <c r="H57" s="2" t="e">
        <f ca="1">_xll.BDP(D57, "etf_undl_index_ticker")</f>
        <v>#NAME?</v>
      </c>
      <c r="I57" s="4" t="e">
        <f ca="1">_xll.BDP(D57, "tracking_error")</f>
        <v>#NAME?</v>
      </c>
      <c r="J57" s="4" t="e">
        <f ca="1">_xll.BDP(D57, "fund_expense_ratio")</f>
        <v>#NAME?</v>
      </c>
      <c r="K57" s="3" t="e">
        <f ca="1">_xll.BDP(D57, "fund_incept_dt")</f>
        <v>#NAME?</v>
      </c>
      <c r="L57" s="2" t="e">
        <f ca="1">_xll.BDP(D57, "cur_mkt_cap")</f>
        <v>#NAME?</v>
      </c>
      <c r="M57" s="2" t="e">
        <f ca="1">_xll.BDP(D57, "eqy_sh_out_real")</f>
        <v>#NAME?</v>
      </c>
      <c r="N57" s="2" t="e">
        <f ca="1">_xll.BDP(D57, "volume_avg_3m")</f>
        <v>#NAME?</v>
      </c>
      <c r="O57" s="4" t="e">
        <f ca="1">_xll.BDP(D57, "spread_ba_cr")</f>
        <v>#NAME?</v>
      </c>
      <c r="P57" t="str">
        <f>"'" &amp; C57 &amp; "'" &amp; " : " &amp; INDEX(Sheet1!$B:$B,MATCH(C57,Sheet1!$A:$A,0)) &amp; ","</f>
        <v>'SIL' : 'sil_globalx_silver_miner',</v>
      </c>
    </row>
    <row r="58" spans="2:16">
      <c r="B58" s="6"/>
      <c r="C58" s="2" t="s">
        <v>55</v>
      </c>
      <c r="D58" s="2" t="str">
        <f t="shared" si="0"/>
        <v>ITB US Equity</v>
      </c>
      <c r="E58" s="2" t="s">
        <v>295</v>
      </c>
      <c r="F58" s="2" t="e">
        <f ca="1">_xll.BDP(D58, "name")</f>
        <v>#NAME?</v>
      </c>
      <c r="G58" s="2" t="e">
        <f ca="1">_xll.BDP(D58, "id_isin")</f>
        <v>#NAME?</v>
      </c>
      <c r="H58" s="2" t="e">
        <f ca="1">_xll.BDP(D58, "etf_undl_index_ticker")</f>
        <v>#NAME?</v>
      </c>
      <c r="I58" s="4" t="e">
        <f ca="1">_xll.BDP(D58, "tracking_error")</f>
        <v>#NAME?</v>
      </c>
      <c r="J58" s="4" t="e">
        <f ca="1">_xll.BDP(D58, "fund_expense_ratio")</f>
        <v>#NAME?</v>
      </c>
      <c r="K58" s="3" t="e">
        <f ca="1">_xll.BDP(D58, "fund_incept_dt")</f>
        <v>#NAME?</v>
      </c>
      <c r="L58" s="2" t="e">
        <f ca="1">_xll.BDP(D58, "cur_mkt_cap")</f>
        <v>#NAME?</v>
      </c>
      <c r="M58" s="2" t="e">
        <f ca="1">_xll.BDP(D58, "eqy_sh_out_real")</f>
        <v>#NAME?</v>
      </c>
      <c r="N58" s="2" t="e">
        <f ca="1">_xll.BDP(D58, "volume_avg_3m")</f>
        <v>#NAME?</v>
      </c>
      <c r="O58" s="4" t="e">
        <f ca="1">_xll.BDP(D58, "spread_ba_cr")</f>
        <v>#NAME?</v>
      </c>
      <c r="P58" t="str">
        <f>"'" &amp; C58 &amp; "'" &amp; " : " &amp; INDEX(Sheet1!$B:$B,MATCH(C58,Sheet1!$A:$A,0)) &amp; ","</f>
        <v>'ITB' : 'itb_ishares_homebuilder',</v>
      </c>
    </row>
    <row r="59" spans="2:16">
      <c r="B59" s="6"/>
      <c r="C59" s="2" t="s">
        <v>56</v>
      </c>
      <c r="D59" s="2" t="str">
        <f t="shared" si="0"/>
        <v>LIT US Equity</v>
      </c>
      <c r="E59" s="2" t="s">
        <v>296</v>
      </c>
      <c r="F59" s="2" t="e">
        <f ca="1">_xll.BDP(D59, "name")</f>
        <v>#NAME?</v>
      </c>
      <c r="G59" s="2" t="e">
        <f ca="1">_xll.BDP(D59, "id_isin")</f>
        <v>#NAME?</v>
      </c>
      <c r="H59" s="2" t="e">
        <f ca="1">_xll.BDP(D59, "etf_undl_index_ticker")</f>
        <v>#NAME?</v>
      </c>
      <c r="I59" s="4" t="e">
        <f ca="1">_xll.BDP(D59, "tracking_error")</f>
        <v>#NAME?</v>
      </c>
      <c r="J59" s="4" t="e">
        <f ca="1">_xll.BDP(D59, "fund_expense_ratio")</f>
        <v>#NAME?</v>
      </c>
      <c r="K59" s="3" t="e">
        <f ca="1">_xll.BDP(D59, "fund_incept_dt")</f>
        <v>#NAME?</v>
      </c>
      <c r="L59" s="2" t="e">
        <f ca="1">_xll.BDP(D59, "cur_mkt_cap")</f>
        <v>#NAME?</v>
      </c>
      <c r="M59" s="2" t="e">
        <f ca="1">_xll.BDP(D59, "eqy_sh_out_real")</f>
        <v>#NAME?</v>
      </c>
      <c r="N59" s="2" t="e">
        <f ca="1">_xll.BDP(D59, "volume_avg_3m")</f>
        <v>#NAME?</v>
      </c>
      <c r="O59" s="4" t="e">
        <f ca="1">_xll.BDP(D59, "spread_ba_cr")</f>
        <v>#NAME?</v>
      </c>
      <c r="P59" t="str">
        <f>"'" &amp; C59 &amp; "'" &amp; " : " &amp; INDEX(Sheet1!$B:$B,MATCH(C59,Sheet1!$A:$A,0)) &amp; ","</f>
        <v>'LIT' : 'lit_globalx_lithium',</v>
      </c>
    </row>
    <row r="60" spans="2:16">
      <c r="B60" s="6"/>
      <c r="C60" s="2" t="s">
        <v>57</v>
      </c>
      <c r="D60" s="2" t="str">
        <f t="shared" si="0"/>
        <v>PICK US Equity</v>
      </c>
      <c r="E60" s="2" t="s">
        <v>297</v>
      </c>
      <c r="F60" s="2" t="e">
        <f ca="1">_xll.BDP(D60, "name")</f>
        <v>#NAME?</v>
      </c>
      <c r="G60" s="2" t="e">
        <f ca="1">_xll.BDP(D60, "id_isin")</f>
        <v>#NAME?</v>
      </c>
      <c r="H60" s="2" t="e">
        <f ca="1">_xll.BDP(D60, "etf_undl_index_ticker")</f>
        <v>#NAME?</v>
      </c>
      <c r="I60" s="4" t="e">
        <f ca="1">_xll.BDP(D60, "tracking_error")</f>
        <v>#NAME?</v>
      </c>
      <c r="J60" s="4" t="e">
        <f ca="1">_xll.BDP(D60, "fund_expense_ratio")</f>
        <v>#NAME?</v>
      </c>
      <c r="K60" s="3" t="e">
        <f ca="1">_xll.BDP(D60, "fund_incept_dt")</f>
        <v>#NAME?</v>
      </c>
      <c r="L60" s="2" t="e">
        <f ca="1">_xll.BDP(D60, "cur_mkt_cap")</f>
        <v>#NAME?</v>
      </c>
      <c r="M60" s="2" t="e">
        <f ca="1">_xll.BDP(D60, "eqy_sh_out_real")</f>
        <v>#NAME?</v>
      </c>
      <c r="N60" s="2" t="e">
        <f ca="1">_xll.BDP(D60, "volume_avg_3m")</f>
        <v>#NAME?</v>
      </c>
      <c r="O60" s="4" t="e">
        <f ca="1">_xll.BDP(D60, "spread_ba_cr")</f>
        <v>#NAME?</v>
      </c>
      <c r="P60" t="str">
        <f>"'" &amp; C60 &amp; "'" &amp; " : " &amp; INDEX(Sheet1!$B:$B,MATCH(C60,Sheet1!$A:$A,0)) &amp; ","</f>
        <v>'PICK' : 'pick_ishares_metal_mining',</v>
      </c>
    </row>
    <row r="61" spans="2:16">
      <c r="B61" s="6"/>
      <c r="C61" s="2" t="s">
        <v>58</v>
      </c>
      <c r="D61" s="2" t="str">
        <f t="shared" si="0"/>
        <v>GUNR US Equity</v>
      </c>
      <c r="E61" s="2" t="s">
        <v>298</v>
      </c>
      <c r="F61" s="2" t="e">
        <f ca="1">_xll.BDP(D61, "name")</f>
        <v>#NAME?</v>
      </c>
      <c r="G61" s="2" t="e">
        <f ca="1">_xll.BDP(D61, "id_isin")</f>
        <v>#NAME?</v>
      </c>
      <c r="H61" s="2" t="e">
        <f ca="1">_xll.BDP(D61, "etf_undl_index_ticker")</f>
        <v>#NAME?</v>
      </c>
      <c r="I61" s="4" t="e">
        <f ca="1">_xll.BDP(D61, "tracking_error")</f>
        <v>#NAME?</v>
      </c>
      <c r="J61" s="4" t="e">
        <f ca="1">_xll.BDP(D61, "fund_expense_ratio")</f>
        <v>#NAME?</v>
      </c>
      <c r="K61" s="3" t="e">
        <f ca="1">_xll.BDP(D61, "fund_incept_dt")</f>
        <v>#NAME?</v>
      </c>
      <c r="L61" s="2" t="e">
        <f ca="1">_xll.BDP(D61, "cur_mkt_cap")</f>
        <v>#NAME?</v>
      </c>
      <c r="M61" s="2" t="e">
        <f ca="1">_xll.BDP(D61, "eqy_sh_out_real")</f>
        <v>#NAME?</v>
      </c>
      <c r="N61" s="2" t="e">
        <f ca="1">_xll.BDP(D61, "volume_avg_3m")</f>
        <v>#NAME?</v>
      </c>
      <c r="O61" s="4" t="e">
        <f ca="1">_xll.BDP(D61, "spread_ba_cr")</f>
        <v>#NAME?</v>
      </c>
      <c r="P61" t="str">
        <f>"'" &amp; C61 &amp; "'" &amp; " : " &amp; INDEX(Sheet1!$B:$B,MATCH(C61,Sheet1!$A:$A,0)) &amp; ","</f>
        <v>'GUNR' : 'gunr_flexshares_natural_resource',</v>
      </c>
    </row>
    <row r="62" spans="2:16">
      <c r="B62" s="6"/>
      <c r="C62" s="2" t="s">
        <v>59</v>
      </c>
      <c r="D62" s="2" t="str">
        <f t="shared" si="0"/>
        <v>SLX US Equity</v>
      </c>
      <c r="E62" s="2" t="s">
        <v>299</v>
      </c>
      <c r="F62" s="2" t="e">
        <f ca="1">_xll.BDP(D62, "name")</f>
        <v>#NAME?</v>
      </c>
      <c r="G62" s="2" t="e">
        <f ca="1">_xll.BDP(D62, "id_isin")</f>
        <v>#NAME?</v>
      </c>
      <c r="H62" s="2" t="e">
        <f ca="1">_xll.BDP(D62, "etf_undl_index_ticker")</f>
        <v>#NAME?</v>
      </c>
      <c r="I62" s="4" t="e">
        <f ca="1">_xll.BDP(D62, "tracking_error")</f>
        <v>#NAME?</v>
      </c>
      <c r="J62" s="4" t="e">
        <f ca="1">_xll.BDP(D62, "fund_expense_ratio")</f>
        <v>#NAME?</v>
      </c>
      <c r="K62" s="3" t="e">
        <f ca="1">_xll.BDP(D62, "fund_incept_dt")</f>
        <v>#NAME?</v>
      </c>
      <c r="L62" s="2" t="e">
        <f ca="1">_xll.BDP(D62, "cur_mkt_cap")</f>
        <v>#NAME?</v>
      </c>
      <c r="M62" s="2" t="e">
        <f ca="1">_xll.BDP(D62, "eqy_sh_out_real")</f>
        <v>#NAME?</v>
      </c>
      <c r="N62" s="2" t="e">
        <f ca="1">_xll.BDP(D62, "volume_avg_3m")</f>
        <v>#NAME?</v>
      </c>
      <c r="O62" s="4" t="e">
        <f ca="1">_xll.BDP(D62, "spread_ba_cr")</f>
        <v>#NAME?</v>
      </c>
      <c r="P62" t="str">
        <f>"'" &amp; C62 &amp; "'" &amp; " : " &amp; INDEX(Sheet1!$B:$B,MATCH(C62,Sheet1!$A:$A,0)) &amp; ","</f>
        <v>'SLX' : 'slx_vaneck_steel',</v>
      </c>
    </row>
    <row r="63" spans="2:16">
      <c r="B63" s="6"/>
      <c r="C63" s="2" t="s">
        <v>60</v>
      </c>
      <c r="D63" s="2" t="str">
        <f t="shared" si="0"/>
        <v>WOOD US Equity</v>
      </c>
      <c r="E63" s="2" t="s">
        <v>300</v>
      </c>
      <c r="F63" s="2" t="e">
        <f ca="1">_xll.BDP(D63, "name")</f>
        <v>#NAME?</v>
      </c>
      <c r="G63" s="2" t="e">
        <f ca="1">_xll.BDP(D63, "id_isin")</f>
        <v>#NAME?</v>
      </c>
      <c r="H63" s="2" t="e">
        <f ca="1">_xll.BDP(D63, "etf_undl_index_ticker")</f>
        <v>#NAME?</v>
      </c>
      <c r="I63" s="4" t="e">
        <f ca="1">_xll.BDP(D63, "tracking_error")</f>
        <v>#NAME?</v>
      </c>
      <c r="J63" s="4" t="e">
        <f ca="1">_xll.BDP(D63, "fund_expense_ratio")</f>
        <v>#NAME?</v>
      </c>
      <c r="K63" s="3" t="e">
        <f ca="1">_xll.BDP(D63, "fund_incept_dt")</f>
        <v>#NAME?</v>
      </c>
      <c r="L63" s="2" t="e">
        <f ca="1">_xll.BDP(D63, "cur_mkt_cap")</f>
        <v>#NAME?</v>
      </c>
      <c r="M63" s="2" t="e">
        <f ca="1">_xll.BDP(D63, "eqy_sh_out_real")</f>
        <v>#NAME?</v>
      </c>
      <c r="N63" s="2" t="e">
        <f ca="1">_xll.BDP(D63, "volume_avg_3m")</f>
        <v>#NAME?</v>
      </c>
      <c r="O63" s="4" t="e">
        <f ca="1">_xll.BDP(D63, "spread_ba_cr")</f>
        <v>#NAME?</v>
      </c>
      <c r="P63" t="str">
        <f>"'" &amp; C63 &amp; "'" &amp; " : " &amp; INDEX(Sheet1!$B:$B,MATCH(C63,Sheet1!$A:$A,0)) &amp; ","</f>
        <v>'WOOD' : 'wood_ishares_timber',</v>
      </c>
    </row>
    <row r="64" spans="2:16">
      <c r="B64" s="6"/>
      <c r="C64" s="2" t="s">
        <v>61</v>
      </c>
      <c r="D64" s="2" t="str">
        <f t="shared" si="0"/>
        <v>URA US Equity</v>
      </c>
      <c r="E64" s="2" t="s">
        <v>301</v>
      </c>
      <c r="F64" s="2" t="e">
        <f ca="1">_xll.BDP(D64, "name")</f>
        <v>#NAME?</v>
      </c>
      <c r="G64" s="2" t="e">
        <f ca="1">_xll.BDP(D64, "id_isin")</f>
        <v>#NAME?</v>
      </c>
      <c r="H64" s="2" t="e">
        <f ca="1">_xll.BDP(D64, "etf_undl_index_ticker")</f>
        <v>#NAME?</v>
      </c>
      <c r="I64" s="4" t="e">
        <f ca="1">_xll.BDP(D64, "tracking_error")</f>
        <v>#NAME?</v>
      </c>
      <c r="J64" s="4" t="e">
        <f ca="1">_xll.BDP(D64, "fund_expense_ratio")</f>
        <v>#NAME?</v>
      </c>
      <c r="K64" s="3" t="e">
        <f ca="1">_xll.BDP(D64, "fund_incept_dt")</f>
        <v>#NAME?</v>
      </c>
      <c r="L64" s="2" t="e">
        <f ca="1">_xll.BDP(D64, "cur_mkt_cap")</f>
        <v>#NAME?</v>
      </c>
      <c r="M64" s="2" t="e">
        <f ca="1">_xll.BDP(D64, "eqy_sh_out_real")</f>
        <v>#NAME?</v>
      </c>
      <c r="N64" s="2" t="e">
        <f ca="1">_xll.BDP(D64, "volume_avg_3m")</f>
        <v>#NAME?</v>
      </c>
      <c r="O64" s="4" t="e">
        <f ca="1">_xll.BDP(D64, "spread_ba_cr")</f>
        <v>#NAME?</v>
      </c>
      <c r="P64" t="str">
        <f>"'" &amp; C64 &amp; "'" &amp; " : " &amp; INDEX(Sheet1!$B:$B,MATCH(C64,Sheet1!$A:$A,0)) &amp; ","</f>
        <v>'URA' : 'ura_globalx_uranium',</v>
      </c>
    </row>
    <row r="65" spans="2:16">
      <c r="B65" s="6" t="s">
        <v>234</v>
      </c>
      <c r="C65" s="2" t="s">
        <v>63</v>
      </c>
      <c r="D65" s="2" t="str">
        <f t="shared" si="0"/>
        <v>SKYY US Equity</v>
      </c>
      <c r="E65" s="2" t="s">
        <v>302</v>
      </c>
      <c r="F65" s="2" t="e">
        <f ca="1">_xll.BDP(D65, "name")</f>
        <v>#NAME?</v>
      </c>
      <c r="G65" s="2" t="e">
        <f ca="1">_xll.BDP(D65, "id_isin")</f>
        <v>#NAME?</v>
      </c>
      <c r="H65" s="2" t="e">
        <f ca="1">_xll.BDP(D65, "etf_undl_index_ticker")</f>
        <v>#NAME?</v>
      </c>
      <c r="I65" s="4" t="e">
        <f ca="1">_xll.BDP(D65, "tracking_error")</f>
        <v>#NAME?</v>
      </c>
      <c r="J65" s="4" t="e">
        <f ca="1">_xll.BDP(D65, "fund_expense_ratio")</f>
        <v>#NAME?</v>
      </c>
      <c r="K65" s="3" t="e">
        <f ca="1">_xll.BDP(D65, "fund_incept_dt")</f>
        <v>#NAME?</v>
      </c>
      <c r="L65" s="2" t="e">
        <f ca="1">_xll.BDP(D65, "cur_mkt_cap")</f>
        <v>#NAME?</v>
      </c>
      <c r="M65" s="2" t="e">
        <f ca="1">_xll.BDP(D65, "eqy_sh_out_real")</f>
        <v>#NAME?</v>
      </c>
      <c r="N65" s="2" t="e">
        <f ca="1">_xll.BDP(D65, "volume_avg_3m")</f>
        <v>#NAME?</v>
      </c>
      <c r="O65" s="4" t="e">
        <f ca="1">_xll.BDP(D65, "spread_ba_cr")</f>
        <v>#NAME?</v>
      </c>
      <c r="P65" t="str">
        <f>"'" &amp; C65 &amp; "'" &amp; " : " &amp; INDEX(Sheet1!$B:$B,MATCH(C65,Sheet1!$A:$A,0)) &amp; ","</f>
        <v>'SKYY' : 'skyy_firstrust_cloud',</v>
      </c>
    </row>
    <row r="66" spans="2:16">
      <c r="B66" s="6"/>
      <c r="C66" s="2" t="s">
        <v>64</v>
      </c>
      <c r="D66" s="2" t="str">
        <f t="shared" si="0"/>
        <v>FDN US Equity</v>
      </c>
      <c r="E66" s="2" t="s">
        <v>303</v>
      </c>
      <c r="F66" s="2" t="e">
        <f ca="1">_xll.BDP(D66, "name")</f>
        <v>#NAME?</v>
      </c>
      <c r="G66" s="2" t="e">
        <f ca="1">_xll.BDP(D66, "id_isin")</f>
        <v>#NAME?</v>
      </c>
      <c r="H66" s="2" t="e">
        <f ca="1">_xll.BDP(D66, "etf_undl_index_ticker")</f>
        <v>#NAME?</v>
      </c>
      <c r="I66" s="4" t="e">
        <f ca="1">_xll.BDP(D66, "tracking_error")</f>
        <v>#NAME?</v>
      </c>
      <c r="J66" s="4" t="e">
        <f ca="1">_xll.BDP(D66, "fund_expense_ratio")</f>
        <v>#NAME?</v>
      </c>
      <c r="K66" s="3" t="e">
        <f ca="1">_xll.BDP(D66, "fund_incept_dt")</f>
        <v>#NAME?</v>
      </c>
      <c r="L66" s="2" t="e">
        <f ca="1">_xll.BDP(D66, "cur_mkt_cap")</f>
        <v>#NAME?</v>
      </c>
      <c r="M66" s="2" t="e">
        <f ca="1">_xll.BDP(D66, "eqy_sh_out_real")</f>
        <v>#NAME?</v>
      </c>
      <c r="N66" s="2" t="e">
        <f ca="1">_xll.BDP(D66, "volume_avg_3m")</f>
        <v>#NAME?</v>
      </c>
      <c r="O66" s="4" t="e">
        <f ca="1">_xll.BDP(D66, "spread_ba_cr")</f>
        <v>#NAME?</v>
      </c>
      <c r="P66" t="str">
        <f>"'" &amp; C66 &amp; "'" &amp; " : " &amp; INDEX(Sheet1!$B:$B,MATCH(C66,Sheet1!$A:$A,0)) &amp; ","</f>
        <v>'FDN' : 'fdn_firstrust_internet',</v>
      </c>
    </row>
    <row r="67" spans="2:16">
      <c r="B67" s="6"/>
      <c r="C67" s="2" t="s">
        <v>65</v>
      </c>
      <c r="D67" s="2" t="str">
        <f t="shared" si="0"/>
        <v>CIBR US Equity</v>
      </c>
      <c r="E67" s="2" t="s">
        <v>304</v>
      </c>
      <c r="F67" s="2" t="e">
        <f ca="1">_xll.BDP(D67, "name")</f>
        <v>#NAME?</v>
      </c>
      <c r="G67" s="2" t="e">
        <f ca="1">_xll.BDP(D67, "id_isin")</f>
        <v>#NAME?</v>
      </c>
      <c r="H67" s="2" t="e">
        <f ca="1">_xll.BDP(D67, "etf_undl_index_ticker")</f>
        <v>#NAME?</v>
      </c>
      <c r="I67" s="4" t="e">
        <f ca="1">_xll.BDP(D67, "tracking_error")</f>
        <v>#NAME?</v>
      </c>
      <c r="J67" s="4" t="e">
        <f ca="1">_xll.BDP(D67, "fund_expense_ratio")</f>
        <v>#NAME?</v>
      </c>
      <c r="K67" s="3" t="e">
        <f ca="1">_xll.BDP(D67, "fund_incept_dt")</f>
        <v>#NAME?</v>
      </c>
      <c r="L67" s="2" t="e">
        <f ca="1">_xll.BDP(D67, "cur_mkt_cap")</f>
        <v>#NAME?</v>
      </c>
      <c r="M67" s="2" t="e">
        <f ca="1">_xll.BDP(D67, "eqy_sh_out_real")</f>
        <v>#NAME?</v>
      </c>
      <c r="N67" s="2" t="e">
        <f ca="1">_xll.BDP(D67, "volume_avg_3m")</f>
        <v>#NAME?</v>
      </c>
      <c r="O67" s="4" t="e">
        <f ca="1">_xll.BDP(D67, "spread_ba_cr")</f>
        <v>#NAME?</v>
      </c>
      <c r="P67" t="str">
        <f>"'" &amp; C67 &amp; "'" &amp; " : " &amp; INDEX(Sheet1!$B:$B,MATCH(C67,Sheet1!$A:$A,0)) &amp; ","</f>
        <v>'CIBR' : 'cibr_firstrust_cybersecurity',</v>
      </c>
    </row>
    <row r="68" spans="2:16">
      <c r="B68" s="6"/>
      <c r="C68" s="2" t="s">
        <v>66</v>
      </c>
      <c r="D68" s="2" t="str">
        <f t="shared" ref="D68:D131" si="1">C68&amp;" US Equity"</f>
        <v>PXQ US Equity</v>
      </c>
      <c r="E68" s="2" t="s">
        <v>305</v>
      </c>
      <c r="F68" s="2" t="e">
        <f ca="1">_xll.BDP(D68, "name")</f>
        <v>#NAME?</v>
      </c>
      <c r="G68" s="2" t="e">
        <f ca="1">_xll.BDP(D68, "id_isin")</f>
        <v>#NAME?</v>
      </c>
      <c r="H68" s="2" t="e">
        <f ca="1">_xll.BDP(D68, "etf_undl_index_ticker")</f>
        <v>#NAME?</v>
      </c>
      <c r="I68" s="4" t="e">
        <f ca="1">_xll.BDP(D68, "tracking_error")</f>
        <v>#NAME?</v>
      </c>
      <c r="J68" s="4" t="e">
        <f ca="1">_xll.BDP(D68, "fund_expense_ratio")</f>
        <v>#NAME?</v>
      </c>
      <c r="K68" s="3" t="e">
        <f ca="1">_xll.BDP(D68, "fund_incept_dt")</f>
        <v>#NAME?</v>
      </c>
      <c r="L68" s="2" t="e">
        <f ca="1">_xll.BDP(D68, "cur_mkt_cap")</f>
        <v>#NAME?</v>
      </c>
      <c r="M68" s="2" t="e">
        <f ca="1">_xll.BDP(D68, "eqy_sh_out_real")</f>
        <v>#NAME?</v>
      </c>
      <c r="N68" s="2" t="e">
        <f ca="1">_xll.BDP(D68, "volume_avg_3m")</f>
        <v>#NAME?</v>
      </c>
      <c r="O68" s="4" t="e">
        <f ca="1">_xll.BDP(D68, "spread_ba_cr")</f>
        <v>#NAME?</v>
      </c>
      <c r="P68" t="str">
        <f>"'" &amp; C68 &amp; "'" &amp; " : " &amp; INDEX(Sheet1!$B:$B,MATCH(C68,Sheet1!$A:$A,0)) &amp; ","</f>
        <v>'PXQ' : 'pxq_invesco_networking',</v>
      </c>
    </row>
    <row r="69" spans="2:16">
      <c r="B69" s="6"/>
      <c r="C69" s="2" t="s">
        <v>67</v>
      </c>
      <c r="D69" s="2" t="str">
        <f t="shared" si="1"/>
        <v>SOXX US Equity</v>
      </c>
      <c r="E69" s="2" t="s">
        <v>306</v>
      </c>
      <c r="F69" s="2" t="e">
        <f ca="1">_xll.BDP(D69, "name")</f>
        <v>#NAME?</v>
      </c>
      <c r="G69" s="2" t="e">
        <f ca="1">_xll.BDP(D69, "id_isin")</f>
        <v>#NAME?</v>
      </c>
      <c r="H69" s="2" t="e">
        <f ca="1">_xll.BDP(D69, "etf_undl_index_ticker")</f>
        <v>#NAME?</v>
      </c>
      <c r="I69" s="4" t="e">
        <f ca="1">_xll.BDP(D69, "tracking_error")</f>
        <v>#NAME?</v>
      </c>
      <c r="J69" s="4" t="e">
        <f ca="1">_xll.BDP(D69, "fund_expense_ratio")</f>
        <v>#NAME?</v>
      </c>
      <c r="K69" s="3" t="e">
        <f ca="1">_xll.BDP(D69, "fund_incept_dt")</f>
        <v>#NAME?</v>
      </c>
      <c r="L69" s="2" t="e">
        <f ca="1">_xll.BDP(D69, "cur_mkt_cap")</f>
        <v>#NAME?</v>
      </c>
      <c r="M69" s="2" t="e">
        <f ca="1">_xll.BDP(D69, "eqy_sh_out_real")</f>
        <v>#NAME?</v>
      </c>
      <c r="N69" s="2" t="e">
        <f ca="1">_xll.BDP(D69, "volume_avg_3m")</f>
        <v>#NAME?</v>
      </c>
      <c r="O69" s="4" t="e">
        <f ca="1">_xll.BDP(D69, "spread_ba_cr")</f>
        <v>#NAME?</v>
      </c>
      <c r="P69" t="str">
        <f>"'" &amp; C69 &amp; "'" &amp; " : " &amp; INDEX(Sheet1!$B:$B,MATCH(C69,Sheet1!$A:$A,0)) &amp; ","</f>
        <v>'SOXX' : 'soxx_ishares_semiconductor',</v>
      </c>
    </row>
    <row r="70" spans="2:16">
      <c r="B70" s="6"/>
      <c r="C70" s="2" t="s">
        <v>68</v>
      </c>
      <c r="D70" s="2" t="str">
        <f t="shared" si="1"/>
        <v>SOCL US Equity</v>
      </c>
      <c r="E70" s="2" t="s">
        <v>307</v>
      </c>
      <c r="F70" s="2" t="e">
        <f ca="1">_xll.BDP(D70, "name")</f>
        <v>#NAME?</v>
      </c>
      <c r="G70" s="2" t="e">
        <f ca="1">_xll.BDP(D70, "id_isin")</f>
        <v>#NAME?</v>
      </c>
      <c r="H70" s="2" t="e">
        <f ca="1">_xll.BDP(D70, "etf_undl_index_ticker")</f>
        <v>#NAME?</v>
      </c>
      <c r="I70" s="4" t="e">
        <f ca="1">_xll.BDP(D70, "tracking_error")</f>
        <v>#NAME?</v>
      </c>
      <c r="J70" s="4" t="e">
        <f ca="1">_xll.BDP(D70, "fund_expense_ratio")</f>
        <v>#NAME?</v>
      </c>
      <c r="K70" s="3" t="e">
        <f ca="1">_xll.BDP(D70, "fund_incept_dt")</f>
        <v>#NAME?</v>
      </c>
      <c r="L70" s="2" t="e">
        <f ca="1">_xll.BDP(D70, "cur_mkt_cap")</f>
        <v>#NAME?</v>
      </c>
      <c r="M70" s="2" t="e">
        <f ca="1">_xll.BDP(D70, "eqy_sh_out_real")</f>
        <v>#NAME?</v>
      </c>
      <c r="N70" s="2" t="e">
        <f ca="1">_xll.BDP(D70, "volume_avg_3m")</f>
        <v>#NAME?</v>
      </c>
      <c r="O70" s="4" t="e">
        <f ca="1">_xll.BDP(D70, "spread_ba_cr")</f>
        <v>#NAME?</v>
      </c>
      <c r="P70" t="str">
        <f>"'" &amp; C70 &amp; "'" &amp; " : " &amp; INDEX(Sheet1!$B:$B,MATCH(C70,Sheet1!$A:$A,0)) &amp; ","</f>
        <v>'SOCL' : 'socl_globalx_sns',</v>
      </c>
    </row>
    <row r="71" spans="2:16">
      <c r="B71" s="6"/>
      <c r="C71" s="2" t="s">
        <v>69</v>
      </c>
      <c r="D71" s="2" t="str">
        <f t="shared" si="1"/>
        <v>IGV US Equity</v>
      </c>
      <c r="E71" s="2" t="s">
        <v>308</v>
      </c>
      <c r="F71" s="2" t="e">
        <f ca="1">_xll.BDP(D71, "name")</f>
        <v>#NAME?</v>
      </c>
      <c r="G71" s="2" t="e">
        <f ca="1">_xll.BDP(D71, "id_isin")</f>
        <v>#NAME?</v>
      </c>
      <c r="H71" s="2" t="e">
        <f ca="1">_xll.BDP(D71, "etf_undl_index_ticker")</f>
        <v>#NAME?</v>
      </c>
      <c r="I71" s="4" t="e">
        <f ca="1">_xll.BDP(D71, "tracking_error")</f>
        <v>#NAME?</v>
      </c>
      <c r="J71" s="4" t="e">
        <f ca="1">_xll.BDP(D71, "fund_expense_ratio")</f>
        <v>#NAME?</v>
      </c>
      <c r="K71" s="3" t="e">
        <f ca="1">_xll.BDP(D71, "fund_incept_dt")</f>
        <v>#NAME?</v>
      </c>
      <c r="L71" s="2" t="e">
        <f ca="1">_xll.BDP(D71, "cur_mkt_cap")</f>
        <v>#NAME?</v>
      </c>
      <c r="M71" s="2" t="e">
        <f ca="1">_xll.BDP(D71, "eqy_sh_out_real")</f>
        <v>#NAME?</v>
      </c>
      <c r="N71" s="2" t="e">
        <f ca="1">_xll.BDP(D71, "volume_avg_3m")</f>
        <v>#NAME?</v>
      </c>
      <c r="O71" s="4" t="e">
        <f ca="1">_xll.BDP(D71, "spread_ba_cr")</f>
        <v>#NAME?</v>
      </c>
      <c r="P71" t="str">
        <f>"'" &amp; C71 &amp; "'" &amp; " : " &amp; INDEX(Sheet1!$B:$B,MATCH(C71,Sheet1!$A:$A,0)) &amp; ","</f>
        <v>'IGV' : 'igv_ishares_software',</v>
      </c>
    </row>
    <row r="72" spans="2:16">
      <c r="B72" s="1" t="s">
        <v>236</v>
      </c>
      <c r="C72" s="2" t="s">
        <v>70</v>
      </c>
      <c r="D72" s="2" t="str">
        <f t="shared" si="1"/>
        <v>IGF US Equity</v>
      </c>
      <c r="E72" s="2" t="s">
        <v>309</v>
      </c>
      <c r="F72" s="2" t="e">
        <f ca="1">_xll.BDP(D72, "name")</f>
        <v>#NAME?</v>
      </c>
      <c r="G72" s="2" t="e">
        <f ca="1">_xll.BDP(D72, "id_isin")</f>
        <v>#NAME?</v>
      </c>
      <c r="H72" s="2" t="e">
        <f ca="1">_xll.BDP(D72, "etf_undl_index_ticker")</f>
        <v>#NAME?</v>
      </c>
      <c r="I72" s="4" t="e">
        <f ca="1">_xll.BDP(D72, "tracking_error")</f>
        <v>#NAME?</v>
      </c>
      <c r="J72" s="4" t="e">
        <f ca="1">_xll.BDP(D72, "fund_expense_ratio")</f>
        <v>#NAME?</v>
      </c>
      <c r="K72" s="3" t="e">
        <f ca="1">_xll.BDP(D72, "fund_incept_dt")</f>
        <v>#NAME?</v>
      </c>
      <c r="L72" s="2" t="e">
        <f ca="1">_xll.BDP(D72, "cur_mkt_cap")</f>
        <v>#NAME?</v>
      </c>
      <c r="M72" s="2" t="e">
        <f ca="1">_xll.BDP(D72, "eqy_sh_out_real")</f>
        <v>#NAME?</v>
      </c>
      <c r="N72" s="2" t="e">
        <f ca="1">_xll.BDP(D72, "volume_avg_3m")</f>
        <v>#NAME?</v>
      </c>
      <c r="O72" s="4" t="e">
        <f ca="1">_xll.BDP(D72, "spread_ba_cr")</f>
        <v>#NAME?</v>
      </c>
      <c r="P72" t="str">
        <f>"'" &amp; C72 &amp; "'" &amp; " : " &amp; INDEX(Sheet1!$B:$B,MATCH(C72,Sheet1!$A:$A,0)) &amp; ","</f>
        <v>'IGF' : 'igf_ishares_infra',</v>
      </c>
    </row>
    <row r="73" spans="2:16">
      <c r="B73" s="6" t="s">
        <v>238</v>
      </c>
      <c r="C73" s="2" t="s">
        <v>71</v>
      </c>
      <c r="D73" s="2" t="str">
        <f t="shared" si="1"/>
        <v>VNQ US Equity</v>
      </c>
      <c r="E73" s="2" t="s">
        <v>310</v>
      </c>
      <c r="F73" s="2" t="e">
        <f ca="1">_xll.BDP(D73, "name")</f>
        <v>#NAME?</v>
      </c>
      <c r="G73" s="2" t="e">
        <f ca="1">_xll.BDP(D73, "id_isin")</f>
        <v>#NAME?</v>
      </c>
      <c r="H73" s="2" t="e">
        <f ca="1">_xll.BDP(D73, "etf_undl_index_ticker")</f>
        <v>#NAME?</v>
      </c>
      <c r="I73" s="4" t="e">
        <f ca="1">_xll.BDP(D73, "tracking_error")</f>
        <v>#NAME?</v>
      </c>
      <c r="J73" s="4" t="e">
        <f ca="1">_xll.BDP(D73, "fund_expense_ratio")</f>
        <v>#NAME?</v>
      </c>
      <c r="K73" s="3" t="e">
        <f ca="1">_xll.BDP(D73, "fund_incept_dt")</f>
        <v>#NAME?</v>
      </c>
      <c r="L73" s="2" t="e">
        <f ca="1">_xll.BDP(D73, "cur_mkt_cap")</f>
        <v>#NAME?</v>
      </c>
      <c r="M73" s="2" t="e">
        <f ca="1">_xll.BDP(D73, "eqy_sh_out_real")</f>
        <v>#NAME?</v>
      </c>
      <c r="N73" s="2" t="e">
        <f ca="1">_xll.BDP(D73, "volume_avg_3m")</f>
        <v>#NAME?</v>
      </c>
      <c r="O73" s="4" t="e">
        <f ca="1">_xll.BDP(D73, "spread_ba_cr")</f>
        <v>#NAME?</v>
      </c>
      <c r="P73" t="str">
        <f>"'" &amp; C73 &amp; "'" &amp; " : " &amp; INDEX(Sheet1!$B:$B,MATCH(C73,Sheet1!$A:$A,0)) &amp; ","</f>
        <v>'VNQ' : 'vnq_vanguard_us_reit',</v>
      </c>
    </row>
    <row r="74" spans="2:16">
      <c r="B74" s="6"/>
      <c r="C74" s="2" t="s">
        <v>72</v>
      </c>
      <c r="D74" s="2" t="str">
        <f t="shared" si="1"/>
        <v>REM US Equity</v>
      </c>
      <c r="E74" s="2" t="s">
        <v>311</v>
      </c>
      <c r="F74" s="2" t="e">
        <f ca="1">_xll.BDP(D74, "name")</f>
        <v>#NAME?</v>
      </c>
      <c r="G74" s="2" t="e">
        <f ca="1">_xll.BDP(D74, "id_isin")</f>
        <v>#NAME?</v>
      </c>
      <c r="H74" s="2" t="e">
        <f ca="1">_xll.BDP(D74, "etf_undl_index_ticker")</f>
        <v>#NAME?</v>
      </c>
      <c r="I74" s="4" t="e">
        <f ca="1">_xll.BDP(D74, "tracking_error")</f>
        <v>#NAME?</v>
      </c>
      <c r="J74" s="4" t="e">
        <f ca="1">_xll.BDP(D74, "fund_expense_ratio")</f>
        <v>#NAME?</v>
      </c>
      <c r="K74" s="3" t="e">
        <f ca="1">_xll.BDP(D74, "fund_incept_dt")</f>
        <v>#NAME?</v>
      </c>
      <c r="L74" s="2" t="e">
        <f ca="1">_xll.BDP(D74, "cur_mkt_cap")</f>
        <v>#NAME?</v>
      </c>
      <c r="M74" s="2" t="e">
        <f ca="1">_xll.BDP(D74, "eqy_sh_out_real")</f>
        <v>#NAME?</v>
      </c>
      <c r="N74" s="2" t="e">
        <f ca="1">_xll.BDP(D74, "volume_avg_3m")</f>
        <v>#NAME?</v>
      </c>
      <c r="O74" s="4" t="e">
        <f ca="1">_xll.BDP(D74, "spread_ba_cr")</f>
        <v>#NAME?</v>
      </c>
      <c r="P74" t="str">
        <f>"'" &amp; C74 &amp; "'" &amp; " : " &amp; INDEX(Sheet1!$B:$B,MATCH(C74,Sheet1!$A:$A,0)) &amp; ","</f>
        <v>'REM' : 'rem_ishares_us_mortgage_reit',</v>
      </c>
    </row>
    <row r="75" spans="2:16">
      <c r="B75" s="6" t="s">
        <v>239</v>
      </c>
      <c r="C75" s="2" t="s">
        <v>73</v>
      </c>
      <c r="D75" s="2" t="str">
        <f t="shared" si="1"/>
        <v>SPY US Equity</v>
      </c>
      <c r="E75" s="2" t="s">
        <v>312</v>
      </c>
      <c r="F75" s="2" t="e">
        <f ca="1">_xll.BDP(D75, "name")</f>
        <v>#NAME?</v>
      </c>
      <c r="G75" s="2" t="e">
        <f ca="1">_xll.BDP(D75, "id_isin")</f>
        <v>#NAME?</v>
      </c>
      <c r="H75" s="2" t="e">
        <f ca="1">_xll.BDP(D75, "etf_undl_index_ticker")</f>
        <v>#NAME?</v>
      </c>
      <c r="I75" s="4" t="e">
        <f ca="1">_xll.BDP(D75, "tracking_error")</f>
        <v>#NAME?</v>
      </c>
      <c r="J75" s="4" t="e">
        <f ca="1">_xll.BDP(D75, "fund_expense_ratio")</f>
        <v>#NAME?</v>
      </c>
      <c r="K75" s="3" t="e">
        <f ca="1">_xll.BDP(D75, "fund_incept_dt")</f>
        <v>#NAME?</v>
      </c>
      <c r="L75" s="2" t="e">
        <f ca="1">_xll.BDP(D75, "cur_mkt_cap")</f>
        <v>#NAME?</v>
      </c>
      <c r="M75" s="2" t="e">
        <f ca="1">_xll.BDP(D75, "eqy_sh_out_real")</f>
        <v>#NAME?</v>
      </c>
      <c r="N75" s="2" t="e">
        <f ca="1">_xll.BDP(D75, "volume_avg_3m")</f>
        <v>#NAME?</v>
      </c>
      <c r="O75" s="4" t="e">
        <f ca="1">_xll.BDP(D75, "spread_ba_cr")</f>
        <v>#NAME?</v>
      </c>
      <c r="P75" t="str">
        <f>"'" &amp; C75 &amp; "'" &amp; " : " &amp; INDEX(Sheet1!$B:$B,MATCH(C75,Sheet1!$A:$A,0)) &amp; ","</f>
        <v>'SPY' : 'spy_spdr_us',</v>
      </c>
    </row>
    <row r="76" spans="2:16">
      <c r="B76" s="6"/>
      <c r="C76" s="2" t="s">
        <v>74</v>
      </c>
      <c r="D76" s="2" t="str">
        <f t="shared" si="1"/>
        <v>SSO US Equity</v>
      </c>
      <c r="E76" s="2" t="s">
        <v>313</v>
      </c>
      <c r="F76" s="2" t="e">
        <f ca="1">_xll.BDP(D76, "name")</f>
        <v>#NAME?</v>
      </c>
      <c r="G76" s="2" t="e">
        <f ca="1">_xll.BDP(D76, "id_isin")</f>
        <v>#NAME?</v>
      </c>
      <c r="H76" s="2" t="e">
        <f ca="1">_xll.BDP(D76, "etf_undl_index_ticker")</f>
        <v>#NAME?</v>
      </c>
      <c r="I76" s="4" t="e">
        <f ca="1">_xll.BDP(D76, "tracking_error")</f>
        <v>#NAME?</v>
      </c>
      <c r="J76" s="4" t="e">
        <f ca="1">_xll.BDP(D76, "fund_expense_ratio")</f>
        <v>#NAME?</v>
      </c>
      <c r="K76" s="3" t="e">
        <f ca="1">_xll.BDP(D76, "fund_incept_dt")</f>
        <v>#NAME?</v>
      </c>
      <c r="L76" s="2" t="e">
        <f ca="1">_xll.BDP(D76, "cur_mkt_cap")</f>
        <v>#NAME?</v>
      </c>
      <c r="M76" s="2" t="e">
        <f ca="1">_xll.BDP(D76, "eqy_sh_out_real")</f>
        <v>#NAME?</v>
      </c>
      <c r="N76" s="2" t="e">
        <f ca="1">_xll.BDP(D76, "volume_avg_3m")</f>
        <v>#NAME?</v>
      </c>
      <c r="O76" s="4" t="e">
        <f ca="1">_xll.BDP(D76, "spread_ba_cr")</f>
        <v>#NAME?</v>
      </c>
      <c r="P76" t="str">
        <f>"'" &amp; C76 &amp; "'" &amp; " : " &amp; INDEX(Sheet1!$B:$B,MATCH(C76,Sheet1!$A:$A,0)) &amp; ","</f>
        <v>'SSO' : 'sso_proshares_us_lev',</v>
      </c>
    </row>
    <row r="77" spans="2:16">
      <c r="B77" s="6"/>
      <c r="C77" s="2" t="s">
        <v>75</v>
      </c>
      <c r="D77" s="2" t="str">
        <f t="shared" si="1"/>
        <v>QQQ US Equity</v>
      </c>
      <c r="E77" s="2" t="s">
        <v>314</v>
      </c>
      <c r="F77" s="2" t="e">
        <f ca="1">_xll.BDP(D77, "name")</f>
        <v>#NAME?</v>
      </c>
      <c r="G77" s="2" t="e">
        <f ca="1">_xll.BDP(D77, "id_isin")</f>
        <v>#NAME?</v>
      </c>
      <c r="H77" s="2" t="e">
        <f ca="1">_xll.BDP(D77, "etf_undl_index_ticker")</f>
        <v>#NAME?</v>
      </c>
      <c r="I77" s="4" t="e">
        <f ca="1">_xll.BDP(D77, "tracking_error")</f>
        <v>#NAME?</v>
      </c>
      <c r="J77" s="4" t="e">
        <f ca="1">_xll.BDP(D77, "fund_expense_ratio")</f>
        <v>#NAME?</v>
      </c>
      <c r="K77" s="3" t="e">
        <f ca="1">_xll.BDP(D77, "fund_incept_dt")</f>
        <v>#NAME?</v>
      </c>
      <c r="L77" s="2" t="e">
        <f ca="1">_xll.BDP(D77, "cur_mkt_cap")</f>
        <v>#NAME?</v>
      </c>
      <c r="M77" s="2" t="e">
        <f ca="1">_xll.BDP(D77, "eqy_sh_out_real")</f>
        <v>#NAME?</v>
      </c>
      <c r="N77" s="2" t="e">
        <f ca="1">_xll.BDP(D77, "volume_avg_3m")</f>
        <v>#NAME?</v>
      </c>
      <c r="O77" s="4" t="e">
        <f ca="1">_xll.BDP(D77, "spread_ba_cr")</f>
        <v>#NAME?</v>
      </c>
      <c r="P77" t="str">
        <f>"'" &amp; C77 &amp; "'" &amp; " : " &amp; INDEX(Sheet1!$B:$B,MATCH(C77,Sheet1!$A:$A,0)) &amp; ","</f>
        <v>'QQQ' : 'qqq_invesco_us_nasdaq',</v>
      </c>
    </row>
    <row r="78" spans="2:16">
      <c r="B78" s="6"/>
      <c r="C78" s="2" t="s">
        <v>76</v>
      </c>
      <c r="D78" s="2" t="str">
        <f t="shared" si="1"/>
        <v>QLD US Equity</v>
      </c>
      <c r="E78" s="2" t="s">
        <v>315</v>
      </c>
      <c r="F78" s="2" t="e">
        <f ca="1">_xll.BDP(D78, "name")</f>
        <v>#NAME?</v>
      </c>
      <c r="G78" s="2" t="e">
        <f ca="1">_xll.BDP(D78, "id_isin")</f>
        <v>#NAME?</v>
      </c>
      <c r="H78" s="2" t="e">
        <f ca="1">_xll.BDP(D78, "etf_undl_index_ticker")</f>
        <v>#NAME?</v>
      </c>
      <c r="I78" s="4" t="e">
        <f ca="1">_xll.BDP(D78, "tracking_error")</f>
        <v>#NAME?</v>
      </c>
      <c r="J78" s="4" t="e">
        <f ca="1">_xll.BDP(D78, "fund_expense_ratio")</f>
        <v>#NAME?</v>
      </c>
      <c r="K78" s="3" t="e">
        <f ca="1">_xll.BDP(D78, "fund_incept_dt")</f>
        <v>#NAME?</v>
      </c>
      <c r="L78" s="2" t="e">
        <f ca="1">_xll.BDP(D78, "cur_mkt_cap")</f>
        <v>#NAME?</v>
      </c>
      <c r="M78" s="2" t="e">
        <f ca="1">_xll.BDP(D78, "eqy_sh_out_real")</f>
        <v>#NAME?</v>
      </c>
      <c r="N78" s="2" t="e">
        <f ca="1">_xll.BDP(D78, "volume_avg_3m")</f>
        <v>#NAME?</v>
      </c>
      <c r="O78" s="4" t="e">
        <f ca="1">_xll.BDP(D78, "spread_ba_cr")</f>
        <v>#NAME?</v>
      </c>
      <c r="P78" t="str">
        <f>"'" &amp; C78 &amp; "'" &amp; " : " &amp; INDEX(Sheet1!$B:$B,MATCH(C78,Sheet1!$A:$A,0)) &amp; ","</f>
        <v>'QLD' : 'qld_proshares_us_nasdaq_lev',</v>
      </c>
    </row>
    <row r="79" spans="2:16">
      <c r="B79" s="6"/>
      <c r="C79" s="2" t="s">
        <v>77</v>
      </c>
      <c r="D79" s="2" t="str">
        <f t="shared" si="1"/>
        <v>EWC US Equity</v>
      </c>
      <c r="E79" s="2" t="s">
        <v>316</v>
      </c>
      <c r="F79" s="2" t="e">
        <f ca="1">_xll.BDP(D79, "name")</f>
        <v>#NAME?</v>
      </c>
      <c r="G79" s="2" t="e">
        <f ca="1">_xll.BDP(D79, "id_isin")</f>
        <v>#NAME?</v>
      </c>
      <c r="H79" s="2" t="e">
        <f ca="1">_xll.BDP(D79, "etf_undl_index_ticker")</f>
        <v>#NAME?</v>
      </c>
      <c r="I79" s="4" t="e">
        <f ca="1">_xll.BDP(D79, "tracking_error")</f>
        <v>#NAME?</v>
      </c>
      <c r="J79" s="4" t="e">
        <f ca="1">_xll.BDP(D79, "fund_expense_ratio")</f>
        <v>#NAME?</v>
      </c>
      <c r="K79" s="3" t="e">
        <f ca="1">_xll.BDP(D79, "fund_incept_dt")</f>
        <v>#NAME?</v>
      </c>
      <c r="L79" s="2" t="e">
        <f ca="1">_xll.BDP(D79, "cur_mkt_cap")</f>
        <v>#NAME?</v>
      </c>
      <c r="M79" s="2" t="e">
        <f ca="1">_xll.BDP(D79, "eqy_sh_out_real")</f>
        <v>#NAME?</v>
      </c>
      <c r="N79" s="2" t="e">
        <f ca="1">_xll.BDP(D79, "volume_avg_3m")</f>
        <v>#NAME?</v>
      </c>
      <c r="O79" s="4" t="e">
        <f ca="1">_xll.BDP(D79, "spread_ba_cr")</f>
        <v>#NAME?</v>
      </c>
      <c r="P79" t="str">
        <f>"'" &amp; C79 &amp; "'" &amp; " : " &amp; INDEX(Sheet1!$B:$B,MATCH(C79,Sheet1!$A:$A,0)) &amp; ","</f>
        <v>'EWC' : 'ewc_ishares_canada',</v>
      </c>
    </row>
    <row r="80" spans="2:16">
      <c r="B80" s="6"/>
      <c r="C80" s="2" t="s">
        <v>78</v>
      </c>
      <c r="D80" s="2" t="str">
        <f t="shared" si="1"/>
        <v>EWW US Equity</v>
      </c>
      <c r="E80" s="2" t="s">
        <v>317</v>
      </c>
      <c r="F80" s="2" t="e">
        <f ca="1">_xll.BDP(D80, "name")</f>
        <v>#NAME?</v>
      </c>
      <c r="G80" s="2" t="e">
        <f ca="1">_xll.BDP(D80, "id_isin")</f>
        <v>#NAME?</v>
      </c>
      <c r="H80" s="2" t="e">
        <f ca="1">_xll.BDP(D80, "etf_undl_index_ticker")</f>
        <v>#NAME?</v>
      </c>
      <c r="I80" s="4" t="e">
        <f ca="1">_xll.BDP(D80, "tracking_error")</f>
        <v>#NAME?</v>
      </c>
      <c r="J80" s="4" t="e">
        <f ca="1">_xll.BDP(D80, "fund_expense_ratio")</f>
        <v>#NAME?</v>
      </c>
      <c r="K80" s="3" t="e">
        <f ca="1">_xll.BDP(D80, "fund_incept_dt")</f>
        <v>#NAME?</v>
      </c>
      <c r="L80" s="2" t="e">
        <f ca="1">_xll.BDP(D80, "cur_mkt_cap")</f>
        <v>#NAME?</v>
      </c>
      <c r="M80" s="2" t="e">
        <f ca="1">_xll.BDP(D80, "eqy_sh_out_real")</f>
        <v>#NAME?</v>
      </c>
      <c r="N80" s="2" t="e">
        <f ca="1">_xll.BDP(D80, "volume_avg_3m")</f>
        <v>#NAME?</v>
      </c>
      <c r="O80" s="4" t="e">
        <f ca="1">_xll.BDP(D80, "spread_ba_cr")</f>
        <v>#NAME?</v>
      </c>
      <c r="P80" t="str">
        <f>"'" &amp; C80 &amp; "'" &amp; " : " &amp; INDEX(Sheet1!$B:$B,MATCH(C80,Sheet1!$A:$A,0)) &amp; ","</f>
        <v>'EWW' : 'eww_ishares_mexico',</v>
      </c>
    </row>
    <row r="81" spans="2:16">
      <c r="B81" s="6"/>
      <c r="C81" s="2" t="s">
        <v>79</v>
      </c>
      <c r="D81" s="2" t="str">
        <f t="shared" si="1"/>
        <v>EPU US Equity</v>
      </c>
      <c r="E81" s="2" t="s">
        <v>318</v>
      </c>
      <c r="F81" s="2" t="e">
        <f ca="1">_xll.BDP(D81, "name")</f>
        <v>#NAME?</v>
      </c>
      <c r="G81" s="2" t="e">
        <f ca="1">_xll.BDP(D81, "id_isin")</f>
        <v>#NAME?</v>
      </c>
      <c r="H81" s="2" t="e">
        <f ca="1">_xll.BDP(D81, "etf_undl_index_ticker")</f>
        <v>#NAME?</v>
      </c>
      <c r="I81" s="4" t="e">
        <f ca="1">_xll.BDP(D81, "tracking_error")</f>
        <v>#NAME?</v>
      </c>
      <c r="J81" s="4" t="e">
        <f ca="1">_xll.BDP(D81, "fund_expense_ratio")</f>
        <v>#NAME?</v>
      </c>
      <c r="K81" s="3" t="e">
        <f ca="1">_xll.BDP(D81, "fund_incept_dt")</f>
        <v>#NAME?</v>
      </c>
      <c r="L81" s="2" t="e">
        <f ca="1">_xll.BDP(D81, "cur_mkt_cap")</f>
        <v>#NAME?</v>
      </c>
      <c r="M81" s="2" t="e">
        <f ca="1">_xll.BDP(D81, "eqy_sh_out_real")</f>
        <v>#NAME?</v>
      </c>
      <c r="N81" s="2" t="e">
        <f ca="1">_xll.BDP(D81, "volume_avg_3m")</f>
        <v>#NAME?</v>
      </c>
      <c r="O81" s="4" t="e">
        <f ca="1">_xll.BDP(D81, "spread_ba_cr")</f>
        <v>#NAME?</v>
      </c>
      <c r="P81" t="str">
        <f>"'" &amp; C81 &amp; "'" &amp; " : " &amp; INDEX(Sheet1!$B:$B,MATCH(C81,Sheet1!$A:$A,0)) &amp; ","</f>
        <v>'EPU' : 'epu_ishares_peru',</v>
      </c>
    </row>
    <row r="82" spans="2:16">
      <c r="B82" s="6"/>
      <c r="C82" s="2" t="s">
        <v>80</v>
      </c>
      <c r="D82" s="2" t="str">
        <f t="shared" si="1"/>
        <v>EWZ US Equity</v>
      </c>
      <c r="E82" s="2" t="s">
        <v>319</v>
      </c>
      <c r="F82" s="2" t="e">
        <f ca="1">_xll.BDP(D82, "name")</f>
        <v>#NAME?</v>
      </c>
      <c r="G82" s="2" t="e">
        <f ca="1">_xll.BDP(D82, "id_isin")</f>
        <v>#NAME?</v>
      </c>
      <c r="H82" s="2" t="e">
        <f ca="1">_xll.BDP(D82, "etf_undl_index_ticker")</f>
        <v>#NAME?</v>
      </c>
      <c r="I82" s="4" t="e">
        <f ca="1">_xll.BDP(D82, "tracking_error")</f>
        <v>#NAME?</v>
      </c>
      <c r="J82" s="4" t="e">
        <f ca="1">_xll.BDP(D82, "fund_expense_ratio")</f>
        <v>#NAME?</v>
      </c>
      <c r="K82" s="3" t="e">
        <f ca="1">_xll.BDP(D82, "fund_incept_dt")</f>
        <v>#NAME?</v>
      </c>
      <c r="L82" s="2" t="e">
        <f ca="1">_xll.BDP(D82, "cur_mkt_cap")</f>
        <v>#NAME?</v>
      </c>
      <c r="M82" s="2" t="e">
        <f ca="1">_xll.BDP(D82, "eqy_sh_out_real")</f>
        <v>#NAME?</v>
      </c>
      <c r="N82" s="2" t="e">
        <f ca="1">_xll.BDP(D82, "volume_avg_3m")</f>
        <v>#NAME?</v>
      </c>
      <c r="O82" s="4" t="e">
        <f ca="1">_xll.BDP(D82, "spread_ba_cr")</f>
        <v>#NAME?</v>
      </c>
      <c r="P82" t="str">
        <f>"'" &amp; C82 &amp; "'" &amp; " : " &amp; INDEX(Sheet1!$B:$B,MATCH(C82,Sheet1!$A:$A,0)) &amp; ","</f>
        <v>'EWZ' : 'ewz_ishares_brazil',</v>
      </c>
    </row>
    <row r="83" spans="2:16">
      <c r="B83" s="6"/>
      <c r="C83" s="2" t="s">
        <v>81</v>
      </c>
      <c r="D83" s="2" t="str">
        <f t="shared" si="1"/>
        <v>ARGT US Equity</v>
      </c>
      <c r="E83" s="2" t="s">
        <v>428</v>
      </c>
      <c r="F83" s="2" t="e">
        <f ca="1">_xll.BDP(D83, "name")</f>
        <v>#NAME?</v>
      </c>
      <c r="G83" s="2" t="e">
        <f ca="1">_xll.BDP(D83, "id_isin")</f>
        <v>#NAME?</v>
      </c>
      <c r="H83" s="2" t="e">
        <f ca="1">_xll.BDP(D83, "etf_undl_index_ticker")</f>
        <v>#NAME?</v>
      </c>
      <c r="I83" s="4" t="e">
        <f ca="1">_xll.BDP(D83, "tracking_error")</f>
        <v>#NAME?</v>
      </c>
      <c r="J83" s="4" t="e">
        <f ca="1">_xll.BDP(D83, "fund_expense_ratio")</f>
        <v>#NAME?</v>
      </c>
      <c r="K83" s="3" t="e">
        <f ca="1">_xll.BDP(D83, "fund_incept_dt")</f>
        <v>#NAME?</v>
      </c>
      <c r="L83" s="2" t="e">
        <f ca="1">_xll.BDP(D83, "cur_mkt_cap")</f>
        <v>#NAME?</v>
      </c>
      <c r="M83" s="2" t="e">
        <f ca="1">_xll.BDP(D83, "eqy_sh_out_real")</f>
        <v>#NAME?</v>
      </c>
      <c r="N83" s="2" t="e">
        <f ca="1">_xll.BDP(D83, "volume_avg_3m")</f>
        <v>#NAME?</v>
      </c>
      <c r="O83" s="4" t="e">
        <f ca="1">_xll.BDP(D83, "spread_ba_cr")</f>
        <v>#NAME?</v>
      </c>
      <c r="P83" t="str">
        <f>"'" &amp; C83 &amp; "'" &amp; " : " &amp; INDEX(Sheet1!$B:$B,MATCH(C83,Sheet1!$A:$A,0)) &amp; ","</f>
        <v>'ARGT' : 'argt_globalx_argentina',</v>
      </c>
    </row>
    <row r="84" spans="2:16">
      <c r="B84" s="6"/>
      <c r="C84" s="2" t="s">
        <v>82</v>
      </c>
      <c r="D84" s="2" t="str">
        <f t="shared" si="1"/>
        <v>EWU US Equity</v>
      </c>
      <c r="E84" s="2" t="s">
        <v>320</v>
      </c>
      <c r="F84" s="2" t="e">
        <f ca="1">_xll.BDP(D84, "name")</f>
        <v>#NAME?</v>
      </c>
      <c r="G84" s="2" t="e">
        <f ca="1">_xll.BDP(D84, "id_isin")</f>
        <v>#NAME?</v>
      </c>
      <c r="H84" s="2" t="e">
        <f ca="1">_xll.BDP(D84, "etf_undl_index_ticker")</f>
        <v>#NAME?</v>
      </c>
      <c r="I84" s="4" t="e">
        <f ca="1">_xll.BDP(D84, "tracking_error")</f>
        <v>#NAME?</v>
      </c>
      <c r="J84" s="4" t="e">
        <f ca="1">_xll.BDP(D84, "fund_expense_ratio")</f>
        <v>#NAME?</v>
      </c>
      <c r="K84" s="3" t="e">
        <f ca="1">_xll.BDP(D84, "fund_incept_dt")</f>
        <v>#NAME?</v>
      </c>
      <c r="L84" s="2" t="e">
        <f ca="1">_xll.BDP(D84, "cur_mkt_cap")</f>
        <v>#NAME?</v>
      </c>
      <c r="M84" s="2" t="e">
        <f ca="1">_xll.BDP(D84, "eqy_sh_out_real")</f>
        <v>#NAME?</v>
      </c>
      <c r="N84" s="2" t="e">
        <f ca="1">_xll.BDP(D84, "volume_avg_3m")</f>
        <v>#NAME?</v>
      </c>
      <c r="O84" s="4" t="e">
        <f ca="1">_xll.BDP(D84, "spread_ba_cr")</f>
        <v>#NAME?</v>
      </c>
      <c r="P84" t="str">
        <f>"'" &amp; C84 &amp; "'" &amp; " : " &amp; INDEX(Sheet1!$B:$B,MATCH(C84,Sheet1!$A:$A,0)) &amp; ","</f>
        <v>'EWU' : 'ewu_ishares_uk',</v>
      </c>
    </row>
    <row r="85" spans="2:16">
      <c r="B85" s="6"/>
      <c r="C85" s="2" t="s">
        <v>83</v>
      </c>
      <c r="D85" s="2" t="str">
        <f t="shared" si="1"/>
        <v>EWP US Equity</v>
      </c>
      <c r="E85" s="2" t="s">
        <v>321</v>
      </c>
      <c r="F85" s="2" t="e">
        <f ca="1">_xll.BDP(D85, "name")</f>
        <v>#NAME?</v>
      </c>
      <c r="G85" s="2" t="e">
        <f ca="1">_xll.BDP(D85, "id_isin")</f>
        <v>#NAME?</v>
      </c>
      <c r="H85" s="2" t="e">
        <f ca="1">_xll.BDP(D85, "etf_undl_index_ticker")</f>
        <v>#NAME?</v>
      </c>
      <c r="I85" s="4" t="e">
        <f ca="1">_xll.BDP(D85, "tracking_error")</f>
        <v>#NAME?</v>
      </c>
      <c r="J85" s="4" t="e">
        <f ca="1">_xll.BDP(D85, "fund_expense_ratio")</f>
        <v>#NAME?</v>
      </c>
      <c r="K85" s="3" t="e">
        <f ca="1">_xll.BDP(D85, "fund_incept_dt")</f>
        <v>#NAME?</v>
      </c>
      <c r="L85" s="2" t="e">
        <f ca="1">_xll.BDP(D85, "cur_mkt_cap")</f>
        <v>#NAME?</v>
      </c>
      <c r="M85" s="2" t="e">
        <f ca="1">_xll.BDP(D85, "eqy_sh_out_real")</f>
        <v>#NAME?</v>
      </c>
      <c r="N85" s="2" t="e">
        <f ca="1">_xll.BDP(D85, "volume_avg_3m")</f>
        <v>#NAME?</v>
      </c>
      <c r="O85" s="4" t="e">
        <f ca="1">_xll.BDP(D85, "spread_ba_cr")</f>
        <v>#NAME?</v>
      </c>
      <c r="P85" t="str">
        <f>"'" &amp; C85 &amp; "'" &amp; " : " &amp; INDEX(Sheet1!$B:$B,MATCH(C85,Sheet1!$A:$A,0)) &amp; ","</f>
        <v>'EWP' : 'ewp_ishares_spain',</v>
      </c>
    </row>
    <row r="86" spans="2:16">
      <c r="B86" s="6"/>
      <c r="C86" s="2" t="s">
        <v>84</v>
      </c>
      <c r="D86" s="2" t="str">
        <f t="shared" si="1"/>
        <v>EWG US Equity</v>
      </c>
      <c r="E86" s="2" t="s">
        <v>322</v>
      </c>
      <c r="F86" s="2" t="e">
        <f ca="1">_xll.BDP(D86, "name")</f>
        <v>#NAME?</v>
      </c>
      <c r="G86" s="2" t="e">
        <f ca="1">_xll.BDP(D86, "id_isin")</f>
        <v>#NAME?</v>
      </c>
      <c r="H86" s="2" t="e">
        <f ca="1">_xll.BDP(D86, "etf_undl_index_ticker")</f>
        <v>#NAME?</v>
      </c>
      <c r="I86" s="4" t="e">
        <f ca="1">_xll.BDP(D86, "tracking_error")</f>
        <v>#NAME?</v>
      </c>
      <c r="J86" s="4" t="e">
        <f ca="1">_xll.BDP(D86, "fund_expense_ratio")</f>
        <v>#NAME?</v>
      </c>
      <c r="K86" s="3" t="e">
        <f ca="1">_xll.BDP(D86, "fund_incept_dt")</f>
        <v>#NAME?</v>
      </c>
      <c r="L86" s="2" t="e">
        <f ca="1">_xll.BDP(D86, "cur_mkt_cap")</f>
        <v>#NAME?</v>
      </c>
      <c r="M86" s="2" t="e">
        <f ca="1">_xll.BDP(D86, "eqy_sh_out_real")</f>
        <v>#NAME?</v>
      </c>
      <c r="N86" s="2" t="e">
        <f ca="1">_xll.BDP(D86, "volume_avg_3m")</f>
        <v>#NAME?</v>
      </c>
      <c r="O86" s="4" t="e">
        <f ca="1">_xll.BDP(D86, "spread_ba_cr")</f>
        <v>#NAME?</v>
      </c>
      <c r="P86" t="str">
        <f>"'" &amp; C86 &amp; "'" &amp; " : " &amp; INDEX(Sheet1!$B:$B,MATCH(C86,Sheet1!$A:$A,0)) &amp; ","</f>
        <v>'EWG' : 'ewg_ishares_germany',</v>
      </c>
    </row>
    <row r="87" spans="2:16">
      <c r="B87" s="6"/>
      <c r="C87" s="2" t="s">
        <v>85</v>
      </c>
      <c r="D87" s="2" t="str">
        <f t="shared" si="1"/>
        <v>EWI US Equity</v>
      </c>
      <c r="E87" s="2" t="s">
        <v>323</v>
      </c>
      <c r="F87" s="2" t="e">
        <f ca="1">_xll.BDP(D87, "name")</f>
        <v>#NAME?</v>
      </c>
      <c r="G87" s="2" t="e">
        <f ca="1">_xll.BDP(D87, "id_isin")</f>
        <v>#NAME?</v>
      </c>
      <c r="H87" s="2" t="e">
        <f ca="1">_xll.BDP(D87, "etf_undl_index_ticker")</f>
        <v>#NAME?</v>
      </c>
      <c r="I87" s="4" t="e">
        <f ca="1">_xll.BDP(D87, "tracking_error")</f>
        <v>#NAME?</v>
      </c>
      <c r="J87" s="4" t="e">
        <f ca="1">_xll.BDP(D87, "fund_expense_ratio")</f>
        <v>#NAME?</v>
      </c>
      <c r="K87" s="3" t="e">
        <f ca="1">_xll.BDP(D87, "fund_incept_dt")</f>
        <v>#NAME?</v>
      </c>
      <c r="L87" s="2" t="e">
        <f ca="1">_xll.BDP(D87, "cur_mkt_cap")</f>
        <v>#NAME?</v>
      </c>
      <c r="M87" s="2" t="e">
        <f ca="1">_xll.BDP(D87, "eqy_sh_out_real")</f>
        <v>#NAME?</v>
      </c>
      <c r="N87" s="2" t="e">
        <f ca="1">_xll.BDP(D87, "volume_avg_3m")</f>
        <v>#NAME?</v>
      </c>
      <c r="O87" s="4" t="e">
        <f ca="1">_xll.BDP(D87, "spread_ba_cr")</f>
        <v>#NAME?</v>
      </c>
      <c r="P87" t="str">
        <f>"'" &amp; C87 &amp; "'" &amp; " : " &amp; INDEX(Sheet1!$B:$B,MATCH(C87,Sheet1!$A:$A,0)) &amp; ","</f>
        <v>'EWI' : 'ewi_ishares_italy',</v>
      </c>
    </row>
    <row r="88" spans="2:16">
      <c r="B88" s="6"/>
      <c r="C88" s="2" t="s">
        <v>86</v>
      </c>
      <c r="D88" s="2" t="str">
        <f t="shared" si="1"/>
        <v>EGPT US Equity</v>
      </c>
      <c r="E88" s="2" t="s">
        <v>324</v>
      </c>
      <c r="F88" s="2" t="e">
        <f ca="1">_xll.BDP(D88, "name")</f>
        <v>#NAME?</v>
      </c>
      <c r="G88" s="2" t="e">
        <f ca="1">_xll.BDP(D88, "id_isin")</f>
        <v>#NAME?</v>
      </c>
      <c r="H88" s="2" t="e">
        <f ca="1">_xll.BDP(D88, "etf_undl_index_ticker")</f>
        <v>#NAME?</v>
      </c>
      <c r="I88" s="4" t="e">
        <f ca="1">_xll.BDP(D88, "tracking_error")</f>
        <v>#NAME?</v>
      </c>
      <c r="J88" s="4" t="e">
        <f ca="1">_xll.BDP(D88, "fund_expense_ratio")</f>
        <v>#NAME?</v>
      </c>
      <c r="K88" s="3" t="e">
        <f ca="1">_xll.BDP(D88, "fund_incept_dt")</f>
        <v>#NAME?</v>
      </c>
      <c r="L88" s="2" t="e">
        <f ca="1">_xll.BDP(D88, "cur_mkt_cap")</f>
        <v>#NAME?</v>
      </c>
      <c r="M88" s="2" t="e">
        <f ca="1">_xll.BDP(D88, "eqy_sh_out_real")</f>
        <v>#NAME?</v>
      </c>
      <c r="N88" s="2" t="e">
        <f ca="1">_xll.BDP(D88, "volume_avg_3m")</f>
        <v>#NAME?</v>
      </c>
      <c r="O88" s="4" t="e">
        <f ca="1">_xll.BDP(D88, "spread_ba_cr")</f>
        <v>#NAME?</v>
      </c>
      <c r="P88" t="str">
        <f>"'" &amp; C88 &amp; "'" &amp; " : " &amp; INDEX(Sheet1!$B:$B,MATCH(C88,Sheet1!$A:$A,0)) &amp; ","</f>
        <v>'EGPT' : 'egpt_vaneck_egypt',</v>
      </c>
    </row>
    <row r="89" spans="2:16">
      <c r="B89" s="6"/>
      <c r="C89" s="2" t="s">
        <v>87</v>
      </c>
      <c r="D89" s="2" t="str">
        <f t="shared" si="1"/>
        <v>INDA US Equity</v>
      </c>
      <c r="E89" s="2" t="s">
        <v>429</v>
      </c>
      <c r="F89" s="2" t="e">
        <f ca="1">_xll.BDP(D89, "name")</f>
        <v>#NAME?</v>
      </c>
      <c r="G89" s="2" t="e">
        <f ca="1">_xll.BDP(D89, "id_isin")</f>
        <v>#NAME?</v>
      </c>
      <c r="H89" s="2" t="e">
        <f ca="1">_xll.BDP(D89, "etf_undl_index_ticker")</f>
        <v>#NAME?</v>
      </c>
      <c r="I89" s="4" t="e">
        <f ca="1">_xll.BDP(D89, "tracking_error")</f>
        <v>#NAME?</v>
      </c>
      <c r="J89" s="4" t="e">
        <f ca="1">_xll.BDP(D89, "fund_expense_ratio")</f>
        <v>#NAME?</v>
      </c>
      <c r="K89" s="3" t="e">
        <f ca="1">_xll.BDP(D89, "fund_incept_dt")</f>
        <v>#NAME?</v>
      </c>
      <c r="L89" s="2" t="e">
        <f ca="1">_xll.BDP(D89, "cur_mkt_cap")</f>
        <v>#NAME?</v>
      </c>
      <c r="M89" s="2" t="e">
        <f ca="1">_xll.BDP(D89, "eqy_sh_out_real")</f>
        <v>#NAME?</v>
      </c>
      <c r="N89" s="2" t="e">
        <f ca="1">_xll.BDP(D89, "volume_avg_3m")</f>
        <v>#NAME?</v>
      </c>
      <c r="O89" s="4" t="e">
        <f ca="1">_xll.BDP(D89, "spread_ba_cr")</f>
        <v>#NAME?</v>
      </c>
      <c r="P89" t="str">
        <f>"'" &amp; C89 &amp; "'" &amp; " : " &amp; INDEX(Sheet1!$B:$B,MATCH(C89,Sheet1!$A:$A,0)) &amp; ","</f>
        <v>'INDA' : 'inda_ishares_india',</v>
      </c>
    </row>
    <row r="90" spans="2:16">
      <c r="B90" s="6"/>
      <c r="C90" s="2" t="s">
        <v>88</v>
      </c>
      <c r="D90" s="2" t="str">
        <f t="shared" si="1"/>
        <v>AFK US Equity</v>
      </c>
      <c r="E90" s="2" t="s">
        <v>325</v>
      </c>
      <c r="F90" s="2" t="e">
        <f ca="1">_xll.BDP(D90, "name")</f>
        <v>#NAME?</v>
      </c>
      <c r="G90" s="2" t="e">
        <f ca="1">_xll.BDP(D90, "id_isin")</f>
        <v>#NAME?</v>
      </c>
      <c r="H90" s="2" t="e">
        <f ca="1">_xll.BDP(D90, "etf_undl_index_ticker")</f>
        <v>#NAME?</v>
      </c>
      <c r="I90" s="4" t="e">
        <f ca="1">_xll.BDP(D90, "tracking_error")</f>
        <v>#NAME?</v>
      </c>
      <c r="J90" s="4" t="e">
        <f ca="1">_xll.BDP(D90, "fund_expense_ratio")</f>
        <v>#NAME?</v>
      </c>
      <c r="K90" s="3" t="e">
        <f ca="1">_xll.BDP(D90, "fund_incept_dt")</f>
        <v>#NAME?</v>
      </c>
      <c r="L90" s="2" t="e">
        <f ca="1">_xll.BDP(D90, "cur_mkt_cap")</f>
        <v>#NAME?</v>
      </c>
      <c r="M90" s="2" t="e">
        <f ca="1">_xll.BDP(D90, "eqy_sh_out_real")</f>
        <v>#NAME?</v>
      </c>
      <c r="N90" s="2" t="e">
        <f ca="1">_xll.BDP(D90, "volume_avg_3m")</f>
        <v>#NAME?</v>
      </c>
      <c r="O90" s="4" t="e">
        <f ca="1">_xll.BDP(D90, "spread_ba_cr")</f>
        <v>#NAME?</v>
      </c>
      <c r="P90" t="str">
        <f>"'" &amp; C90 &amp; "'" &amp; " : " &amp; INDEX(Sheet1!$B:$B,MATCH(C90,Sheet1!$A:$A,0)) &amp; ","</f>
        <v>'AFK' : 'afk_vaneck_africa',</v>
      </c>
    </row>
    <row r="91" spans="2:16">
      <c r="B91" s="6"/>
      <c r="C91" s="2" t="s">
        <v>89</v>
      </c>
      <c r="D91" s="2" t="str">
        <f t="shared" si="1"/>
        <v>EZA US Equity</v>
      </c>
      <c r="E91" s="2" t="s">
        <v>326</v>
      </c>
      <c r="F91" s="2" t="e">
        <f ca="1">_xll.BDP(D91, "name")</f>
        <v>#NAME?</v>
      </c>
      <c r="G91" s="2" t="e">
        <f ca="1">_xll.BDP(D91, "id_isin")</f>
        <v>#NAME?</v>
      </c>
      <c r="H91" s="2" t="e">
        <f ca="1">_xll.BDP(D91, "etf_undl_index_ticker")</f>
        <v>#NAME?</v>
      </c>
      <c r="I91" s="4" t="e">
        <f ca="1">_xll.BDP(D91, "tracking_error")</f>
        <v>#NAME?</v>
      </c>
      <c r="J91" s="4" t="e">
        <f ca="1">_xll.BDP(D91, "fund_expense_ratio")</f>
        <v>#NAME?</v>
      </c>
      <c r="K91" s="3" t="e">
        <f ca="1">_xll.BDP(D91, "fund_incept_dt")</f>
        <v>#NAME?</v>
      </c>
      <c r="L91" s="2" t="e">
        <f ca="1">_xll.BDP(D91, "cur_mkt_cap")</f>
        <v>#NAME?</v>
      </c>
      <c r="M91" s="2" t="e">
        <f ca="1">_xll.BDP(D91, "eqy_sh_out_real")</f>
        <v>#NAME?</v>
      </c>
      <c r="N91" s="2" t="e">
        <f ca="1">_xll.BDP(D91, "volume_avg_3m")</f>
        <v>#NAME?</v>
      </c>
      <c r="O91" s="4" t="e">
        <f ca="1">_xll.BDP(D91, "spread_ba_cr")</f>
        <v>#NAME?</v>
      </c>
      <c r="P91" t="str">
        <f>"'" &amp; C91 &amp; "'" &amp; " : " &amp; INDEX(Sheet1!$B:$B,MATCH(C91,Sheet1!$A:$A,0)) &amp; ","</f>
        <v>'EZA' : 'eza_ishares_south_africa',</v>
      </c>
    </row>
    <row r="92" spans="2:16">
      <c r="B92" s="6"/>
      <c r="C92" s="2" t="s">
        <v>90</v>
      </c>
      <c r="D92" s="2" t="str">
        <f t="shared" si="1"/>
        <v>RSX US Equity</v>
      </c>
      <c r="E92" s="2" t="s">
        <v>327</v>
      </c>
      <c r="F92" s="2" t="e">
        <f ca="1">_xll.BDP(D92, "name")</f>
        <v>#NAME?</v>
      </c>
      <c r="G92" s="2" t="e">
        <f ca="1">_xll.BDP(D92, "id_isin")</f>
        <v>#NAME?</v>
      </c>
      <c r="H92" s="2" t="e">
        <f ca="1">_xll.BDP(D92, "etf_undl_index_ticker")</f>
        <v>#NAME?</v>
      </c>
      <c r="I92" s="4" t="e">
        <f ca="1">_xll.BDP(D92, "tracking_error")</f>
        <v>#NAME?</v>
      </c>
      <c r="J92" s="4" t="e">
        <f ca="1">_xll.BDP(D92, "fund_expense_ratio")</f>
        <v>#NAME?</v>
      </c>
      <c r="K92" s="3" t="e">
        <f ca="1">_xll.BDP(D92, "fund_incept_dt")</f>
        <v>#NAME?</v>
      </c>
      <c r="L92" s="2" t="e">
        <f ca="1">_xll.BDP(D92, "cur_mkt_cap")</f>
        <v>#NAME?</v>
      </c>
      <c r="M92" s="2" t="e">
        <f ca="1">_xll.BDP(D92, "eqy_sh_out_real")</f>
        <v>#NAME?</v>
      </c>
      <c r="N92" s="2" t="e">
        <f ca="1">_xll.BDP(D92, "volume_avg_3m")</f>
        <v>#NAME?</v>
      </c>
      <c r="O92" s="4" t="e">
        <f ca="1">_xll.BDP(D92, "spread_ba_cr")</f>
        <v>#NAME?</v>
      </c>
      <c r="P92" t="str">
        <f>"'" &amp; C92 &amp; "'" &amp; " : " &amp; INDEX(Sheet1!$B:$B,MATCH(C92,Sheet1!$A:$A,0)) &amp; ","</f>
        <v>'RSX' : 'rsx_vaneck_russia',</v>
      </c>
    </row>
    <row r="93" spans="2:16">
      <c r="B93" s="6"/>
      <c r="C93" s="2" t="s">
        <v>91</v>
      </c>
      <c r="D93" s="2" t="str">
        <f t="shared" si="1"/>
        <v>EWY US Equity</v>
      </c>
      <c r="E93" s="2" t="s">
        <v>328</v>
      </c>
      <c r="F93" s="2" t="e">
        <f ca="1">_xll.BDP(D93, "name")</f>
        <v>#NAME?</v>
      </c>
      <c r="G93" s="2" t="e">
        <f ca="1">_xll.BDP(D93, "id_isin")</f>
        <v>#NAME?</v>
      </c>
      <c r="H93" s="2" t="e">
        <f ca="1">_xll.BDP(D93, "etf_undl_index_ticker")</f>
        <v>#NAME?</v>
      </c>
      <c r="I93" s="4" t="e">
        <f ca="1">_xll.BDP(D93, "tracking_error")</f>
        <v>#NAME?</v>
      </c>
      <c r="J93" s="4" t="e">
        <f ca="1">_xll.BDP(D93, "fund_expense_ratio")</f>
        <v>#NAME?</v>
      </c>
      <c r="K93" s="3" t="e">
        <f ca="1">_xll.BDP(D93, "fund_incept_dt")</f>
        <v>#NAME?</v>
      </c>
      <c r="L93" s="2" t="e">
        <f ca="1">_xll.BDP(D93, "cur_mkt_cap")</f>
        <v>#NAME?</v>
      </c>
      <c r="M93" s="2" t="e">
        <f ca="1">_xll.BDP(D93, "eqy_sh_out_real")</f>
        <v>#NAME?</v>
      </c>
      <c r="N93" s="2" t="e">
        <f ca="1">_xll.BDP(D93, "volume_avg_3m")</f>
        <v>#NAME?</v>
      </c>
      <c r="O93" s="4" t="e">
        <f ca="1">_xll.BDP(D93, "spread_ba_cr")</f>
        <v>#NAME?</v>
      </c>
      <c r="P93" t="str">
        <f>"'" &amp; C93 &amp; "'" &amp; " : " &amp; INDEX(Sheet1!$B:$B,MATCH(C93,Sheet1!$A:$A,0)) &amp; ","</f>
        <v>'EWY' : 'ewy_ishares_skorea',</v>
      </c>
    </row>
    <row r="94" spans="2:16">
      <c r="B94" s="6"/>
      <c r="C94" s="2" t="s">
        <v>92</v>
      </c>
      <c r="D94" s="2" t="str">
        <f t="shared" si="1"/>
        <v>EWJ US Equity</v>
      </c>
      <c r="E94" s="2" t="s">
        <v>329</v>
      </c>
      <c r="F94" s="2" t="e">
        <f ca="1">_xll.BDP(D94, "name")</f>
        <v>#NAME?</v>
      </c>
      <c r="G94" s="2" t="e">
        <f ca="1">_xll.BDP(D94, "id_isin")</f>
        <v>#NAME?</v>
      </c>
      <c r="H94" s="2" t="e">
        <f ca="1">_xll.BDP(D94, "etf_undl_index_ticker")</f>
        <v>#NAME?</v>
      </c>
      <c r="I94" s="4" t="e">
        <f ca="1">_xll.BDP(D94, "tracking_error")</f>
        <v>#NAME?</v>
      </c>
      <c r="J94" s="4" t="e">
        <f ca="1">_xll.BDP(D94, "fund_expense_ratio")</f>
        <v>#NAME?</v>
      </c>
      <c r="K94" s="3" t="e">
        <f ca="1">_xll.BDP(D94, "fund_incept_dt")</f>
        <v>#NAME?</v>
      </c>
      <c r="L94" s="2" t="e">
        <f ca="1">_xll.BDP(D94, "cur_mkt_cap")</f>
        <v>#NAME?</v>
      </c>
      <c r="M94" s="2" t="e">
        <f ca="1">_xll.BDP(D94, "eqy_sh_out_real")</f>
        <v>#NAME?</v>
      </c>
      <c r="N94" s="2" t="e">
        <f ca="1">_xll.BDP(D94, "volume_avg_3m")</f>
        <v>#NAME?</v>
      </c>
      <c r="O94" s="4" t="e">
        <f ca="1">_xll.BDP(D94, "spread_ba_cr")</f>
        <v>#NAME?</v>
      </c>
      <c r="P94" t="str">
        <f>"'" &amp; C94 &amp; "'" &amp; " : " &amp; INDEX(Sheet1!$B:$B,MATCH(C94,Sheet1!$A:$A,0)) &amp; ","</f>
        <v>'EWJ' : 'ewj_ishares_jp',</v>
      </c>
    </row>
    <row r="95" spans="2:16">
      <c r="B95" s="6"/>
      <c r="C95" s="2" t="s">
        <v>93</v>
      </c>
      <c r="D95" s="2" t="str">
        <f t="shared" si="1"/>
        <v>MCHI US Equity</v>
      </c>
      <c r="E95" s="2" t="s">
        <v>330</v>
      </c>
      <c r="F95" s="2" t="e">
        <f ca="1">_xll.BDP(D95, "name")</f>
        <v>#NAME?</v>
      </c>
      <c r="G95" s="2" t="e">
        <f ca="1">_xll.BDP(D95, "id_isin")</f>
        <v>#NAME?</v>
      </c>
      <c r="H95" s="2" t="e">
        <f ca="1">_xll.BDP(D95, "etf_undl_index_ticker")</f>
        <v>#NAME?</v>
      </c>
      <c r="I95" s="4" t="e">
        <f ca="1">_xll.BDP(D95, "tracking_error")</f>
        <v>#NAME?</v>
      </c>
      <c r="J95" s="4" t="e">
        <f ca="1">_xll.BDP(D95, "fund_expense_ratio")</f>
        <v>#NAME?</v>
      </c>
      <c r="K95" s="3" t="e">
        <f ca="1">_xll.BDP(D95, "fund_incept_dt")</f>
        <v>#NAME?</v>
      </c>
      <c r="L95" s="2" t="e">
        <f ca="1">_xll.BDP(D95, "cur_mkt_cap")</f>
        <v>#NAME?</v>
      </c>
      <c r="M95" s="2" t="e">
        <f ca="1">_xll.BDP(D95, "eqy_sh_out_real")</f>
        <v>#NAME?</v>
      </c>
      <c r="N95" s="2" t="e">
        <f ca="1">_xll.BDP(D95, "volume_avg_3m")</f>
        <v>#NAME?</v>
      </c>
      <c r="O95" s="4" t="e">
        <f ca="1">_xll.BDP(D95, "spread_ba_cr")</f>
        <v>#NAME?</v>
      </c>
      <c r="P95" t="str">
        <f>"'" &amp; C95 &amp; "'" &amp; " : " &amp; INDEX(Sheet1!$B:$B,MATCH(C95,Sheet1!$A:$A,0)) &amp; ","</f>
        <v>'MCHI' : 'mchi_ishares_china',</v>
      </c>
    </row>
    <row r="96" spans="2:16">
      <c r="B96" s="6"/>
      <c r="C96" s="2" t="s">
        <v>94</v>
      </c>
      <c r="D96" s="2" t="str">
        <f t="shared" si="1"/>
        <v>EWS US Equity</v>
      </c>
      <c r="E96" s="2" t="s">
        <v>331</v>
      </c>
      <c r="F96" s="2" t="e">
        <f ca="1">_xll.BDP(D96, "name")</f>
        <v>#NAME?</v>
      </c>
      <c r="G96" s="2" t="e">
        <f ca="1">_xll.BDP(D96, "id_isin")</f>
        <v>#NAME?</v>
      </c>
      <c r="H96" s="2" t="e">
        <f ca="1">_xll.BDP(D96, "etf_undl_index_ticker")</f>
        <v>#NAME?</v>
      </c>
      <c r="I96" s="4" t="e">
        <f ca="1">_xll.BDP(D96, "tracking_error")</f>
        <v>#NAME?</v>
      </c>
      <c r="J96" s="4" t="e">
        <f ca="1">_xll.BDP(D96, "fund_expense_ratio")</f>
        <v>#NAME?</v>
      </c>
      <c r="K96" s="3" t="e">
        <f ca="1">_xll.BDP(D96, "fund_incept_dt")</f>
        <v>#NAME?</v>
      </c>
      <c r="L96" s="2" t="e">
        <f ca="1">_xll.BDP(D96, "cur_mkt_cap")</f>
        <v>#NAME?</v>
      </c>
      <c r="M96" s="2" t="e">
        <f ca="1">_xll.BDP(D96, "eqy_sh_out_real")</f>
        <v>#NAME?</v>
      </c>
      <c r="N96" s="2" t="e">
        <f ca="1">_xll.BDP(D96, "volume_avg_3m")</f>
        <v>#NAME?</v>
      </c>
      <c r="O96" s="4" t="e">
        <f ca="1">_xll.BDP(D96, "spread_ba_cr")</f>
        <v>#NAME?</v>
      </c>
      <c r="P96" t="str">
        <f>"'" &amp; C96 &amp; "'" &amp; " : " &amp; INDEX(Sheet1!$B:$B,MATCH(C96,Sheet1!$A:$A,0)) &amp; ","</f>
        <v>'EWS' : 'ews_ishares_singapore',</v>
      </c>
    </row>
    <row r="97" spans="2:16">
      <c r="B97" s="6"/>
      <c r="C97" s="2" t="s">
        <v>95</v>
      </c>
      <c r="D97" s="2" t="str">
        <f t="shared" si="1"/>
        <v>EWA US Equity</v>
      </c>
      <c r="E97" s="2" t="s">
        <v>332</v>
      </c>
      <c r="F97" s="2" t="e">
        <f ca="1">_xll.BDP(D97, "name")</f>
        <v>#NAME?</v>
      </c>
      <c r="G97" s="2" t="e">
        <f ca="1">_xll.BDP(D97, "id_isin")</f>
        <v>#NAME?</v>
      </c>
      <c r="H97" s="2" t="e">
        <f ca="1">_xll.BDP(D97, "etf_undl_index_ticker")</f>
        <v>#NAME?</v>
      </c>
      <c r="I97" s="4" t="e">
        <f ca="1">_xll.BDP(D97, "tracking_error")</f>
        <v>#NAME?</v>
      </c>
      <c r="J97" s="4" t="e">
        <f ca="1">_xll.BDP(D97, "fund_expense_ratio")</f>
        <v>#NAME?</v>
      </c>
      <c r="K97" s="3" t="e">
        <f ca="1">_xll.BDP(D97, "fund_incept_dt")</f>
        <v>#NAME?</v>
      </c>
      <c r="L97" s="2" t="e">
        <f ca="1">_xll.BDP(D97, "cur_mkt_cap")</f>
        <v>#NAME?</v>
      </c>
      <c r="M97" s="2" t="e">
        <f ca="1">_xll.BDP(D97, "eqy_sh_out_real")</f>
        <v>#NAME?</v>
      </c>
      <c r="N97" s="2" t="e">
        <f ca="1">_xll.BDP(D97, "volume_avg_3m")</f>
        <v>#NAME?</v>
      </c>
      <c r="O97" s="4" t="e">
        <f ca="1">_xll.BDP(D97, "spread_ba_cr")</f>
        <v>#NAME?</v>
      </c>
      <c r="P97" t="str">
        <f>"'" &amp; C97 &amp; "'" &amp; " : " &amp; INDEX(Sheet1!$B:$B,MATCH(C97,Sheet1!$A:$A,0)) &amp; ","</f>
        <v>'EWA' : 'ewa_ishares_australia',</v>
      </c>
    </row>
    <row r="98" spans="2:16">
      <c r="B98" s="6"/>
      <c r="C98" s="2" t="s">
        <v>96</v>
      </c>
      <c r="D98" s="2" t="str">
        <f t="shared" si="1"/>
        <v>EWO US Equity</v>
      </c>
      <c r="E98" s="2" t="s">
        <v>333</v>
      </c>
      <c r="F98" s="2" t="e">
        <f ca="1">_xll.BDP(D98, "name")</f>
        <v>#NAME?</v>
      </c>
      <c r="G98" s="2" t="e">
        <f ca="1">_xll.BDP(D98, "id_isin")</f>
        <v>#NAME?</v>
      </c>
      <c r="H98" s="2" t="e">
        <f ca="1">_xll.BDP(D98, "etf_undl_index_ticker")</f>
        <v>#NAME?</v>
      </c>
      <c r="I98" s="4" t="e">
        <f ca="1">_xll.BDP(D98, "tracking_error")</f>
        <v>#NAME?</v>
      </c>
      <c r="J98" s="4" t="e">
        <f ca="1">_xll.BDP(D98, "fund_expense_ratio")</f>
        <v>#NAME?</v>
      </c>
      <c r="K98" s="3" t="e">
        <f ca="1">_xll.BDP(D98, "fund_incept_dt")</f>
        <v>#NAME?</v>
      </c>
      <c r="L98" s="2" t="e">
        <f ca="1">_xll.BDP(D98, "cur_mkt_cap")</f>
        <v>#NAME?</v>
      </c>
      <c r="M98" s="2" t="e">
        <f ca="1">_xll.BDP(D98, "eqy_sh_out_real")</f>
        <v>#NAME?</v>
      </c>
      <c r="N98" s="2" t="e">
        <f ca="1">_xll.BDP(D98, "volume_avg_3m")</f>
        <v>#NAME?</v>
      </c>
      <c r="O98" s="4" t="e">
        <f ca="1">_xll.BDP(D98, "spread_ba_cr")</f>
        <v>#NAME?</v>
      </c>
      <c r="P98" t="str">
        <f>"'" &amp; C98 &amp; "'" &amp; " : " &amp; INDEX(Sheet1!$B:$B,MATCH(C98,Sheet1!$A:$A,0)) &amp; ","</f>
        <v>'EWO' : 'ewo_ishares_austria',</v>
      </c>
    </row>
    <row r="99" spans="2:16">
      <c r="B99" s="6"/>
      <c r="C99" s="2" t="s">
        <v>97</v>
      </c>
      <c r="D99" s="2" t="str">
        <f t="shared" si="1"/>
        <v>EWK US Equity</v>
      </c>
      <c r="E99" s="2" t="s">
        <v>334</v>
      </c>
      <c r="F99" s="2" t="e">
        <f ca="1">_xll.BDP(D99, "name")</f>
        <v>#NAME?</v>
      </c>
      <c r="G99" s="2" t="e">
        <f ca="1">_xll.BDP(D99, "id_isin")</f>
        <v>#NAME?</v>
      </c>
      <c r="H99" s="2" t="e">
        <f ca="1">_xll.BDP(D99, "etf_undl_index_ticker")</f>
        <v>#NAME?</v>
      </c>
      <c r="I99" s="4" t="e">
        <f ca="1">_xll.BDP(D99, "tracking_error")</f>
        <v>#NAME?</v>
      </c>
      <c r="J99" s="4" t="e">
        <f ca="1">_xll.BDP(D99, "fund_expense_ratio")</f>
        <v>#NAME?</v>
      </c>
      <c r="K99" s="3" t="e">
        <f ca="1">_xll.BDP(D99, "fund_incept_dt")</f>
        <v>#NAME?</v>
      </c>
      <c r="L99" s="2" t="e">
        <f ca="1">_xll.BDP(D99, "cur_mkt_cap")</f>
        <v>#NAME?</v>
      </c>
      <c r="M99" s="2" t="e">
        <f ca="1">_xll.BDP(D99, "eqy_sh_out_real")</f>
        <v>#NAME?</v>
      </c>
      <c r="N99" s="2" t="e">
        <f ca="1">_xll.BDP(D99, "volume_avg_3m")</f>
        <v>#NAME?</v>
      </c>
      <c r="O99" s="4" t="e">
        <f ca="1">_xll.BDP(D99, "spread_ba_cr")</f>
        <v>#NAME?</v>
      </c>
      <c r="P99" t="str">
        <f>"'" &amp; C99 &amp; "'" &amp; " : " &amp; INDEX(Sheet1!$B:$B,MATCH(C99,Sheet1!$A:$A,0)) &amp; ","</f>
        <v>'EWK' : 'ewk_ishares_belgium',</v>
      </c>
    </row>
    <row r="100" spans="2:16">
      <c r="B100" s="6"/>
      <c r="C100" s="2" t="s">
        <v>98</v>
      </c>
      <c r="D100" s="2" t="str">
        <f t="shared" si="1"/>
        <v>EWQ US Equity</v>
      </c>
      <c r="E100" s="2" t="s">
        <v>335</v>
      </c>
      <c r="F100" s="2" t="e">
        <f ca="1">_xll.BDP(D100, "name")</f>
        <v>#NAME?</v>
      </c>
      <c r="G100" s="2" t="e">
        <f ca="1">_xll.BDP(D100, "id_isin")</f>
        <v>#NAME?</v>
      </c>
      <c r="H100" s="2" t="e">
        <f ca="1">_xll.BDP(D100, "etf_undl_index_ticker")</f>
        <v>#NAME?</v>
      </c>
      <c r="I100" s="4" t="e">
        <f ca="1">_xll.BDP(D100, "tracking_error")</f>
        <v>#NAME?</v>
      </c>
      <c r="J100" s="4" t="e">
        <f ca="1">_xll.BDP(D100, "fund_expense_ratio")</f>
        <v>#NAME?</v>
      </c>
      <c r="K100" s="3" t="e">
        <f ca="1">_xll.BDP(D100, "fund_incept_dt")</f>
        <v>#NAME?</v>
      </c>
      <c r="L100" s="2" t="e">
        <f ca="1">_xll.BDP(D100, "cur_mkt_cap")</f>
        <v>#NAME?</v>
      </c>
      <c r="M100" s="2" t="e">
        <f ca="1">_xll.BDP(D100, "eqy_sh_out_real")</f>
        <v>#NAME?</v>
      </c>
      <c r="N100" s="2" t="e">
        <f ca="1">_xll.BDP(D100, "volume_avg_3m")</f>
        <v>#NAME?</v>
      </c>
      <c r="O100" s="4" t="e">
        <f ca="1">_xll.BDP(D100, "spread_ba_cr")</f>
        <v>#NAME?</v>
      </c>
      <c r="P100" t="str">
        <f>"'" &amp; C100 &amp; "'" &amp; " : " &amp; INDEX(Sheet1!$B:$B,MATCH(C100,Sheet1!$A:$A,0)) &amp; ","</f>
        <v>'EWQ' : 'ewq_ishares_fr',</v>
      </c>
    </row>
    <row r="101" spans="2:16">
      <c r="B101" s="6"/>
      <c r="C101" s="2" t="s">
        <v>99</v>
      </c>
      <c r="D101" s="2" t="str">
        <f t="shared" si="1"/>
        <v>EWH US Equity</v>
      </c>
      <c r="E101" s="2" t="s">
        <v>336</v>
      </c>
      <c r="F101" s="2" t="e">
        <f ca="1">_xll.BDP(D101, "name")</f>
        <v>#NAME?</v>
      </c>
      <c r="G101" s="2" t="e">
        <f ca="1">_xll.BDP(D101, "id_isin")</f>
        <v>#NAME?</v>
      </c>
      <c r="H101" s="2" t="e">
        <f ca="1">_xll.BDP(D101, "etf_undl_index_ticker")</f>
        <v>#NAME?</v>
      </c>
      <c r="I101" s="4" t="e">
        <f ca="1">_xll.BDP(D101, "tracking_error")</f>
        <v>#NAME?</v>
      </c>
      <c r="J101" s="4" t="e">
        <f ca="1">_xll.BDP(D101, "fund_expense_ratio")</f>
        <v>#NAME?</v>
      </c>
      <c r="K101" s="3" t="e">
        <f ca="1">_xll.BDP(D101, "fund_incept_dt")</f>
        <v>#NAME?</v>
      </c>
      <c r="L101" s="2" t="e">
        <f ca="1">_xll.BDP(D101, "cur_mkt_cap")</f>
        <v>#NAME?</v>
      </c>
      <c r="M101" s="2" t="e">
        <f ca="1">_xll.BDP(D101, "eqy_sh_out_real")</f>
        <v>#NAME?</v>
      </c>
      <c r="N101" s="2" t="e">
        <f ca="1">_xll.BDP(D101, "volume_avg_3m")</f>
        <v>#NAME?</v>
      </c>
      <c r="O101" s="4" t="e">
        <f ca="1">_xll.BDP(D101, "spread_ba_cr")</f>
        <v>#NAME?</v>
      </c>
      <c r="P101" t="str">
        <f>"'" &amp; C101 &amp; "'" &amp; " : " &amp; INDEX(Sheet1!$B:$B,MATCH(C101,Sheet1!$A:$A,0)) &amp; ","</f>
        <v>'EWH' : 'ewh_ishares_hk',</v>
      </c>
    </row>
    <row r="102" spans="2:16">
      <c r="B102" s="6"/>
      <c r="C102" s="2" t="s">
        <v>100</v>
      </c>
      <c r="D102" s="2" t="str">
        <f t="shared" si="1"/>
        <v>EWM US Equity</v>
      </c>
      <c r="E102" s="2" t="s">
        <v>337</v>
      </c>
      <c r="F102" s="2" t="e">
        <f ca="1">_xll.BDP(D102, "name")</f>
        <v>#NAME?</v>
      </c>
      <c r="G102" s="2" t="e">
        <f ca="1">_xll.BDP(D102, "id_isin")</f>
        <v>#NAME?</v>
      </c>
      <c r="H102" s="2" t="e">
        <f ca="1">_xll.BDP(D102, "etf_undl_index_ticker")</f>
        <v>#NAME?</v>
      </c>
      <c r="I102" s="4" t="e">
        <f ca="1">_xll.BDP(D102, "tracking_error")</f>
        <v>#NAME?</v>
      </c>
      <c r="J102" s="4" t="e">
        <f ca="1">_xll.BDP(D102, "fund_expense_ratio")</f>
        <v>#NAME?</v>
      </c>
      <c r="K102" s="3" t="e">
        <f ca="1">_xll.BDP(D102, "fund_incept_dt")</f>
        <v>#NAME?</v>
      </c>
      <c r="L102" s="2" t="e">
        <f ca="1">_xll.BDP(D102, "cur_mkt_cap")</f>
        <v>#NAME?</v>
      </c>
      <c r="M102" s="2" t="e">
        <f ca="1">_xll.BDP(D102, "eqy_sh_out_real")</f>
        <v>#NAME?</v>
      </c>
      <c r="N102" s="2" t="e">
        <f ca="1">_xll.BDP(D102, "volume_avg_3m")</f>
        <v>#NAME?</v>
      </c>
      <c r="O102" s="4" t="e">
        <f ca="1">_xll.BDP(D102, "spread_ba_cr")</f>
        <v>#NAME?</v>
      </c>
      <c r="P102" t="str">
        <f>"'" &amp; C102 &amp; "'" &amp; " : " &amp; INDEX(Sheet1!$B:$B,MATCH(C102,Sheet1!$A:$A,0)) &amp; ","</f>
        <v>'EWM' : 'ewm_ishares_malaysia',</v>
      </c>
    </row>
    <row r="103" spans="2:16">
      <c r="B103" s="6"/>
      <c r="C103" s="2" t="s">
        <v>101</v>
      </c>
      <c r="D103" s="2" t="str">
        <f t="shared" si="1"/>
        <v>EWN US Equity</v>
      </c>
      <c r="E103" s="2" t="s">
        <v>338</v>
      </c>
      <c r="F103" s="2" t="e">
        <f ca="1">_xll.BDP(D103, "name")</f>
        <v>#NAME?</v>
      </c>
      <c r="G103" s="2" t="e">
        <f ca="1">_xll.BDP(D103, "id_isin")</f>
        <v>#NAME?</v>
      </c>
      <c r="H103" s="2" t="e">
        <f ca="1">_xll.BDP(D103, "etf_undl_index_ticker")</f>
        <v>#NAME?</v>
      </c>
      <c r="I103" s="4" t="e">
        <f ca="1">_xll.BDP(D103, "tracking_error")</f>
        <v>#NAME?</v>
      </c>
      <c r="J103" s="4" t="e">
        <f ca="1">_xll.BDP(D103, "fund_expense_ratio")</f>
        <v>#NAME?</v>
      </c>
      <c r="K103" s="3" t="e">
        <f ca="1">_xll.BDP(D103, "fund_incept_dt")</f>
        <v>#NAME?</v>
      </c>
      <c r="L103" s="2" t="e">
        <f ca="1">_xll.BDP(D103, "cur_mkt_cap")</f>
        <v>#NAME?</v>
      </c>
      <c r="M103" s="2" t="e">
        <f ca="1">_xll.BDP(D103, "eqy_sh_out_real")</f>
        <v>#NAME?</v>
      </c>
      <c r="N103" s="2" t="e">
        <f ca="1">_xll.BDP(D103, "volume_avg_3m")</f>
        <v>#NAME?</v>
      </c>
      <c r="O103" s="4" t="e">
        <f ca="1">_xll.BDP(D103, "spread_ba_cr")</f>
        <v>#NAME?</v>
      </c>
      <c r="P103" t="str">
        <f>"'" &amp; C103 &amp; "'" &amp; " : " &amp; INDEX(Sheet1!$B:$B,MATCH(C103,Sheet1!$A:$A,0)) &amp; ","</f>
        <v>'EWN' : 'ewn_ishares_netherland',</v>
      </c>
    </row>
    <row r="104" spans="2:16">
      <c r="B104" s="6"/>
      <c r="C104" s="2" t="s">
        <v>102</v>
      </c>
      <c r="D104" s="2" t="str">
        <f t="shared" si="1"/>
        <v>EWD US Equity</v>
      </c>
      <c r="E104" s="2" t="s">
        <v>339</v>
      </c>
      <c r="F104" s="2" t="e">
        <f ca="1">_xll.BDP(D104, "name")</f>
        <v>#NAME?</v>
      </c>
      <c r="G104" s="2" t="e">
        <f ca="1">_xll.BDP(D104, "id_isin")</f>
        <v>#NAME?</v>
      </c>
      <c r="H104" s="2" t="e">
        <f ca="1">_xll.BDP(D104, "etf_undl_index_ticker")</f>
        <v>#NAME?</v>
      </c>
      <c r="I104" s="4" t="e">
        <f ca="1">_xll.BDP(D104, "tracking_error")</f>
        <v>#NAME?</v>
      </c>
      <c r="J104" s="4" t="e">
        <f ca="1">_xll.BDP(D104, "fund_expense_ratio")</f>
        <v>#NAME?</v>
      </c>
      <c r="K104" s="3" t="e">
        <f ca="1">_xll.BDP(D104, "fund_incept_dt")</f>
        <v>#NAME?</v>
      </c>
      <c r="L104" s="2" t="e">
        <f ca="1">_xll.BDP(D104, "cur_mkt_cap")</f>
        <v>#NAME?</v>
      </c>
      <c r="M104" s="2" t="e">
        <f ca="1">_xll.BDP(D104, "eqy_sh_out_real")</f>
        <v>#NAME?</v>
      </c>
      <c r="N104" s="2" t="e">
        <f ca="1">_xll.BDP(D104, "volume_avg_3m")</f>
        <v>#NAME?</v>
      </c>
      <c r="O104" s="4" t="e">
        <f ca="1">_xll.BDP(D104, "spread_ba_cr")</f>
        <v>#NAME?</v>
      </c>
      <c r="P104" t="str">
        <f>"'" &amp; C104 &amp; "'" &amp; " : " &amp; INDEX(Sheet1!$B:$B,MATCH(C104,Sheet1!$A:$A,0)) &amp; ","</f>
        <v>'EWD' : 'ewd_ishares_sweden',</v>
      </c>
    </row>
    <row r="105" spans="2:16">
      <c r="B105" s="6"/>
      <c r="C105" s="2" t="s">
        <v>103</v>
      </c>
      <c r="D105" s="2" t="str">
        <f t="shared" si="1"/>
        <v>EWL US Equity</v>
      </c>
      <c r="E105" s="2" t="s">
        <v>340</v>
      </c>
      <c r="F105" s="2" t="e">
        <f ca="1">_xll.BDP(D105, "name")</f>
        <v>#NAME?</v>
      </c>
      <c r="G105" s="2" t="e">
        <f ca="1">_xll.BDP(D105, "id_isin")</f>
        <v>#NAME?</v>
      </c>
      <c r="H105" s="2" t="e">
        <f ca="1">_xll.BDP(D105, "etf_undl_index_ticker")</f>
        <v>#NAME?</v>
      </c>
      <c r="I105" s="4" t="e">
        <f ca="1">_xll.BDP(D105, "tracking_error")</f>
        <v>#NAME?</v>
      </c>
      <c r="J105" s="4" t="e">
        <f ca="1">_xll.BDP(D105, "fund_expense_ratio")</f>
        <v>#NAME?</v>
      </c>
      <c r="K105" s="3" t="e">
        <f ca="1">_xll.BDP(D105, "fund_incept_dt")</f>
        <v>#NAME?</v>
      </c>
      <c r="L105" s="2" t="e">
        <f ca="1">_xll.BDP(D105, "cur_mkt_cap")</f>
        <v>#NAME?</v>
      </c>
      <c r="M105" s="2" t="e">
        <f ca="1">_xll.BDP(D105, "eqy_sh_out_real")</f>
        <v>#NAME?</v>
      </c>
      <c r="N105" s="2" t="e">
        <f ca="1">_xll.BDP(D105, "volume_avg_3m")</f>
        <v>#NAME?</v>
      </c>
      <c r="O105" s="4" t="e">
        <f ca="1">_xll.BDP(D105, "spread_ba_cr")</f>
        <v>#NAME?</v>
      </c>
      <c r="P105" t="str">
        <f>"'" &amp; C105 &amp; "'" &amp; " : " &amp; INDEX(Sheet1!$B:$B,MATCH(C105,Sheet1!$A:$A,0)) &amp; ","</f>
        <v>'EWL' : 'ewl_ishares_switzerland',</v>
      </c>
    </row>
    <row r="106" spans="2:16">
      <c r="B106" s="6"/>
      <c r="C106" s="2" t="s">
        <v>104</v>
      </c>
      <c r="D106" s="2" t="str">
        <f t="shared" si="1"/>
        <v>EWT US Equity</v>
      </c>
      <c r="E106" s="2" t="s">
        <v>341</v>
      </c>
      <c r="F106" s="2" t="e">
        <f ca="1">_xll.BDP(D106, "name")</f>
        <v>#NAME?</v>
      </c>
      <c r="G106" s="2" t="e">
        <f ca="1">_xll.BDP(D106, "id_isin")</f>
        <v>#NAME?</v>
      </c>
      <c r="H106" s="2" t="e">
        <f ca="1">_xll.BDP(D106, "etf_undl_index_ticker")</f>
        <v>#NAME?</v>
      </c>
      <c r="I106" s="4" t="e">
        <f ca="1">_xll.BDP(D106, "tracking_error")</f>
        <v>#NAME?</v>
      </c>
      <c r="J106" s="4" t="e">
        <f ca="1">_xll.BDP(D106, "fund_expense_ratio")</f>
        <v>#NAME?</v>
      </c>
      <c r="K106" s="3" t="e">
        <f ca="1">_xll.BDP(D106, "fund_incept_dt")</f>
        <v>#NAME?</v>
      </c>
      <c r="L106" s="2" t="e">
        <f ca="1">_xll.BDP(D106, "cur_mkt_cap")</f>
        <v>#NAME?</v>
      </c>
      <c r="M106" s="2" t="e">
        <f ca="1">_xll.BDP(D106, "eqy_sh_out_real")</f>
        <v>#NAME?</v>
      </c>
      <c r="N106" s="2" t="e">
        <f ca="1">_xll.BDP(D106, "volume_avg_3m")</f>
        <v>#NAME?</v>
      </c>
      <c r="O106" s="4" t="e">
        <f ca="1">_xll.BDP(D106, "spread_ba_cr")</f>
        <v>#NAME?</v>
      </c>
      <c r="P106" t="str">
        <f>"'" &amp; C106 &amp; "'" &amp; " : " &amp; INDEX(Sheet1!$B:$B,MATCH(C106,Sheet1!$A:$A,0)) &amp; ","</f>
        <v>'EWT' : 'ewt_ishares_taiwan',</v>
      </c>
    </row>
    <row r="107" spans="2:16">
      <c r="B107" s="6"/>
      <c r="C107" s="2" t="s">
        <v>105</v>
      </c>
      <c r="D107" s="2" t="str">
        <f t="shared" si="1"/>
        <v>VNM US Equity</v>
      </c>
      <c r="E107" s="2" t="s">
        <v>342</v>
      </c>
      <c r="F107" s="2" t="e">
        <f ca="1">_xll.BDP(D107, "name")</f>
        <v>#NAME?</v>
      </c>
      <c r="G107" s="2" t="e">
        <f ca="1">_xll.BDP(D107, "id_isin")</f>
        <v>#NAME?</v>
      </c>
      <c r="H107" s="2" t="e">
        <f ca="1">_xll.BDP(D107, "etf_undl_index_ticker")</f>
        <v>#NAME?</v>
      </c>
      <c r="I107" s="4" t="e">
        <f ca="1">_xll.BDP(D107, "tracking_error")</f>
        <v>#NAME?</v>
      </c>
      <c r="J107" s="4" t="e">
        <f ca="1">_xll.BDP(D107, "fund_expense_ratio")</f>
        <v>#NAME?</v>
      </c>
      <c r="K107" s="3" t="e">
        <f ca="1">_xll.BDP(D107, "fund_incept_dt")</f>
        <v>#NAME?</v>
      </c>
      <c r="L107" s="2" t="e">
        <f ca="1">_xll.BDP(D107, "cur_mkt_cap")</f>
        <v>#NAME?</v>
      </c>
      <c r="M107" s="2" t="e">
        <f ca="1">_xll.BDP(D107, "eqy_sh_out_real")</f>
        <v>#NAME?</v>
      </c>
      <c r="N107" s="2" t="e">
        <f ca="1">_xll.BDP(D107, "volume_avg_3m")</f>
        <v>#NAME?</v>
      </c>
      <c r="O107" s="4" t="e">
        <f ca="1">_xll.BDP(D107, "spread_ba_cr")</f>
        <v>#NAME?</v>
      </c>
      <c r="P107" t="str">
        <f>"'" &amp; C107 &amp; "'" &amp; " : " &amp; INDEX(Sheet1!$B:$B,MATCH(C107,Sheet1!$A:$A,0)) &amp; ","</f>
        <v>'VNM' : 'vnm_vaneck_vietnam',</v>
      </c>
    </row>
    <row r="108" spans="2:16">
      <c r="B108" s="6"/>
      <c r="C108" s="2" t="s">
        <v>106</v>
      </c>
      <c r="D108" s="2" t="str">
        <f t="shared" si="1"/>
        <v>EPOL US Equity</v>
      </c>
      <c r="E108" s="2" t="s">
        <v>343</v>
      </c>
      <c r="F108" s="2" t="e">
        <f ca="1">_xll.BDP(D108, "name")</f>
        <v>#NAME?</v>
      </c>
      <c r="G108" s="2" t="e">
        <f ca="1">_xll.BDP(D108, "id_isin")</f>
        <v>#NAME?</v>
      </c>
      <c r="H108" s="2" t="e">
        <f ca="1">_xll.BDP(D108, "etf_undl_index_ticker")</f>
        <v>#NAME?</v>
      </c>
      <c r="I108" s="4" t="e">
        <f ca="1">_xll.BDP(D108, "tracking_error")</f>
        <v>#NAME?</v>
      </c>
      <c r="J108" s="4" t="e">
        <f ca="1">_xll.BDP(D108, "fund_expense_ratio")</f>
        <v>#NAME?</v>
      </c>
      <c r="K108" s="3" t="e">
        <f ca="1">_xll.BDP(D108, "fund_incept_dt")</f>
        <v>#NAME?</v>
      </c>
      <c r="L108" s="2" t="e">
        <f ca="1">_xll.BDP(D108, "cur_mkt_cap")</f>
        <v>#NAME?</v>
      </c>
      <c r="M108" s="2" t="e">
        <f ca="1">_xll.BDP(D108, "eqy_sh_out_real")</f>
        <v>#NAME?</v>
      </c>
      <c r="N108" s="2" t="e">
        <f ca="1">_xll.BDP(D108, "volume_avg_3m")</f>
        <v>#NAME?</v>
      </c>
      <c r="O108" s="4" t="e">
        <f ca="1">_xll.BDP(D108, "spread_ba_cr")</f>
        <v>#NAME?</v>
      </c>
      <c r="P108" t="str">
        <f>"'" &amp; C108 &amp; "'" &amp; " : " &amp; INDEX(Sheet1!$B:$B,MATCH(C108,Sheet1!$A:$A,0)) &amp; ","</f>
        <v>'EPOL' : 'epol_ishares_poland',</v>
      </c>
    </row>
    <row r="109" spans="2:16">
      <c r="B109" s="6"/>
      <c r="C109" s="2" t="s">
        <v>107</v>
      </c>
      <c r="D109" s="2" t="str">
        <f t="shared" si="1"/>
        <v>ENZL US Equity</v>
      </c>
      <c r="E109" s="2" t="s">
        <v>344</v>
      </c>
      <c r="F109" s="2" t="e">
        <f ca="1">_xll.BDP(D109, "name")</f>
        <v>#NAME?</v>
      </c>
      <c r="G109" s="2" t="e">
        <f ca="1">_xll.BDP(D109, "id_isin")</f>
        <v>#NAME?</v>
      </c>
      <c r="H109" s="2" t="e">
        <f ca="1">_xll.BDP(D109, "etf_undl_index_ticker")</f>
        <v>#NAME?</v>
      </c>
      <c r="I109" s="4" t="e">
        <f ca="1">_xll.BDP(D109, "tracking_error")</f>
        <v>#NAME?</v>
      </c>
      <c r="J109" s="4" t="e">
        <f ca="1">_xll.BDP(D109, "fund_expense_ratio")</f>
        <v>#NAME?</v>
      </c>
      <c r="K109" s="3" t="e">
        <f ca="1">_xll.BDP(D109, "fund_incept_dt")</f>
        <v>#NAME?</v>
      </c>
      <c r="L109" s="2" t="e">
        <f ca="1">_xll.BDP(D109, "cur_mkt_cap")</f>
        <v>#NAME?</v>
      </c>
      <c r="M109" s="2" t="e">
        <f ca="1">_xll.BDP(D109, "eqy_sh_out_real")</f>
        <v>#NAME?</v>
      </c>
      <c r="N109" s="2" t="e">
        <f ca="1">_xll.BDP(D109, "volume_avg_3m")</f>
        <v>#NAME?</v>
      </c>
      <c r="O109" s="4" t="e">
        <f ca="1">_xll.BDP(D109, "spread_ba_cr")</f>
        <v>#NAME?</v>
      </c>
      <c r="P109" t="str">
        <f>"'" &amp; C109 &amp; "'" &amp; " : " &amp; INDEX(Sheet1!$B:$B,MATCH(C109,Sheet1!$A:$A,0)) &amp; ","</f>
        <v>'ENZL' : 'enzl_ishares_newzealand',</v>
      </c>
    </row>
    <row r="110" spans="2:16">
      <c r="B110" s="6"/>
      <c r="C110" s="2" t="s">
        <v>108</v>
      </c>
      <c r="D110" s="2" t="str">
        <f t="shared" si="1"/>
        <v>GREK US Equity</v>
      </c>
      <c r="E110" s="2" t="s">
        <v>345</v>
      </c>
      <c r="F110" s="2" t="e">
        <f ca="1">_xll.BDP(D110, "name")</f>
        <v>#NAME?</v>
      </c>
      <c r="G110" s="2" t="e">
        <f ca="1">_xll.BDP(D110, "id_isin")</f>
        <v>#NAME?</v>
      </c>
      <c r="H110" s="2" t="e">
        <f ca="1">_xll.BDP(D110, "etf_undl_index_ticker")</f>
        <v>#NAME?</v>
      </c>
      <c r="I110" s="4" t="e">
        <f ca="1">_xll.BDP(D110, "tracking_error")</f>
        <v>#NAME?</v>
      </c>
      <c r="J110" s="4" t="e">
        <f ca="1">_xll.BDP(D110, "fund_expense_ratio")</f>
        <v>#NAME?</v>
      </c>
      <c r="K110" s="3" t="e">
        <f ca="1">_xll.BDP(D110, "fund_incept_dt")</f>
        <v>#NAME?</v>
      </c>
      <c r="L110" s="2" t="e">
        <f ca="1">_xll.BDP(D110, "cur_mkt_cap")</f>
        <v>#NAME?</v>
      </c>
      <c r="M110" s="2" t="e">
        <f ca="1">_xll.BDP(D110, "eqy_sh_out_real")</f>
        <v>#NAME?</v>
      </c>
      <c r="N110" s="2" t="e">
        <f ca="1">_xll.BDP(D110, "volume_avg_3m")</f>
        <v>#NAME?</v>
      </c>
      <c r="O110" s="4" t="e">
        <f ca="1">_xll.BDP(D110, "spread_ba_cr")</f>
        <v>#NAME?</v>
      </c>
      <c r="P110" t="str">
        <f>"'" &amp; C110 &amp; "'" &amp; " : " &amp; INDEX(Sheet1!$B:$B,MATCH(C110,Sheet1!$A:$A,0)) &amp; ","</f>
        <v>'GREK' : 'grek_globalx_greece',</v>
      </c>
    </row>
    <row r="111" spans="2:16">
      <c r="B111" s="6"/>
      <c r="C111" s="2" t="s">
        <v>109</v>
      </c>
      <c r="D111" s="2" t="str">
        <f t="shared" si="1"/>
        <v>NORW US Equity</v>
      </c>
      <c r="E111" s="2" t="s">
        <v>346</v>
      </c>
      <c r="F111" s="2" t="e">
        <f ca="1">_xll.BDP(D111, "name")</f>
        <v>#NAME?</v>
      </c>
      <c r="G111" s="2" t="e">
        <f ca="1">_xll.BDP(D111, "id_isin")</f>
        <v>#NAME?</v>
      </c>
      <c r="H111" s="2" t="e">
        <f ca="1">_xll.BDP(D111, "etf_undl_index_ticker")</f>
        <v>#NAME?</v>
      </c>
      <c r="I111" s="4" t="e">
        <f ca="1">_xll.BDP(D111, "tracking_error")</f>
        <v>#NAME?</v>
      </c>
      <c r="J111" s="4" t="e">
        <f ca="1">_xll.BDP(D111, "fund_expense_ratio")</f>
        <v>#NAME?</v>
      </c>
      <c r="K111" s="3" t="e">
        <f ca="1">_xll.BDP(D111, "fund_incept_dt")</f>
        <v>#NAME?</v>
      </c>
      <c r="L111" s="2" t="e">
        <f ca="1">_xll.BDP(D111, "cur_mkt_cap")</f>
        <v>#NAME?</v>
      </c>
      <c r="M111" s="2" t="e">
        <f ca="1">_xll.BDP(D111, "eqy_sh_out_real")</f>
        <v>#NAME?</v>
      </c>
      <c r="N111" s="2" t="e">
        <f ca="1">_xll.BDP(D111, "volume_avg_3m")</f>
        <v>#NAME?</v>
      </c>
      <c r="O111" s="4" t="e">
        <f ca="1">_xll.BDP(D111, "spread_ba_cr")</f>
        <v>#NAME?</v>
      </c>
      <c r="P111" t="str">
        <f>"'" &amp; C111 &amp; "'" &amp; " : " &amp; INDEX(Sheet1!$B:$B,MATCH(C111,Sheet1!$A:$A,0)) &amp; ","</f>
        <v>'NORW' : 'norw_globalx_norway',</v>
      </c>
    </row>
    <row r="112" spans="2:16">
      <c r="B112" s="6"/>
      <c r="C112" s="2" t="s">
        <v>110</v>
      </c>
      <c r="D112" s="2" t="str">
        <f t="shared" si="1"/>
        <v>EIDO US Equity</v>
      </c>
      <c r="E112" s="2" t="s">
        <v>347</v>
      </c>
      <c r="F112" s="2" t="e">
        <f ca="1">_xll.BDP(D112, "name")</f>
        <v>#NAME?</v>
      </c>
      <c r="G112" s="2" t="e">
        <f ca="1">_xll.BDP(D112, "id_isin")</f>
        <v>#NAME?</v>
      </c>
      <c r="H112" s="2" t="e">
        <f ca="1">_xll.BDP(D112, "etf_undl_index_ticker")</f>
        <v>#NAME?</v>
      </c>
      <c r="I112" s="4" t="e">
        <f ca="1">_xll.BDP(D112, "tracking_error")</f>
        <v>#NAME?</v>
      </c>
      <c r="J112" s="4" t="e">
        <f ca="1">_xll.BDP(D112, "fund_expense_ratio")</f>
        <v>#NAME?</v>
      </c>
      <c r="K112" s="3" t="e">
        <f ca="1">_xll.BDP(D112, "fund_incept_dt")</f>
        <v>#NAME?</v>
      </c>
      <c r="L112" s="2" t="e">
        <f ca="1">_xll.BDP(D112, "cur_mkt_cap")</f>
        <v>#NAME?</v>
      </c>
      <c r="M112" s="2" t="e">
        <f ca="1">_xll.BDP(D112, "eqy_sh_out_real")</f>
        <v>#NAME?</v>
      </c>
      <c r="N112" s="2" t="e">
        <f ca="1">_xll.BDP(D112, "volume_avg_3m")</f>
        <v>#NAME?</v>
      </c>
      <c r="O112" s="4" t="e">
        <f ca="1">_xll.BDP(D112, "spread_ba_cr")</f>
        <v>#NAME?</v>
      </c>
      <c r="P112" t="str">
        <f>"'" &amp; C112 &amp; "'" &amp; " : " &amp; INDEX(Sheet1!$B:$B,MATCH(C112,Sheet1!$A:$A,0)) &amp; ","</f>
        <v>'EIDO' : 'eido_ishares_indonesia',</v>
      </c>
    </row>
    <row r="113" spans="2:16">
      <c r="B113" s="6"/>
      <c r="C113" s="2" t="s">
        <v>111</v>
      </c>
      <c r="D113" s="2" t="str">
        <f t="shared" si="1"/>
        <v>EPHE US Equity</v>
      </c>
      <c r="E113" s="2" t="s">
        <v>348</v>
      </c>
      <c r="F113" s="2" t="e">
        <f ca="1">_xll.BDP(D113, "name")</f>
        <v>#NAME?</v>
      </c>
      <c r="G113" s="2" t="e">
        <f ca="1">_xll.BDP(D113, "id_isin")</f>
        <v>#NAME?</v>
      </c>
      <c r="H113" s="2" t="e">
        <f ca="1">_xll.BDP(D113, "etf_undl_index_ticker")</f>
        <v>#NAME?</v>
      </c>
      <c r="I113" s="4" t="e">
        <f ca="1">_xll.BDP(D113, "tracking_error")</f>
        <v>#NAME?</v>
      </c>
      <c r="J113" s="4" t="e">
        <f ca="1">_xll.BDP(D113, "fund_expense_ratio")</f>
        <v>#NAME?</v>
      </c>
      <c r="K113" s="3" t="e">
        <f ca="1">_xll.BDP(D113, "fund_incept_dt")</f>
        <v>#NAME?</v>
      </c>
      <c r="L113" s="2" t="e">
        <f ca="1">_xll.BDP(D113, "cur_mkt_cap")</f>
        <v>#NAME?</v>
      </c>
      <c r="M113" s="2" t="e">
        <f ca="1">_xll.BDP(D113, "eqy_sh_out_real")</f>
        <v>#NAME?</v>
      </c>
      <c r="N113" s="2" t="e">
        <f ca="1">_xll.BDP(D113, "volume_avg_3m")</f>
        <v>#NAME?</v>
      </c>
      <c r="O113" s="4" t="e">
        <f ca="1">_xll.BDP(D113, "spread_ba_cr")</f>
        <v>#NAME?</v>
      </c>
      <c r="P113" t="str">
        <f>"'" &amp; C113 &amp; "'" &amp; " : " &amp; INDEX(Sheet1!$B:$B,MATCH(C113,Sheet1!$A:$A,0)) &amp; ","</f>
        <v>'EPHE' : 'ephe_ishares_philip',</v>
      </c>
    </row>
    <row r="114" spans="2:16">
      <c r="B114" s="6"/>
      <c r="C114" s="2" t="s">
        <v>112</v>
      </c>
      <c r="D114" s="2" t="str">
        <f t="shared" si="1"/>
        <v>THD US Equity</v>
      </c>
      <c r="E114" s="2" t="s">
        <v>349</v>
      </c>
      <c r="F114" s="2" t="e">
        <f ca="1">_xll.BDP(D114, "name")</f>
        <v>#NAME?</v>
      </c>
      <c r="G114" s="2" t="e">
        <f ca="1">_xll.BDP(D114, "id_isin")</f>
        <v>#NAME?</v>
      </c>
      <c r="H114" s="2" t="e">
        <f ca="1">_xll.BDP(D114, "etf_undl_index_ticker")</f>
        <v>#NAME?</v>
      </c>
      <c r="I114" s="4" t="e">
        <f ca="1">_xll.BDP(D114, "tracking_error")</f>
        <v>#NAME?</v>
      </c>
      <c r="J114" s="4" t="e">
        <f ca="1">_xll.BDP(D114, "fund_expense_ratio")</f>
        <v>#NAME?</v>
      </c>
      <c r="K114" s="3" t="e">
        <f ca="1">_xll.BDP(D114, "fund_incept_dt")</f>
        <v>#NAME?</v>
      </c>
      <c r="L114" s="2" t="e">
        <f ca="1">_xll.BDP(D114, "cur_mkt_cap")</f>
        <v>#NAME?</v>
      </c>
      <c r="M114" s="2" t="e">
        <f ca="1">_xll.BDP(D114, "eqy_sh_out_real")</f>
        <v>#NAME?</v>
      </c>
      <c r="N114" s="2" t="e">
        <f ca="1">_xll.BDP(D114, "volume_avg_3m")</f>
        <v>#NAME?</v>
      </c>
      <c r="O114" s="4" t="e">
        <f ca="1">_xll.BDP(D114, "spread_ba_cr")</f>
        <v>#NAME?</v>
      </c>
      <c r="P114" t="str">
        <f>"'" &amp; C114 &amp; "'" &amp; " : " &amp; INDEX(Sheet1!$B:$B,MATCH(C114,Sheet1!$A:$A,0)) &amp; ","</f>
        <v>'THD' : 'thd_ishares_thailand',</v>
      </c>
    </row>
    <row r="115" spans="2:16">
      <c r="B115" s="6"/>
      <c r="C115" s="2" t="s">
        <v>113</v>
      </c>
      <c r="D115" s="2" t="str">
        <f t="shared" si="1"/>
        <v>TUR US Equity</v>
      </c>
      <c r="E115" s="2" t="s">
        <v>350</v>
      </c>
      <c r="F115" s="2" t="e">
        <f ca="1">_xll.BDP(D115, "name")</f>
        <v>#NAME?</v>
      </c>
      <c r="G115" s="2" t="e">
        <f ca="1">_xll.BDP(D115, "id_isin")</f>
        <v>#NAME?</v>
      </c>
      <c r="H115" s="2" t="e">
        <f ca="1">_xll.BDP(D115, "etf_undl_index_ticker")</f>
        <v>#NAME?</v>
      </c>
      <c r="I115" s="4" t="e">
        <f ca="1">_xll.BDP(D115, "tracking_error")</f>
        <v>#NAME?</v>
      </c>
      <c r="J115" s="4" t="e">
        <f ca="1">_xll.BDP(D115, "fund_expense_ratio")</f>
        <v>#NAME?</v>
      </c>
      <c r="K115" s="3" t="e">
        <f ca="1">_xll.BDP(D115, "fund_incept_dt")</f>
        <v>#NAME?</v>
      </c>
      <c r="L115" s="2" t="e">
        <f ca="1">_xll.BDP(D115, "cur_mkt_cap")</f>
        <v>#NAME?</v>
      </c>
      <c r="M115" s="2" t="e">
        <f ca="1">_xll.BDP(D115, "eqy_sh_out_real")</f>
        <v>#NAME?</v>
      </c>
      <c r="N115" s="2" t="e">
        <f ca="1">_xll.BDP(D115, "volume_avg_3m")</f>
        <v>#NAME?</v>
      </c>
      <c r="O115" s="4" t="e">
        <f ca="1">_xll.BDP(D115, "spread_ba_cr")</f>
        <v>#NAME?</v>
      </c>
      <c r="P115" t="str">
        <f>"'" &amp; C115 &amp; "'" &amp; " : " &amp; INDEX(Sheet1!$B:$B,MATCH(C115,Sheet1!$A:$A,0)) &amp; ","</f>
        <v>'TUR' : 'tur_ishares_turkey',</v>
      </c>
    </row>
    <row r="116" spans="2:16">
      <c r="B116" s="6"/>
      <c r="C116" s="2" t="s">
        <v>62</v>
      </c>
      <c r="D116" s="2" t="str">
        <f t="shared" si="1"/>
        <v>ECH US Equity</v>
      </c>
      <c r="E116" s="2" t="s">
        <v>351</v>
      </c>
      <c r="F116" s="2" t="e">
        <f ca="1">_xll.BDP(D116, "name")</f>
        <v>#NAME?</v>
      </c>
      <c r="G116" s="2" t="e">
        <f ca="1">_xll.BDP(D116, "id_isin")</f>
        <v>#NAME?</v>
      </c>
      <c r="H116" s="2" t="e">
        <f ca="1">_xll.BDP(D116, "etf_undl_index_ticker")</f>
        <v>#NAME?</v>
      </c>
      <c r="I116" s="4" t="e">
        <f ca="1">_xll.BDP(D116, "tracking_error")</f>
        <v>#NAME?</v>
      </c>
      <c r="J116" s="4" t="e">
        <f ca="1">_xll.BDP(D116, "fund_expense_ratio")</f>
        <v>#NAME?</v>
      </c>
      <c r="K116" s="3" t="e">
        <f ca="1">_xll.BDP(D116, "fund_incept_dt")</f>
        <v>#NAME?</v>
      </c>
      <c r="L116" s="2" t="e">
        <f ca="1">_xll.BDP(D116, "cur_mkt_cap")</f>
        <v>#NAME?</v>
      </c>
      <c r="M116" s="2" t="e">
        <f ca="1">_xll.BDP(D116, "eqy_sh_out_real")</f>
        <v>#NAME?</v>
      </c>
      <c r="N116" s="2" t="e">
        <f ca="1">_xll.BDP(D116, "volume_avg_3m")</f>
        <v>#NAME?</v>
      </c>
      <c r="O116" s="4" t="e">
        <f ca="1">_xll.BDP(D116, "spread_ba_cr")</f>
        <v>#NAME?</v>
      </c>
      <c r="P116" t="str">
        <f>"'" &amp; C116 &amp; "'" &amp; " : " &amp; INDEX(Sheet1!$B:$B,MATCH(C116,Sheet1!$A:$A,0)) &amp; ","</f>
        <v>'ECH' : 'ech_ishares_chile',</v>
      </c>
    </row>
    <row r="117" spans="2:16">
      <c r="B117" s="6"/>
      <c r="C117" s="2" t="s">
        <v>114</v>
      </c>
      <c r="D117" s="2" t="str">
        <f t="shared" si="1"/>
        <v>GXG US Equity</v>
      </c>
      <c r="E117" s="2" t="s">
        <v>352</v>
      </c>
      <c r="F117" s="2" t="e">
        <f ca="1">_xll.BDP(D117, "name")</f>
        <v>#NAME?</v>
      </c>
      <c r="G117" s="2" t="e">
        <f ca="1">_xll.BDP(D117, "id_isin")</f>
        <v>#NAME?</v>
      </c>
      <c r="H117" s="2" t="e">
        <f ca="1">_xll.BDP(D117, "etf_undl_index_ticker")</f>
        <v>#NAME?</v>
      </c>
      <c r="I117" s="4" t="e">
        <f ca="1">_xll.BDP(D117, "tracking_error")</f>
        <v>#NAME?</v>
      </c>
      <c r="J117" s="4" t="e">
        <f ca="1">_xll.BDP(D117, "fund_expense_ratio")</f>
        <v>#NAME?</v>
      </c>
      <c r="K117" s="3" t="e">
        <f ca="1">_xll.BDP(D117, "fund_incept_dt")</f>
        <v>#NAME?</v>
      </c>
      <c r="L117" s="2" t="e">
        <f ca="1">_xll.BDP(D117, "cur_mkt_cap")</f>
        <v>#NAME?</v>
      </c>
      <c r="M117" s="2" t="e">
        <f ca="1">_xll.BDP(D117, "eqy_sh_out_real")</f>
        <v>#NAME?</v>
      </c>
      <c r="N117" s="2" t="e">
        <f ca="1">_xll.BDP(D117, "volume_avg_3m")</f>
        <v>#NAME?</v>
      </c>
      <c r="O117" s="4" t="e">
        <f ca="1">_xll.BDP(D117, "spread_ba_cr")</f>
        <v>#NAME?</v>
      </c>
      <c r="P117" t="str">
        <f>"'" &amp; C117 &amp; "'" &amp; " : " &amp; INDEX(Sheet1!$B:$B,MATCH(C117,Sheet1!$A:$A,0)) &amp; ","</f>
        <v>'GXG' : 'gxg_globalx_colombia',</v>
      </c>
    </row>
    <row r="118" spans="2:16">
      <c r="B118" s="6"/>
      <c r="C118" s="2" t="s">
        <v>115</v>
      </c>
      <c r="D118" s="2" t="str">
        <f t="shared" si="1"/>
        <v>KSA US Equity</v>
      </c>
      <c r="E118" s="2" t="s">
        <v>353</v>
      </c>
      <c r="F118" s="2" t="e">
        <f ca="1">_xll.BDP(D118, "name")</f>
        <v>#NAME?</v>
      </c>
      <c r="G118" s="2" t="e">
        <f ca="1">_xll.BDP(D118, "id_isin")</f>
        <v>#NAME?</v>
      </c>
      <c r="H118" s="2" t="e">
        <f ca="1">_xll.BDP(D118, "etf_undl_index_ticker")</f>
        <v>#NAME?</v>
      </c>
      <c r="I118" s="4" t="e">
        <f ca="1">_xll.BDP(D118, "tracking_error")</f>
        <v>#NAME?</v>
      </c>
      <c r="J118" s="4" t="e">
        <f ca="1">_xll.BDP(D118, "fund_expense_ratio")</f>
        <v>#NAME?</v>
      </c>
      <c r="K118" s="3" t="e">
        <f ca="1">_xll.BDP(D118, "fund_incept_dt")</f>
        <v>#NAME?</v>
      </c>
      <c r="L118" s="2" t="e">
        <f ca="1">_xll.BDP(D118, "cur_mkt_cap")</f>
        <v>#NAME?</v>
      </c>
      <c r="M118" s="2" t="e">
        <f ca="1">_xll.BDP(D118, "eqy_sh_out_real")</f>
        <v>#NAME?</v>
      </c>
      <c r="N118" s="2" t="e">
        <f ca="1">_xll.BDP(D118, "volume_avg_3m")</f>
        <v>#NAME?</v>
      </c>
      <c r="O118" s="4" t="e">
        <f ca="1">_xll.BDP(D118, "spread_ba_cr")</f>
        <v>#NAME?</v>
      </c>
      <c r="P118" t="str">
        <f>"'" &amp; C118 &amp; "'" &amp; " : " &amp; INDEX(Sheet1!$B:$B,MATCH(C118,Sheet1!$A:$A,0)) &amp; ","</f>
        <v>'KSA' : 'ksa_ishares_saudi',</v>
      </c>
    </row>
    <row r="119" spans="2:16">
      <c r="B119" s="6"/>
      <c r="C119" s="2" t="s">
        <v>116</v>
      </c>
      <c r="D119" s="2" t="str">
        <f t="shared" si="1"/>
        <v>ASHR US Equity</v>
      </c>
      <c r="E119" s="2" t="s">
        <v>354</v>
      </c>
      <c r="F119" s="2" t="e">
        <f ca="1">_xll.BDP(D119, "name")</f>
        <v>#NAME?</v>
      </c>
      <c r="G119" s="2" t="e">
        <f ca="1">_xll.BDP(D119, "id_isin")</f>
        <v>#NAME?</v>
      </c>
      <c r="H119" s="2" t="e">
        <f ca="1">_xll.BDP(D119, "etf_undl_index_ticker")</f>
        <v>#NAME?</v>
      </c>
      <c r="I119" s="4" t="e">
        <f ca="1">_xll.BDP(D119, "tracking_error")</f>
        <v>#NAME?</v>
      </c>
      <c r="J119" s="4" t="e">
        <f ca="1">_xll.BDP(D119, "fund_expense_ratio")</f>
        <v>#NAME?</v>
      </c>
      <c r="K119" s="3" t="e">
        <f ca="1">_xll.BDP(D119, "fund_incept_dt")</f>
        <v>#NAME?</v>
      </c>
      <c r="L119" s="2" t="e">
        <f ca="1">_xll.BDP(D119, "cur_mkt_cap")</f>
        <v>#NAME?</v>
      </c>
      <c r="M119" s="2" t="e">
        <f ca="1">_xll.BDP(D119, "eqy_sh_out_real")</f>
        <v>#NAME?</v>
      </c>
      <c r="N119" s="2" t="e">
        <f ca="1">_xll.BDP(D119, "volume_avg_3m")</f>
        <v>#NAME?</v>
      </c>
      <c r="O119" s="4" t="e">
        <f ca="1">_xll.BDP(D119, "spread_ba_cr")</f>
        <v>#NAME?</v>
      </c>
      <c r="P119" t="str">
        <f>"'" &amp; C119 &amp; "'" &amp; " : " &amp; INDEX(Sheet1!$B:$B,MATCH(C119,Sheet1!$A:$A,0)) &amp; ","</f>
        <v>'ASHR' : 'ashr_deutsche_china_csi300',</v>
      </c>
    </row>
    <row r="120" spans="2:16">
      <c r="B120" s="6"/>
      <c r="C120" s="2" t="s">
        <v>117</v>
      </c>
      <c r="D120" s="2" t="str">
        <f t="shared" si="1"/>
        <v>EIRL US Equity</v>
      </c>
      <c r="E120" s="2" t="s">
        <v>355</v>
      </c>
      <c r="F120" s="2" t="e">
        <f ca="1">_xll.BDP(D120, "name")</f>
        <v>#NAME?</v>
      </c>
      <c r="G120" s="2" t="e">
        <f ca="1">_xll.BDP(D120, "id_isin")</f>
        <v>#NAME?</v>
      </c>
      <c r="H120" s="2" t="e">
        <f ca="1">_xll.BDP(D120, "etf_undl_index_ticker")</f>
        <v>#NAME?</v>
      </c>
      <c r="I120" s="4" t="e">
        <f ca="1">_xll.BDP(D120, "tracking_error")</f>
        <v>#NAME?</v>
      </c>
      <c r="J120" s="4" t="e">
        <f ca="1">_xll.BDP(D120, "fund_expense_ratio")</f>
        <v>#NAME?</v>
      </c>
      <c r="K120" s="3" t="e">
        <f ca="1">_xll.BDP(D120, "fund_incept_dt")</f>
        <v>#NAME?</v>
      </c>
      <c r="L120" s="2" t="e">
        <f ca="1">_xll.BDP(D120, "cur_mkt_cap")</f>
        <v>#NAME?</v>
      </c>
      <c r="M120" s="2" t="e">
        <f ca="1">_xll.BDP(D120, "eqy_sh_out_real")</f>
        <v>#NAME?</v>
      </c>
      <c r="N120" s="2" t="e">
        <f ca="1">_xll.BDP(D120, "volume_avg_3m")</f>
        <v>#NAME?</v>
      </c>
      <c r="O120" s="4" t="e">
        <f ca="1">_xll.BDP(D120, "spread_ba_cr")</f>
        <v>#NAME?</v>
      </c>
      <c r="P120" t="str">
        <f>"'" &amp; C120 &amp; "'" &amp; " : " &amp; INDEX(Sheet1!$B:$B,MATCH(C120,Sheet1!$A:$A,0)) &amp; ","</f>
        <v>'EIRL' : 'eirl_ishares_ireland',</v>
      </c>
    </row>
    <row r="121" spans="2:16">
      <c r="B121" s="6"/>
      <c r="C121" s="2" t="s">
        <v>118</v>
      </c>
      <c r="D121" s="2" t="str">
        <f t="shared" si="1"/>
        <v>EIS US Equity</v>
      </c>
      <c r="E121" s="2" t="s">
        <v>356</v>
      </c>
      <c r="F121" s="2" t="e">
        <f ca="1">_xll.BDP(D121, "name")</f>
        <v>#NAME?</v>
      </c>
      <c r="G121" s="2" t="e">
        <f ca="1">_xll.BDP(D121, "id_isin")</f>
        <v>#NAME?</v>
      </c>
      <c r="H121" s="2" t="e">
        <f ca="1">_xll.BDP(D121, "etf_undl_index_ticker")</f>
        <v>#NAME?</v>
      </c>
      <c r="I121" s="4" t="e">
        <f ca="1">_xll.BDP(D121, "tracking_error")</f>
        <v>#NAME?</v>
      </c>
      <c r="J121" s="4" t="e">
        <f ca="1">_xll.BDP(D121, "fund_expense_ratio")</f>
        <v>#NAME?</v>
      </c>
      <c r="K121" s="3" t="e">
        <f ca="1">_xll.BDP(D121, "fund_incept_dt")</f>
        <v>#NAME?</v>
      </c>
      <c r="L121" s="2" t="e">
        <f ca="1">_xll.BDP(D121, "cur_mkt_cap")</f>
        <v>#NAME?</v>
      </c>
      <c r="M121" s="2" t="e">
        <f ca="1">_xll.BDP(D121, "eqy_sh_out_real")</f>
        <v>#NAME?</v>
      </c>
      <c r="N121" s="2" t="e">
        <f ca="1">_xll.BDP(D121, "volume_avg_3m")</f>
        <v>#NAME?</v>
      </c>
      <c r="O121" s="4" t="e">
        <f ca="1">_xll.BDP(D121, "spread_ba_cr")</f>
        <v>#NAME?</v>
      </c>
      <c r="P121" t="str">
        <f>"'" &amp; C121 &amp; "'" &amp; " : " &amp; INDEX(Sheet1!$B:$B,MATCH(C121,Sheet1!$A:$A,0)) &amp; ","</f>
        <v>'EIS' : 'eis_ishares_israel',</v>
      </c>
    </row>
    <row r="122" spans="2:16">
      <c r="B122" s="6"/>
      <c r="C122" s="2" t="s">
        <v>119</v>
      </c>
      <c r="D122" s="2" t="str">
        <f t="shared" si="1"/>
        <v>EPI US Equity</v>
      </c>
      <c r="E122" s="2" t="s">
        <v>430</v>
      </c>
      <c r="F122" s="2" t="e">
        <f ca="1">_xll.BDP(D122, "name")</f>
        <v>#NAME?</v>
      </c>
      <c r="G122" s="2" t="e">
        <f ca="1">_xll.BDP(D122, "id_isin")</f>
        <v>#NAME?</v>
      </c>
      <c r="H122" s="2" t="e">
        <f ca="1">_xll.BDP(D122, "etf_undl_index_ticker")</f>
        <v>#NAME?</v>
      </c>
      <c r="I122" s="4" t="e">
        <f ca="1">_xll.BDP(D122, "tracking_error")</f>
        <v>#NAME?</v>
      </c>
      <c r="J122" s="4" t="e">
        <f ca="1">_xll.BDP(D122, "fund_expense_ratio")</f>
        <v>#NAME?</v>
      </c>
      <c r="K122" s="3" t="e">
        <f ca="1">_xll.BDP(D122, "fund_incept_dt")</f>
        <v>#NAME?</v>
      </c>
      <c r="L122" s="2" t="e">
        <f ca="1">_xll.BDP(D122, "cur_mkt_cap")</f>
        <v>#NAME?</v>
      </c>
      <c r="M122" s="2" t="e">
        <f ca="1">_xll.BDP(D122, "eqy_sh_out_real")</f>
        <v>#NAME?</v>
      </c>
      <c r="N122" s="2" t="e">
        <f ca="1">_xll.BDP(D122, "volume_avg_3m")</f>
        <v>#NAME?</v>
      </c>
      <c r="O122" s="4" t="e">
        <f ca="1">_xll.BDP(D122, "spread_ba_cr")</f>
        <v>#NAME?</v>
      </c>
      <c r="P122" t="str">
        <f>"'" &amp; C122 &amp; "'" &amp; " : " &amp; INDEX(Sheet1!$B:$B,MATCH(C122,Sheet1!$A:$A,0)) &amp; ","</f>
        <v>'EPI' : 'epi_wisdomtree_india',</v>
      </c>
    </row>
    <row r="123" spans="2:16">
      <c r="B123" s="6"/>
      <c r="C123" s="2" t="s">
        <v>120</v>
      </c>
      <c r="D123" s="2" t="str">
        <f t="shared" si="1"/>
        <v>FXI US Equity</v>
      </c>
      <c r="E123" s="2" t="s">
        <v>357</v>
      </c>
      <c r="F123" s="2" t="e">
        <f ca="1">_xll.BDP(D123, "name")</f>
        <v>#NAME?</v>
      </c>
      <c r="G123" s="2" t="e">
        <f ca="1">_xll.BDP(D123, "id_isin")</f>
        <v>#NAME?</v>
      </c>
      <c r="H123" s="2" t="e">
        <f ca="1">_xll.BDP(D123, "etf_undl_index_ticker")</f>
        <v>#NAME?</v>
      </c>
      <c r="I123" s="4" t="e">
        <f ca="1">_xll.BDP(D123, "tracking_error")</f>
        <v>#NAME?</v>
      </c>
      <c r="J123" s="4" t="e">
        <f ca="1">_xll.BDP(D123, "fund_expense_ratio")</f>
        <v>#NAME?</v>
      </c>
      <c r="K123" s="3" t="e">
        <f ca="1">_xll.BDP(D123, "fund_incept_dt")</f>
        <v>#NAME?</v>
      </c>
      <c r="L123" s="2" t="e">
        <f ca="1">_xll.BDP(D123, "cur_mkt_cap")</f>
        <v>#NAME?</v>
      </c>
      <c r="M123" s="2" t="e">
        <f ca="1">_xll.BDP(D123, "eqy_sh_out_real")</f>
        <v>#NAME?</v>
      </c>
      <c r="N123" s="2" t="e">
        <f ca="1">_xll.BDP(D123, "volume_avg_3m")</f>
        <v>#NAME?</v>
      </c>
      <c r="O123" s="4" t="e">
        <f ca="1">_xll.BDP(D123, "spread_ba_cr")</f>
        <v>#NAME?</v>
      </c>
      <c r="P123" t="str">
        <f>"'" &amp; C123 &amp; "'" &amp; " : " &amp; INDEX(Sheet1!$B:$B,MATCH(C123,Sheet1!$A:$A,0)) &amp; ","</f>
        <v>'FXI' : 'fxi_ishares_china_largecap',</v>
      </c>
    </row>
    <row r="124" spans="2:16">
      <c r="B124" s="6"/>
      <c r="C124" s="2" t="s">
        <v>121</v>
      </c>
      <c r="D124" s="2" t="str">
        <f t="shared" si="1"/>
        <v>IDX US Equity</v>
      </c>
      <c r="E124" s="2" t="s">
        <v>358</v>
      </c>
      <c r="F124" s="2" t="e">
        <f ca="1">_xll.BDP(D124, "name")</f>
        <v>#NAME?</v>
      </c>
      <c r="G124" s="2" t="e">
        <f ca="1">_xll.BDP(D124, "id_isin")</f>
        <v>#NAME?</v>
      </c>
      <c r="H124" s="2" t="e">
        <f ca="1">_xll.BDP(D124, "etf_undl_index_ticker")</f>
        <v>#NAME?</v>
      </c>
      <c r="I124" s="4" t="e">
        <f ca="1">_xll.BDP(D124, "tracking_error")</f>
        <v>#NAME?</v>
      </c>
      <c r="J124" s="4" t="e">
        <f ca="1">_xll.BDP(D124, "fund_expense_ratio")</f>
        <v>#NAME?</v>
      </c>
      <c r="K124" s="3" t="e">
        <f ca="1">_xll.BDP(D124, "fund_incept_dt")</f>
        <v>#NAME?</v>
      </c>
      <c r="L124" s="2" t="e">
        <f ca="1">_xll.BDP(D124, "cur_mkt_cap")</f>
        <v>#NAME?</v>
      </c>
      <c r="M124" s="2" t="e">
        <f ca="1">_xll.BDP(D124, "eqy_sh_out_real")</f>
        <v>#NAME?</v>
      </c>
      <c r="N124" s="2" t="e">
        <f ca="1">_xll.BDP(D124, "volume_avg_3m")</f>
        <v>#NAME?</v>
      </c>
      <c r="O124" s="4" t="e">
        <f ca="1">_xll.BDP(D124, "spread_ba_cr")</f>
        <v>#NAME?</v>
      </c>
      <c r="P124" t="str">
        <f>"'" &amp; C124 &amp; "'" &amp; " : " &amp; INDEX(Sheet1!$B:$B,MATCH(C124,Sheet1!$A:$A,0)) &amp; ","</f>
        <v>'IDX' : 'idx_vaneck_indonesia',</v>
      </c>
    </row>
    <row r="125" spans="2:16">
      <c r="B125" s="6" t="s">
        <v>240</v>
      </c>
      <c r="C125" s="2" t="s">
        <v>122</v>
      </c>
      <c r="D125" s="2" t="str">
        <f t="shared" si="1"/>
        <v>QUAL US Equity</v>
      </c>
      <c r="E125" s="2" t="s">
        <v>359</v>
      </c>
      <c r="F125" s="2" t="e">
        <f ca="1">_xll.BDP(D125, "name")</f>
        <v>#NAME?</v>
      </c>
      <c r="G125" s="2" t="e">
        <f ca="1">_xll.BDP(D125, "id_isin")</f>
        <v>#NAME?</v>
      </c>
      <c r="H125" s="2" t="e">
        <f ca="1">_xll.BDP(D125, "etf_undl_index_ticker")</f>
        <v>#NAME?</v>
      </c>
      <c r="I125" s="4" t="e">
        <f ca="1">_xll.BDP(D125, "tracking_error")</f>
        <v>#NAME?</v>
      </c>
      <c r="J125" s="4" t="e">
        <f ca="1">_xll.BDP(D125, "fund_expense_ratio")</f>
        <v>#NAME?</v>
      </c>
      <c r="K125" s="3" t="e">
        <f ca="1">_xll.BDP(D125, "fund_incept_dt")</f>
        <v>#NAME?</v>
      </c>
      <c r="L125" s="2" t="e">
        <f ca="1">_xll.BDP(D125, "cur_mkt_cap")</f>
        <v>#NAME?</v>
      </c>
      <c r="M125" s="2" t="e">
        <f ca="1">_xll.BDP(D125, "eqy_sh_out_real")</f>
        <v>#NAME?</v>
      </c>
      <c r="N125" s="2" t="e">
        <f ca="1">_xll.BDP(D125, "volume_avg_3m")</f>
        <v>#NAME?</v>
      </c>
      <c r="O125" s="4" t="e">
        <f ca="1">_xll.BDP(D125, "spread_ba_cr")</f>
        <v>#NAME?</v>
      </c>
      <c r="P125" t="str">
        <f>"'" &amp; C125 &amp; "'" &amp; " : " &amp; INDEX(Sheet1!$B:$B,MATCH(C125,Sheet1!$A:$A,0)) &amp; ","</f>
        <v>'QUAL' : 'qual_ishares_qual',</v>
      </c>
    </row>
    <row r="126" spans="2:16">
      <c r="B126" s="6"/>
      <c r="C126" s="2" t="s">
        <v>123</v>
      </c>
      <c r="D126" s="2" t="str">
        <f t="shared" si="1"/>
        <v>IVE US Equity</v>
      </c>
      <c r="E126" s="2" t="s">
        <v>360</v>
      </c>
      <c r="F126" s="2" t="e">
        <f ca="1">_xll.BDP(D126, "name")</f>
        <v>#NAME?</v>
      </c>
      <c r="G126" s="2" t="e">
        <f ca="1">_xll.BDP(D126, "id_isin")</f>
        <v>#NAME?</v>
      </c>
      <c r="H126" s="2" t="e">
        <f ca="1">_xll.BDP(D126, "etf_undl_index_ticker")</f>
        <v>#NAME?</v>
      </c>
      <c r="I126" s="4" t="e">
        <f ca="1">_xll.BDP(D126, "tracking_error")</f>
        <v>#NAME?</v>
      </c>
      <c r="J126" s="4" t="e">
        <f ca="1">_xll.BDP(D126, "fund_expense_ratio")</f>
        <v>#NAME?</v>
      </c>
      <c r="K126" s="3" t="e">
        <f ca="1">_xll.BDP(D126, "fund_incept_dt")</f>
        <v>#NAME?</v>
      </c>
      <c r="L126" s="2" t="e">
        <f ca="1">_xll.BDP(D126, "cur_mkt_cap")</f>
        <v>#NAME?</v>
      </c>
      <c r="M126" s="2" t="e">
        <f ca="1">_xll.BDP(D126, "eqy_sh_out_real")</f>
        <v>#NAME?</v>
      </c>
      <c r="N126" s="2" t="e">
        <f ca="1">_xll.BDP(D126, "volume_avg_3m")</f>
        <v>#NAME?</v>
      </c>
      <c r="O126" s="4" t="e">
        <f ca="1">_xll.BDP(D126, "spread_ba_cr")</f>
        <v>#NAME?</v>
      </c>
      <c r="P126" t="str">
        <f>"'" &amp; C126 &amp; "'" &amp; " : " &amp; INDEX(Sheet1!$B:$B,MATCH(C126,Sheet1!$A:$A,0)) &amp; ","</f>
        <v>'IVE' : 'ive_ishares_value',</v>
      </c>
    </row>
    <row r="127" spans="2:16">
      <c r="B127" s="6"/>
      <c r="C127" s="2" t="s">
        <v>124</v>
      </c>
      <c r="D127" s="2" t="str">
        <f t="shared" si="1"/>
        <v>IVW US Equity</v>
      </c>
      <c r="E127" s="2" t="s">
        <v>361</v>
      </c>
      <c r="F127" s="2" t="e">
        <f ca="1">_xll.BDP(D127, "name")</f>
        <v>#NAME?</v>
      </c>
      <c r="G127" s="2" t="e">
        <f ca="1">_xll.BDP(D127, "id_isin")</f>
        <v>#NAME?</v>
      </c>
      <c r="H127" s="2" t="e">
        <f ca="1">_xll.BDP(D127, "etf_undl_index_ticker")</f>
        <v>#NAME?</v>
      </c>
      <c r="I127" s="4" t="e">
        <f ca="1">_xll.BDP(D127, "tracking_error")</f>
        <v>#NAME?</v>
      </c>
      <c r="J127" s="4" t="e">
        <f ca="1">_xll.BDP(D127, "fund_expense_ratio")</f>
        <v>#NAME?</v>
      </c>
      <c r="K127" s="3" t="e">
        <f ca="1">_xll.BDP(D127, "fund_incept_dt")</f>
        <v>#NAME?</v>
      </c>
      <c r="L127" s="2" t="e">
        <f ca="1">_xll.BDP(D127, "cur_mkt_cap")</f>
        <v>#NAME?</v>
      </c>
      <c r="M127" s="2" t="e">
        <f ca="1">_xll.BDP(D127, "eqy_sh_out_real")</f>
        <v>#NAME?</v>
      </c>
      <c r="N127" s="2" t="e">
        <f ca="1">_xll.BDP(D127, "volume_avg_3m")</f>
        <v>#NAME?</v>
      </c>
      <c r="O127" s="4" t="e">
        <f ca="1">_xll.BDP(D127, "spread_ba_cr")</f>
        <v>#NAME?</v>
      </c>
      <c r="P127" t="str">
        <f>"'" &amp; C127 &amp; "'" &amp; " : " &amp; INDEX(Sheet1!$B:$B,MATCH(C127,Sheet1!$A:$A,0)) &amp; ","</f>
        <v>'IVW' : 'ivw_ishares_growth',</v>
      </c>
    </row>
    <row r="128" spans="2:16">
      <c r="B128" s="6"/>
      <c r="C128" s="2" t="s">
        <v>125</v>
      </c>
      <c r="D128" s="2" t="str">
        <f t="shared" si="1"/>
        <v>MTUM US Equity</v>
      </c>
      <c r="E128" s="2" t="s">
        <v>362</v>
      </c>
      <c r="F128" s="2" t="e">
        <f ca="1">_xll.BDP(D128, "name")</f>
        <v>#NAME?</v>
      </c>
      <c r="G128" s="2" t="e">
        <f ca="1">_xll.BDP(D128, "id_isin")</f>
        <v>#NAME?</v>
      </c>
      <c r="H128" s="2" t="e">
        <f ca="1">_xll.BDP(D128, "etf_undl_index_ticker")</f>
        <v>#NAME?</v>
      </c>
      <c r="I128" s="4" t="e">
        <f ca="1">_xll.BDP(D128, "tracking_error")</f>
        <v>#NAME?</v>
      </c>
      <c r="J128" s="4" t="e">
        <f ca="1">_xll.BDP(D128, "fund_expense_ratio")</f>
        <v>#NAME?</v>
      </c>
      <c r="K128" s="3" t="e">
        <f ca="1">_xll.BDP(D128, "fund_incept_dt")</f>
        <v>#NAME?</v>
      </c>
      <c r="L128" s="2" t="e">
        <f ca="1">_xll.BDP(D128, "cur_mkt_cap")</f>
        <v>#NAME?</v>
      </c>
      <c r="M128" s="2" t="e">
        <f ca="1">_xll.BDP(D128, "eqy_sh_out_real")</f>
        <v>#NAME?</v>
      </c>
      <c r="N128" s="2" t="e">
        <f ca="1">_xll.BDP(D128, "volume_avg_3m")</f>
        <v>#NAME?</v>
      </c>
      <c r="O128" s="4" t="e">
        <f ca="1">_xll.BDP(D128, "spread_ba_cr")</f>
        <v>#NAME?</v>
      </c>
      <c r="P128" t="str">
        <f>"'" &amp; C128 &amp; "'" &amp; " : " &amp; INDEX(Sheet1!$B:$B,MATCH(C128,Sheet1!$A:$A,0)) &amp; ","</f>
        <v>'MTUM' : 'mtum_ishares_mtum',</v>
      </c>
    </row>
    <row r="129" spans="2:16">
      <c r="B129" s="6"/>
      <c r="C129" s="2" t="s">
        <v>126</v>
      </c>
      <c r="D129" s="2" t="str">
        <f t="shared" si="1"/>
        <v>EEMO US Equity</v>
      </c>
      <c r="E129" s="2" t="s">
        <v>363</v>
      </c>
      <c r="F129" s="2" t="e">
        <f ca="1">_xll.BDP(D129, "name")</f>
        <v>#NAME?</v>
      </c>
      <c r="G129" s="2" t="e">
        <f ca="1">_xll.BDP(D129, "id_isin")</f>
        <v>#NAME?</v>
      </c>
      <c r="H129" s="2" t="e">
        <f ca="1">_xll.BDP(D129, "etf_undl_index_ticker")</f>
        <v>#NAME?</v>
      </c>
      <c r="I129" s="4" t="e">
        <f ca="1">_xll.BDP(D129, "tracking_error")</f>
        <v>#NAME?</v>
      </c>
      <c r="J129" s="4" t="e">
        <f ca="1">_xll.BDP(D129, "fund_expense_ratio")</f>
        <v>#NAME?</v>
      </c>
      <c r="K129" s="3" t="e">
        <f ca="1">_xll.BDP(D129, "fund_incept_dt")</f>
        <v>#NAME?</v>
      </c>
      <c r="L129" s="2" t="e">
        <f ca="1">_xll.BDP(D129, "cur_mkt_cap")</f>
        <v>#NAME?</v>
      </c>
      <c r="M129" s="2" t="e">
        <f ca="1">_xll.BDP(D129, "eqy_sh_out_real")</f>
        <v>#NAME?</v>
      </c>
      <c r="N129" s="2" t="e">
        <f ca="1">_xll.BDP(D129, "volume_avg_3m")</f>
        <v>#NAME?</v>
      </c>
      <c r="O129" s="4" t="e">
        <f ca="1">_xll.BDP(D129, "spread_ba_cr")</f>
        <v>#NAME?</v>
      </c>
      <c r="P129" t="str">
        <f>"'" &amp; C129 &amp; "'" &amp; " : " &amp; INDEX(Sheet1!$B:$B,MATCH(C129,Sheet1!$A:$A,0)) &amp; ","</f>
        <v>'EEMO' : 'eemo_pshares_mtum_em',</v>
      </c>
    </row>
    <row r="130" spans="2:16">
      <c r="B130" s="6"/>
      <c r="C130" s="2" t="s">
        <v>127</v>
      </c>
      <c r="D130" s="2" t="str">
        <f t="shared" si="1"/>
        <v>VIG US Equity</v>
      </c>
      <c r="E130" s="2" t="s">
        <v>364</v>
      </c>
      <c r="F130" s="2" t="e">
        <f ca="1">_xll.BDP(D130, "name")</f>
        <v>#NAME?</v>
      </c>
      <c r="G130" s="2" t="e">
        <f ca="1">_xll.BDP(D130, "id_isin")</f>
        <v>#NAME?</v>
      </c>
      <c r="H130" s="2" t="e">
        <f ca="1">_xll.BDP(D130, "etf_undl_index_ticker")</f>
        <v>#NAME?</v>
      </c>
      <c r="I130" s="4" t="e">
        <f ca="1">_xll.BDP(D130, "tracking_error")</f>
        <v>#NAME?</v>
      </c>
      <c r="J130" s="4" t="e">
        <f ca="1">_xll.BDP(D130, "fund_expense_ratio")</f>
        <v>#NAME?</v>
      </c>
      <c r="K130" s="3" t="e">
        <f ca="1">_xll.BDP(D130, "fund_incept_dt")</f>
        <v>#NAME?</v>
      </c>
      <c r="L130" s="2" t="e">
        <f ca="1">_xll.BDP(D130, "cur_mkt_cap")</f>
        <v>#NAME?</v>
      </c>
      <c r="M130" s="2" t="e">
        <f ca="1">_xll.BDP(D130, "eqy_sh_out_real")</f>
        <v>#NAME?</v>
      </c>
      <c r="N130" s="2" t="e">
        <f ca="1">_xll.BDP(D130, "volume_avg_3m")</f>
        <v>#NAME?</v>
      </c>
      <c r="O130" s="4" t="e">
        <f ca="1">_xll.BDP(D130, "spread_ba_cr")</f>
        <v>#NAME?</v>
      </c>
      <c r="P130" t="str">
        <f>"'" &amp; C130 &amp; "'" &amp; " : " &amp; INDEX(Sheet1!$B:$B,MATCH(C130,Sheet1!$A:$A,0)) &amp; ","</f>
        <v>'VIG' : 'vig_vanguard_dvd_apprec',</v>
      </c>
    </row>
    <row r="131" spans="2:16">
      <c r="B131" s="6"/>
      <c r="C131" s="2" t="s">
        <v>128</v>
      </c>
      <c r="D131" s="2" t="str">
        <f t="shared" si="1"/>
        <v>DVY US Equity</v>
      </c>
      <c r="E131" s="2" t="s">
        <v>365</v>
      </c>
      <c r="F131" s="2" t="e">
        <f ca="1">_xll.BDP(D131, "name")</f>
        <v>#NAME?</v>
      </c>
      <c r="G131" s="2" t="e">
        <f ca="1">_xll.BDP(D131, "id_isin")</f>
        <v>#NAME?</v>
      </c>
      <c r="H131" s="2" t="e">
        <f ca="1">_xll.BDP(D131, "etf_undl_index_ticker")</f>
        <v>#NAME?</v>
      </c>
      <c r="I131" s="4" t="e">
        <f ca="1">_xll.BDP(D131, "tracking_error")</f>
        <v>#NAME?</v>
      </c>
      <c r="J131" s="4" t="e">
        <f ca="1">_xll.BDP(D131, "fund_expense_ratio")</f>
        <v>#NAME?</v>
      </c>
      <c r="K131" s="3" t="e">
        <f ca="1">_xll.BDP(D131, "fund_incept_dt")</f>
        <v>#NAME?</v>
      </c>
      <c r="L131" s="2" t="e">
        <f ca="1">_xll.BDP(D131, "cur_mkt_cap")</f>
        <v>#NAME?</v>
      </c>
      <c r="M131" s="2" t="e">
        <f ca="1">_xll.BDP(D131, "eqy_sh_out_real")</f>
        <v>#NAME?</v>
      </c>
      <c r="N131" s="2" t="e">
        <f ca="1">_xll.BDP(D131, "volume_avg_3m")</f>
        <v>#NAME?</v>
      </c>
      <c r="O131" s="4" t="e">
        <f ca="1">_xll.BDP(D131, "spread_ba_cr")</f>
        <v>#NAME?</v>
      </c>
      <c r="P131" t="str">
        <f>"'" &amp; C131 &amp; "'" &amp; " : " &amp; INDEX(Sheet1!$B:$B,MATCH(C131,Sheet1!$A:$A,0)) &amp; ","</f>
        <v>'DVY' : 'dvy_ishares_high_dvd',</v>
      </c>
    </row>
    <row r="132" spans="2:16">
      <c r="B132" s="6"/>
      <c r="C132" s="2" t="s">
        <v>129</v>
      </c>
      <c r="D132" s="2" t="str">
        <f t="shared" ref="D132:D195" si="2">C132&amp;" US Equity"</f>
        <v>SPHB US Equity</v>
      </c>
      <c r="E132" s="2" t="s">
        <v>366</v>
      </c>
      <c r="F132" s="2" t="e">
        <f ca="1">_xll.BDP(D132, "name")</f>
        <v>#NAME?</v>
      </c>
      <c r="G132" s="2" t="e">
        <f ca="1">_xll.BDP(D132, "id_isin")</f>
        <v>#NAME?</v>
      </c>
      <c r="H132" s="2" t="e">
        <f ca="1">_xll.BDP(D132, "etf_undl_index_ticker")</f>
        <v>#NAME?</v>
      </c>
      <c r="I132" s="4" t="e">
        <f ca="1">_xll.BDP(D132, "tracking_error")</f>
        <v>#NAME?</v>
      </c>
      <c r="J132" s="4" t="e">
        <f ca="1">_xll.BDP(D132, "fund_expense_ratio")</f>
        <v>#NAME?</v>
      </c>
      <c r="K132" s="3" t="e">
        <f ca="1">_xll.BDP(D132, "fund_incept_dt")</f>
        <v>#NAME?</v>
      </c>
      <c r="L132" s="2" t="e">
        <f ca="1">_xll.BDP(D132, "cur_mkt_cap")</f>
        <v>#NAME?</v>
      </c>
      <c r="M132" s="2" t="e">
        <f ca="1">_xll.BDP(D132, "eqy_sh_out_real")</f>
        <v>#NAME?</v>
      </c>
      <c r="N132" s="2" t="e">
        <f ca="1">_xll.BDP(D132, "volume_avg_3m")</f>
        <v>#NAME?</v>
      </c>
      <c r="O132" s="4" t="e">
        <f ca="1">_xll.BDP(D132, "spread_ba_cr")</f>
        <v>#NAME?</v>
      </c>
      <c r="P132" t="str">
        <f>"'" &amp; C132 &amp; "'" &amp; " : " &amp; INDEX(Sheet1!$B:$B,MATCH(C132,Sheet1!$A:$A,0)) &amp; ","</f>
        <v>'SPHB' : 'sphb_pshares_high_beta',</v>
      </c>
    </row>
    <row r="133" spans="2:16">
      <c r="B133" s="6"/>
      <c r="C133" s="2" t="s">
        <v>130</v>
      </c>
      <c r="D133" s="2" t="str">
        <f t="shared" si="2"/>
        <v>USLB US Equity</v>
      </c>
      <c r="E133" s="2" t="s">
        <v>367</v>
      </c>
      <c r="F133" s="2" t="e">
        <f ca="1">_xll.BDP(D133, "name")</f>
        <v>#NAME?</v>
      </c>
      <c r="G133" s="2" t="e">
        <f ca="1">_xll.BDP(D133, "id_isin")</f>
        <v>#NAME?</v>
      </c>
      <c r="H133" s="2" t="e">
        <f ca="1">_xll.BDP(D133, "etf_undl_index_ticker")</f>
        <v>#NAME?</v>
      </c>
      <c r="I133" s="4" t="e">
        <f ca="1">_xll.BDP(D133, "tracking_error")</f>
        <v>#NAME?</v>
      </c>
      <c r="J133" s="4" t="e">
        <f ca="1">_xll.BDP(D133, "fund_expense_ratio")</f>
        <v>#NAME?</v>
      </c>
      <c r="K133" s="3" t="e">
        <f ca="1">_xll.BDP(D133, "fund_incept_dt")</f>
        <v>#NAME?</v>
      </c>
      <c r="L133" s="2" t="e">
        <f ca="1">_xll.BDP(D133, "cur_mkt_cap")</f>
        <v>#NAME?</v>
      </c>
      <c r="M133" s="2" t="e">
        <f ca="1">_xll.BDP(D133, "eqy_sh_out_real")</f>
        <v>#NAME?</v>
      </c>
      <c r="N133" s="2" t="e">
        <f ca="1">_xll.BDP(D133, "volume_avg_3m")</f>
        <v>#NAME?</v>
      </c>
      <c r="O133" s="4" t="e">
        <f ca="1">_xll.BDP(D133, "spread_ba_cr")</f>
        <v>#NAME?</v>
      </c>
      <c r="P133" t="str">
        <f>"'" &amp; C133 &amp; "'" &amp; " : " &amp; INDEX(Sheet1!$B:$B,MATCH(C133,Sheet1!$A:$A,0)) &amp; ","</f>
        <v>'USLB' : 'uslb_pshares_low_beta',</v>
      </c>
    </row>
    <row r="134" spans="2:16">
      <c r="B134" s="6"/>
      <c r="C134" s="2" t="s">
        <v>131</v>
      </c>
      <c r="D134" s="2" t="str">
        <f t="shared" si="2"/>
        <v>SPLV US Equity</v>
      </c>
      <c r="E134" s="2" t="s">
        <v>368</v>
      </c>
      <c r="F134" s="2" t="e">
        <f ca="1">_xll.BDP(D134, "name")</f>
        <v>#NAME?</v>
      </c>
      <c r="G134" s="2" t="e">
        <f ca="1">_xll.BDP(D134, "id_isin")</f>
        <v>#NAME?</v>
      </c>
      <c r="H134" s="2" t="e">
        <f ca="1">_xll.BDP(D134, "etf_undl_index_ticker")</f>
        <v>#NAME?</v>
      </c>
      <c r="I134" s="4" t="e">
        <f ca="1">_xll.BDP(D134, "tracking_error")</f>
        <v>#NAME?</v>
      </c>
      <c r="J134" s="4" t="e">
        <f ca="1">_xll.BDP(D134, "fund_expense_ratio")</f>
        <v>#NAME?</v>
      </c>
      <c r="K134" s="3" t="e">
        <f ca="1">_xll.BDP(D134, "fund_incept_dt")</f>
        <v>#NAME?</v>
      </c>
      <c r="L134" s="2" t="e">
        <f ca="1">_xll.BDP(D134, "cur_mkt_cap")</f>
        <v>#NAME?</v>
      </c>
      <c r="M134" s="2" t="e">
        <f ca="1">_xll.BDP(D134, "eqy_sh_out_real")</f>
        <v>#NAME?</v>
      </c>
      <c r="N134" s="2" t="e">
        <f ca="1">_xll.BDP(D134, "volume_avg_3m")</f>
        <v>#NAME?</v>
      </c>
      <c r="O134" s="4" t="e">
        <f ca="1">_xll.BDP(D134, "spread_ba_cr")</f>
        <v>#NAME?</v>
      </c>
      <c r="P134" t="str">
        <f>"'" &amp; C134 &amp; "'" &amp; " : " &amp; INDEX(Sheet1!$B:$B,MATCH(C134,Sheet1!$A:$A,0)) &amp; ","</f>
        <v>'SPLV' : 'splv_pshares_low_vol',</v>
      </c>
    </row>
    <row r="135" spans="2:16">
      <c r="B135" s="6"/>
      <c r="C135" s="2" t="s">
        <v>132</v>
      </c>
      <c r="D135" s="2" t="str">
        <f t="shared" si="2"/>
        <v>COWZ US Equity</v>
      </c>
      <c r="E135" s="2" t="s">
        <v>369</v>
      </c>
      <c r="F135" s="2" t="e">
        <f ca="1">_xll.BDP(D135, "name")</f>
        <v>#NAME?</v>
      </c>
      <c r="G135" s="2" t="e">
        <f ca="1">_xll.BDP(D135, "id_isin")</f>
        <v>#NAME?</v>
      </c>
      <c r="H135" s="2" t="e">
        <f ca="1">_xll.BDP(D135, "etf_undl_index_ticker")</f>
        <v>#NAME?</v>
      </c>
      <c r="I135" s="4" t="e">
        <f ca="1">_xll.BDP(D135, "tracking_error")</f>
        <v>#NAME?</v>
      </c>
      <c r="J135" s="4" t="e">
        <f ca="1">_xll.BDP(D135, "fund_expense_ratio")</f>
        <v>#NAME?</v>
      </c>
      <c r="K135" s="3" t="e">
        <f ca="1">_xll.BDP(D135, "fund_incept_dt")</f>
        <v>#NAME?</v>
      </c>
      <c r="L135" s="2" t="e">
        <f ca="1">_xll.BDP(D135, "cur_mkt_cap")</f>
        <v>#NAME?</v>
      </c>
      <c r="M135" s="2" t="e">
        <f ca="1">_xll.BDP(D135, "eqy_sh_out_real")</f>
        <v>#NAME?</v>
      </c>
      <c r="N135" s="2" t="e">
        <f ca="1">_xll.BDP(D135, "volume_avg_3m")</f>
        <v>#NAME?</v>
      </c>
      <c r="O135" s="4" t="e">
        <f ca="1">_xll.BDP(D135, "spread_ba_cr")</f>
        <v>#NAME?</v>
      </c>
      <c r="P135" t="str">
        <f>"'" &amp; C135 &amp; "'" &amp; " : " &amp; INDEX(Sheet1!$B:$B,MATCH(C135,Sheet1!$A:$A,0)) &amp; ","</f>
        <v>'COWZ' : 'cowz_pacer_fcf',</v>
      </c>
    </row>
    <row r="136" spans="2:16">
      <c r="B136" s="6"/>
      <c r="C136" s="2" t="s">
        <v>133</v>
      </c>
      <c r="D136" s="2" t="str">
        <f t="shared" si="2"/>
        <v>DEF US Equity</v>
      </c>
      <c r="E136" s="2" t="s">
        <v>370</v>
      </c>
      <c r="F136" s="2" t="e">
        <f ca="1">_xll.BDP(D136, "name")</f>
        <v>#NAME?</v>
      </c>
      <c r="G136" s="2" t="e">
        <f ca="1">_xll.BDP(D136, "id_isin")</f>
        <v>#NAME?</v>
      </c>
      <c r="H136" s="2" t="e">
        <f ca="1">_xll.BDP(D136, "etf_undl_index_ticker")</f>
        <v>#NAME?</v>
      </c>
      <c r="I136" s="4" t="e">
        <f ca="1">_xll.BDP(D136, "tracking_error")</f>
        <v>#NAME?</v>
      </c>
      <c r="J136" s="4" t="e">
        <f ca="1">_xll.BDP(D136, "fund_expense_ratio")</f>
        <v>#NAME?</v>
      </c>
      <c r="K136" s="3" t="e">
        <f ca="1">_xll.BDP(D136, "fund_incept_dt")</f>
        <v>#NAME?</v>
      </c>
      <c r="L136" s="2" t="e">
        <f ca="1">_xll.BDP(D136, "cur_mkt_cap")</f>
        <v>#NAME?</v>
      </c>
      <c r="M136" s="2" t="e">
        <f ca="1">_xll.BDP(D136, "eqy_sh_out_real")</f>
        <v>#NAME?</v>
      </c>
      <c r="N136" s="2" t="e">
        <f ca="1">_xll.BDP(D136, "volume_avg_3m")</f>
        <v>#NAME?</v>
      </c>
      <c r="O136" s="4" t="e">
        <f ca="1">_xll.BDP(D136, "spread_ba_cr")</f>
        <v>#NAME?</v>
      </c>
      <c r="P136" t="str">
        <f>"'" &amp; C136 &amp; "'" &amp; " : " &amp; INDEX(Sheet1!$B:$B,MATCH(C136,Sheet1!$A:$A,0)) &amp; ","</f>
        <v>'DEF' : 'def_pshares_defensive',</v>
      </c>
    </row>
    <row r="137" spans="2:16">
      <c r="B137" s="6"/>
      <c r="C137" s="2" t="s">
        <v>134</v>
      </c>
      <c r="D137" s="2" t="str">
        <f t="shared" si="2"/>
        <v>EUSA US Equity</v>
      </c>
      <c r="E137" s="2" t="s">
        <v>371</v>
      </c>
      <c r="F137" s="2" t="e">
        <f ca="1">_xll.BDP(D137, "name")</f>
        <v>#NAME?</v>
      </c>
      <c r="G137" s="2" t="e">
        <f ca="1">_xll.BDP(D137, "id_isin")</f>
        <v>#NAME?</v>
      </c>
      <c r="H137" s="2" t="e">
        <f ca="1">_xll.BDP(D137, "etf_undl_index_ticker")</f>
        <v>#NAME?</v>
      </c>
      <c r="I137" s="4" t="e">
        <f ca="1">_xll.BDP(D137, "tracking_error")</f>
        <v>#NAME?</v>
      </c>
      <c r="J137" s="4" t="e">
        <f ca="1">_xll.BDP(D137, "fund_expense_ratio")</f>
        <v>#NAME?</v>
      </c>
      <c r="K137" s="3" t="e">
        <f ca="1">_xll.BDP(D137, "fund_incept_dt")</f>
        <v>#NAME?</v>
      </c>
      <c r="L137" s="2" t="e">
        <f ca="1">_xll.BDP(D137, "cur_mkt_cap")</f>
        <v>#NAME?</v>
      </c>
      <c r="M137" s="2" t="e">
        <f ca="1">_xll.BDP(D137, "eqy_sh_out_real")</f>
        <v>#NAME?</v>
      </c>
      <c r="N137" s="2" t="e">
        <f ca="1">_xll.BDP(D137, "volume_avg_3m")</f>
        <v>#NAME?</v>
      </c>
      <c r="O137" s="4" t="e">
        <f ca="1">_xll.BDP(D137, "spread_ba_cr")</f>
        <v>#NAME?</v>
      </c>
      <c r="P137" t="str">
        <f>"'" &amp; C137 &amp; "'" &amp; " : " &amp; INDEX(Sheet1!$B:$B,MATCH(C137,Sheet1!$A:$A,0)) &amp; ","</f>
        <v>'EUSA' : 'eusa_ishares_ew',</v>
      </c>
    </row>
    <row r="138" spans="2:16">
      <c r="B138" s="6"/>
      <c r="C138" s="2" t="s">
        <v>135</v>
      </c>
      <c r="D138" s="2" t="str">
        <f t="shared" si="2"/>
        <v>CSM US Equity</v>
      </c>
      <c r="E138" s="2" t="s">
        <v>372</v>
      </c>
      <c r="F138" s="2" t="e">
        <f ca="1">_xll.BDP(D138, "name")</f>
        <v>#NAME?</v>
      </c>
      <c r="G138" s="2" t="e">
        <f ca="1">_xll.BDP(D138, "id_isin")</f>
        <v>#NAME?</v>
      </c>
      <c r="H138" s="2" t="e">
        <f ca="1">_xll.BDP(D138, "etf_undl_index_ticker")</f>
        <v>#NAME?</v>
      </c>
      <c r="I138" s="4" t="e">
        <f ca="1">_xll.BDP(D138, "tracking_error")</f>
        <v>#NAME?</v>
      </c>
      <c r="J138" s="4" t="e">
        <f ca="1">_xll.BDP(D138, "fund_expense_ratio")</f>
        <v>#NAME?</v>
      </c>
      <c r="K138" s="3" t="e">
        <f ca="1">_xll.BDP(D138, "fund_incept_dt")</f>
        <v>#NAME?</v>
      </c>
      <c r="L138" s="2" t="e">
        <f ca="1">_xll.BDP(D138, "cur_mkt_cap")</f>
        <v>#NAME?</v>
      </c>
      <c r="M138" s="2" t="e">
        <f ca="1">_xll.BDP(D138, "eqy_sh_out_real")</f>
        <v>#NAME?</v>
      </c>
      <c r="N138" s="2" t="e">
        <f ca="1">_xll.BDP(D138, "volume_avg_3m")</f>
        <v>#NAME?</v>
      </c>
      <c r="O138" s="4" t="e">
        <f ca="1">_xll.BDP(D138, "spread_ba_cr")</f>
        <v>#NAME?</v>
      </c>
      <c r="P138" t="str">
        <f>"'" &amp; C138 &amp; "'" &amp; " : " &amp; INDEX(Sheet1!$B:$B,MATCH(C138,Sheet1!$A:$A,0)) &amp; ","</f>
        <v>'CSM' : 'csm_pshares_130_30',</v>
      </c>
    </row>
    <row r="139" spans="2:16">
      <c r="B139" s="6"/>
      <c r="C139" s="2" t="s">
        <v>136</v>
      </c>
      <c r="D139" s="2" t="str">
        <f t="shared" si="2"/>
        <v>SHE US Equity</v>
      </c>
      <c r="E139" s="2" t="s">
        <v>373</v>
      </c>
      <c r="F139" s="2" t="e">
        <f ca="1">_xll.BDP(D139, "name")</f>
        <v>#NAME?</v>
      </c>
      <c r="G139" s="2" t="e">
        <f ca="1">_xll.BDP(D139, "id_isin")</f>
        <v>#NAME?</v>
      </c>
      <c r="H139" s="2" t="e">
        <f ca="1">_xll.BDP(D139, "etf_undl_index_ticker")</f>
        <v>#NAME?</v>
      </c>
      <c r="I139" s="4" t="e">
        <f ca="1">_xll.BDP(D139, "tracking_error")</f>
        <v>#NAME?</v>
      </c>
      <c r="J139" s="4" t="e">
        <f ca="1">_xll.BDP(D139, "fund_expense_ratio")</f>
        <v>#NAME?</v>
      </c>
      <c r="K139" s="3" t="e">
        <f ca="1">_xll.BDP(D139, "fund_incept_dt")</f>
        <v>#NAME?</v>
      </c>
      <c r="L139" s="2" t="e">
        <f ca="1">_xll.BDP(D139, "cur_mkt_cap")</f>
        <v>#NAME?</v>
      </c>
      <c r="M139" s="2" t="e">
        <f ca="1">_xll.BDP(D139, "eqy_sh_out_real")</f>
        <v>#NAME?</v>
      </c>
      <c r="N139" s="2" t="e">
        <f ca="1">_xll.BDP(D139, "volume_avg_3m")</f>
        <v>#NAME?</v>
      </c>
      <c r="O139" s="4" t="e">
        <f ca="1">_xll.BDP(D139, "spread_ba_cr")</f>
        <v>#NAME?</v>
      </c>
      <c r="P139" t="str">
        <f>"'" &amp; C139 &amp; "'" &amp; " : " &amp; INDEX(Sheet1!$B:$B,MATCH(C139,Sheet1!$A:$A,0)) &amp; ","</f>
        <v>'SHE' : 'she_spdr_gender',</v>
      </c>
    </row>
    <row r="140" spans="2:16">
      <c r="B140" s="6"/>
      <c r="C140" s="2" t="s">
        <v>137</v>
      </c>
      <c r="D140" s="2" t="str">
        <f t="shared" si="2"/>
        <v>QYLD US Equity</v>
      </c>
      <c r="E140" s="2" t="s">
        <v>374</v>
      </c>
      <c r="F140" s="2" t="e">
        <f ca="1">_xll.BDP(D140, "name")</f>
        <v>#NAME?</v>
      </c>
      <c r="G140" s="2" t="e">
        <f ca="1">_xll.BDP(D140, "id_isin")</f>
        <v>#NAME?</v>
      </c>
      <c r="H140" s="2" t="e">
        <f ca="1">_xll.BDP(D140, "etf_undl_index_ticker")</f>
        <v>#NAME?</v>
      </c>
      <c r="I140" s="4" t="e">
        <f ca="1">_xll.BDP(D140, "tracking_error")</f>
        <v>#NAME?</v>
      </c>
      <c r="J140" s="4" t="e">
        <f ca="1">_xll.BDP(D140, "fund_expense_ratio")</f>
        <v>#NAME?</v>
      </c>
      <c r="K140" s="3" t="e">
        <f ca="1">_xll.BDP(D140, "fund_incept_dt")</f>
        <v>#NAME?</v>
      </c>
      <c r="L140" s="2" t="e">
        <f ca="1">_xll.BDP(D140, "cur_mkt_cap")</f>
        <v>#NAME?</v>
      </c>
      <c r="M140" s="2" t="e">
        <f ca="1">_xll.BDP(D140, "eqy_sh_out_real")</f>
        <v>#NAME?</v>
      </c>
      <c r="N140" s="2" t="e">
        <f ca="1">_xll.BDP(D140, "volume_avg_3m")</f>
        <v>#NAME?</v>
      </c>
      <c r="O140" s="4" t="e">
        <f ca="1">_xll.BDP(D140, "spread_ba_cr")</f>
        <v>#NAME?</v>
      </c>
      <c r="P140" t="str">
        <f>"'" &amp; C140 &amp; "'" &amp; " : " &amp; INDEX(Sheet1!$B:$B,MATCH(C140,Sheet1!$A:$A,0)) &amp; ","</f>
        <v>'QYLD' : 'qyld_horizons_covered_call',</v>
      </c>
    </row>
    <row r="141" spans="2:16">
      <c r="B141" s="6"/>
      <c r="C141" s="2" t="s">
        <v>138</v>
      </c>
      <c r="D141" s="2" t="str">
        <f t="shared" si="2"/>
        <v>GVIP US Equity</v>
      </c>
      <c r="E141" s="2" t="s">
        <v>375</v>
      </c>
      <c r="F141" s="2" t="e">
        <f ca="1">_xll.BDP(D141, "name")</f>
        <v>#NAME?</v>
      </c>
      <c r="G141" s="2" t="e">
        <f ca="1">_xll.BDP(D141, "id_isin")</f>
        <v>#NAME?</v>
      </c>
      <c r="H141" s="2" t="e">
        <f ca="1">_xll.BDP(D141, "etf_undl_index_ticker")</f>
        <v>#NAME?</v>
      </c>
      <c r="I141" s="4" t="e">
        <f ca="1">_xll.BDP(D141, "tracking_error")</f>
        <v>#NAME?</v>
      </c>
      <c r="J141" s="4" t="e">
        <f ca="1">_xll.BDP(D141, "fund_expense_ratio")</f>
        <v>#NAME?</v>
      </c>
      <c r="K141" s="3" t="e">
        <f ca="1">_xll.BDP(D141, "fund_incept_dt")</f>
        <v>#NAME?</v>
      </c>
      <c r="L141" s="2" t="e">
        <f ca="1">_xll.BDP(D141, "cur_mkt_cap")</f>
        <v>#NAME?</v>
      </c>
      <c r="M141" s="2" t="e">
        <f ca="1">_xll.BDP(D141, "eqy_sh_out_real")</f>
        <v>#NAME?</v>
      </c>
      <c r="N141" s="2" t="e">
        <f ca="1">_xll.BDP(D141, "volume_avg_3m")</f>
        <v>#NAME?</v>
      </c>
      <c r="O141" s="4" t="e">
        <f ca="1">_xll.BDP(D141, "spread_ba_cr")</f>
        <v>#NAME?</v>
      </c>
      <c r="P141" t="str">
        <f>"'" &amp; C141 &amp; "'" &amp; " : " &amp; INDEX(Sheet1!$B:$B,MATCH(C141,Sheet1!$A:$A,0)) &amp; ","</f>
        <v>'GVIP' : 'gvip_gs_hedgefund_hold',</v>
      </c>
    </row>
    <row r="142" spans="2:16">
      <c r="B142" s="6"/>
      <c r="C142" s="2" t="s">
        <v>139</v>
      </c>
      <c r="D142" s="2" t="str">
        <f t="shared" si="2"/>
        <v>MOAT US Equity</v>
      </c>
      <c r="E142" s="2" t="s">
        <v>376</v>
      </c>
      <c r="F142" s="2" t="e">
        <f ca="1">_xll.BDP(D142, "name")</f>
        <v>#NAME?</v>
      </c>
      <c r="G142" s="2" t="e">
        <f ca="1">_xll.BDP(D142, "id_isin")</f>
        <v>#NAME?</v>
      </c>
      <c r="H142" s="2" t="e">
        <f ca="1">_xll.BDP(D142, "etf_undl_index_ticker")</f>
        <v>#NAME?</v>
      </c>
      <c r="I142" s="4" t="e">
        <f ca="1">_xll.BDP(D142, "tracking_error")</f>
        <v>#NAME?</v>
      </c>
      <c r="J142" s="4" t="e">
        <f ca="1">_xll.BDP(D142, "fund_expense_ratio")</f>
        <v>#NAME?</v>
      </c>
      <c r="K142" s="3" t="e">
        <f ca="1">_xll.BDP(D142, "fund_incept_dt")</f>
        <v>#NAME?</v>
      </c>
      <c r="L142" s="2" t="e">
        <f ca="1">_xll.BDP(D142, "cur_mkt_cap")</f>
        <v>#NAME?</v>
      </c>
      <c r="M142" s="2" t="e">
        <f ca="1">_xll.BDP(D142, "eqy_sh_out_real")</f>
        <v>#NAME?</v>
      </c>
      <c r="N142" s="2" t="e">
        <f ca="1">_xll.BDP(D142, "volume_avg_3m")</f>
        <v>#NAME?</v>
      </c>
      <c r="O142" s="4" t="e">
        <f ca="1">_xll.BDP(D142, "spread_ba_cr")</f>
        <v>#NAME?</v>
      </c>
      <c r="P142" t="str">
        <f>"'" &amp; C142 &amp; "'" &amp; " : " &amp; INDEX(Sheet1!$B:$B,MATCH(C142,Sheet1!$A:$A,0)) &amp; ","</f>
        <v>'MOAT' : 'moat_vaneck_moat',</v>
      </c>
    </row>
    <row r="143" spans="2:16">
      <c r="B143" s="6"/>
      <c r="C143" s="2" t="s">
        <v>140</v>
      </c>
      <c r="D143" s="2" t="str">
        <f t="shared" si="2"/>
        <v>FTLS US Equity</v>
      </c>
      <c r="E143" s="2" t="s">
        <v>377</v>
      </c>
      <c r="F143" s="2" t="e">
        <f ca="1">_xll.BDP(D143, "name")</f>
        <v>#NAME?</v>
      </c>
      <c r="G143" s="2" t="e">
        <f ca="1">_xll.BDP(D143, "id_isin")</f>
        <v>#NAME?</v>
      </c>
      <c r="H143" s="2" t="e">
        <f ca="1">_xll.BDP(D143, "etf_undl_index_ticker")</f>
        <v>#NAME?</v>
      </c>
      <c r="I143" s="4" t="e">
        <f ca="1">_xll.BDP(D143, "tracking_error")</f>
        <v>#NAME?</v>
      </c>
      <c r="J143" s="4" t="e">
        <f ca="1">_xll.BDP(D143, "fund_expense_ratio")</f>
        <v>#NAME?</v>
      </c>
      <c r="K143" s="3" t="e">
        <f ca="1">_xll.BDP(D143, "fund_incept_dt")</f>
        <v>#NAME?</v>
      </c>
      <c r="L143" s="2" t="e">
        <f ca="1">_xll.BDP(D143, "cur_mkt_cap")</f>
        <v>#NAME?</v>
      </c>
      <c r="M143" s="2" t="e">
        <f ca="1">_xll.BDP(D143, "eqy_sh_out_real")</f>
        <v>#NAME?</v>
      </c>
      <c r="N143" s="2" t="e">
        <f ca="1">_xll.BDP(D143, "volume_avg_3m")</f>
        <v>#NAME?</v>
      </c>
      <c r="O143" s="4" t="e">
        <f ca="1">_xll.BDP(D143, "spread_ba_cr")</f>
        <v>#NAME?</v>
      </c>
      <c r="P143" t="str">
        <f>"'" &amp; C143 &amp; "'" &amp; " : " &amp; INDEX(Sheet1!$B:$B,MATCH(C143,Sheet1!$A:$A,0)) &amp; ","</f>
        <v>'FTLS' : 'ftls_firstrust_long_short',</v>
      </c>
    </row>
    <row r="144" spans="2:16">
      <c r="B144" s="6"/>
      <c r="C144" s="2" t="s">
        <v>141</v>
      </c>
      <c r="D144" s="2" t="str">
        <f t="shared" si="2"/>
        <v>WTMF US Equity</v>
      </c>
      <c r="E144" s="2" t="s">
        <v>378</v>
      </c>
      <c r="F144" s="2" t="e">
        <f ca="1">_xll.BDP(D144, "name")</f>
        <v>#NAME?</v>
      </c>
      <c r="G144" s="2" t="e">
        <f ca="1">_xll.BDP(D144, "id_isin")</f>
        <v>#NAME?</v>
      </c>
      <c r="H144" s="2" t="e">
        <f ca="1">_xll.BDP(D144, "etf_undl_index_ticker")</f>
        <v>#NAME?</v>
      </c>
      <c r="I144" s="4" t="e">
        <f ca="1">_xll.BDP(D144, "tracking_error")</f>
        <v>#NAME?</v>
      </c>
      <c r="J144" s="4" t="e">
        <f ca="1">_xll.BDP(D144, "fund_expense_ratio")</f>
        <v>#NAME?</v>
      </c>
      <c r="K144" s="3" t="e">
        <f ca="1">_xll.BDP(D144, "fund_incept_dt")</f>
        <v>#NAME?</v>
      </c>
      <c r="L144" s="2" t="e">
        <f ca="1">_xll.BDP(D144, "cur_mkt_cap")</f>
        <v>#NAME?</v>
      </c>
      <c r="M144" s="2" t="e">
        <f ca="1">_xll.BDP(D144, "eqy_sh_out_real")</f>
        <v>#NAME?</v>
      </c>
      <c r="N144" s="2" t="e">
        <f ca="1">_xll.BDP(D144, "volume_avg_3m")</f>
        <v>#NAME?</v>
      </c>
      <c r="O144" s="4" t="e">
        <f ca="1">_xll.BDP(D144, "spread_ba_cr")</f>
        <v>#NAME?</v>
      </c>
      <c r="P144" t="str">
        <f>"'" &amp; C144 &amp; "'" &amp; " : " &amp; INDEX(Sheet1!$B:$B,MATCH(C144,Sheet1!$A:$A,0)) &amp; ","</f>
        <v>'WTMF' : 'wtmf_wisdomtree_mgd_futs',</v>
      </c>
    </row>
    <row r="145" spans="2:16">
      <c r="B145" s="6"/>
      <c r="C145" s="2" t="s">
        <v>142</v>
      </c>
      <c r="D145" s="2" t="str">
        <f t="shared" si="2"/>
        <v>MNA US Equity</v>
      </c>
      <c r="E145" s="2" t="s">
        <v>379</v>
      </c>
      <c r="F145" s="2" t="e">
        <f ca="1">_xll.BDP(D145, "name")</f>
        <v>#NAME?</v>
      </c>
      <c r="G145" s="2" t="e">
        <f ca="1">_xll.BDP(D145, "id_isin")</f>
        <v>#NAME?</v>
      </c>
      <c r="H145" s="2" t="e">
        <f ca="1">_xll.BDP(D145, "etf_undl_index_ticker")</f>
        <v>#NAME?</v>
      </c>
      <c r="I145" s="4" t="e">
        <f ca="1">_xll.BDP(D145, "tracking_error")</f>
        <v>#NAME?</v>
      </c>
      <c r="J145" s="4" t="e">
        <f ca="1">_xll.BDP(D145, "fund_expense_ratio")</f>
        <v>#NAME?</v>
      </c>
      <c r="K145" s="3" t="e">
        <f ca="1">_xll.BDP(D145, "fund_incept_dt")</f>
        <v>#NAME?</v>
      </c>
      <c r="L145" s="2" t="e">
        <f ca="1">_xll.BDP(D145, "cur_mkt_cap")</f>
        <v>#NAME?</v>
      </c>
      <c r="M145" s="2" t="e">
        <f ca="1">_xll.BDP(D145, "eqy_sh_out_real")</f>
        <v>#NAME?</v>
      </c>
      <c r="N145" s="2" t="e">
        <f ca="1">_xll.BDP(D145, "volume_avg_3m")</f>
        <v>#NAME?</v>
      </c>
      <c r="O145" s="4" t="e">
        <f ca="1">_xll.BDP(D145, "spread_ba_cr")</f>
        <v>#NAME?</v>
      </c>
      <c r="P145" t="str">
        <f>"'" &amp; C145 &amp; "'" &amp; " : " &amp; INDEX(Sheet1!$B:$B,MATCH(C145,Sheet1!$A:$A,0)) &amp; ","</f>
        <v>'MNA' : 'mna_iq_m&amp;a',</v>
      </c>
    </row>
    <row r="146" spans="2:16">
      <c r="B146" s="6"/>
      <c r="C146" s="2" t="s">
        <v>143</v>
      </c>
      <c r="D146" s="2" t="str">
        <f t="shared" si="2"/>
        <v>SUSA US Equity</v>
      </c>
      <c r="E146" s="2" t="s">
        <v>380</v>
      </c>
      <c r="F146" s="2" t="e">
        <f ca="1">_xll.BDP(D146, "name")</f>
        <v>#NAME?</v>
      </c>
      <c r="G146" s="2" t="e">
        <f ca="1">_xll.BDP(D146, "id_isin")</f>
        <v>#NAME?</v>
      </c>
      <c r="H146" s="2" t="e">
        <f ca="1">_xll.BDP(D146, "etf_undl_index_ticker")</f>
        <v>#NAME?</v>
      </c>
      <c r="I146" s="4" t="e">
        <f ca="1">_xll.BDP(D146, "tracking_error")</f>
        <v>#NAME?</v>
      </c>
      <c r="J146" s="4" t="e">
        <f ca="1">_xll.BDP(D146, "fund_expense_ratio")</f>
        <v>#NAME?</v>
      </c>
      <c r="K146" s="3" t="e">
        <f ca="1">_xll.BDP(D146, "fund_incept_dt")</f>
        <v>#NAME?</v>
      </c>
      <c r="L146" s="2" t="e">
        <f ca="1">_xll.BDP(D146, "cur_mkt_cap")</f>
        <v>#NAME?</v>
      </c>
      <c r="M146" s="2" t="e">
        <f ca="1">_xll.BDP(D146, "eqy_sh_out_real")</f>
        <v>#NAME?</v>
      </c>
      <c r="N146" s="2" t="e">
        <f ca="1">_xll.BDP(D146, "volume_avg_3m")</f>
        <v>#NAME?</v>
      </c>
      <c r="O146" s="4" t="e">
        <f ca="1">_xll.BDP(D146, "spread_ba_cr")</f>
        <v>#NAME?</v>
      </c>
      <c r="P146" t="str">
        <f>"'" &amp; C146 &amp; "'" &amp; " : " &amp; INDEX(Sheet1!$B:$B,MATCH(C146,Sheet1!$A:$A,0)) &amp; ","</f>
        <v>'SUSA' : 'susa_ishares_esg',</v>
      </c>
    </row>
    <row r="147" spans="2:16">
      <c r="B147" s="6"/>
      <c r="C147" s="2" t="s">
        <v>144</v>
      </c>
      <c r="D147" s="2" t="str">
        <f t="shared" si="2"/>
        <v>IPO US Equity</v>
      </c>
      <c r="E147" s="2" t="s">
        <v>144</v>
      </c>
      <c r="F147" s="2" t="e">
        <f ca="1">_xll.BDP(D147, "name")</f>
        <v>#NAME?</v>
      </c>
      <c r="G147" s="2" t="e">
        <f ca="1">_xll.BDP(D147, "id_isin")</f>
        <v>#NAME?</v>
      </c>
      <c r="H147" s="2" t="e">
        <f ca="1">_xll.BDP(D147, "etf_undl_index_ticker")</f>
        <v>#NAME?</v>
      </c>
      <c r="I147" s="4" t="e">
        <f ca="1">_xll.BDP(D147, "tracking_error")</f>
        <v>#NAME?</v>
      </c>
      <c r="J147" s="4" t="e">
        <f ca="1">_xll.BDP(D147, "fund_expense_ratio")</f>
        <v>#NAME?</v>
      </c>
      <c r="K147" s="3" t="e">
        <f ca="1">_xll.BDP(D147, "fund_incept_dt")</f>
        <v>#NAME?</v>
      </c>
      <c r="L147" s="2" t="e">
        <f ca="1">_xll.BDP(D147, "cur_mkt_cap")</f>
        <v>#NAME?</v>
      </c>
      <c r="M147" s="2" t="e">
        <f ca="1">_xll.BDP(D147, "eqy_sh_out_real")</f>
        <v>#NAME?</v>
      </c>
      <c r="N147" s="2" t="e">
        <f ca="1">_xll.BDP(D147, "volume_avg_3m")</f>
        <v>#NAME?</v>
      </c>
      <c r="O147" s="4" t="e">
        <f ca="1">_xll.BDP(D147, "spread_ba_cr")</f>
        <v>#NAME?</v>
      </c>
      <c r="P147" t="str">
        <f>"'" &amp; C147 &amp; "'" &amp; " : " &amp; INDEX(Sheet1!$B:$B,MATCH(C147,Sheet1!$A:$A,0)) &amp; ","</f>
        <v>'IPO' : 'ipo_renaissance_ipo',</v>
      </c>
    </row>
    <row r="148" spans="2:16">
      <c r="B148" s="6"/>
      <c r="C148" s="2" t="s">
        <v>145</v>
      </c>
      <c r="D148" s="2" t="str">
        <f t="shared" si="2"/>
        <v>KNOW US Equity</v>
      </c>
      <c r="E148" s="2" t="s">
        <v>381</v>
      </c>
      <c r="F148" s="2" t="e">
        <f ca="1">_xll.BDP(D148, "name")</f>
        <v>#NAME?</v>
      </c>
      <c r="G148" s="2" t="e">
        <f ca="1">_xll.BDP(D148, "id_isin")</f>
        <v>#NAME?</v>
      </c>
      <c r="H148" s="2" t="e">
        <f ca="1">_xll.BDP(D148, "etf_undl_index_ticker")</f>
        <v>#NAME?</v>
      </c>
      <c r="I148" s="4" t="e">
        <f ca="1">_xll.BDP(D148, "tracking_error")</f>
        <v>#NAME?</v>
      </c>
      <c r="J148" s="4" t="e">
        <f ca="1">_xll.BDP(D148, "fund_expense_ratio")</f>
        <v>#NAME?</v>
      </c>
      <c r="K148" s="3" t="e">
        <f ca="1">_xll.BDP(D148, "fund_incept_dt")</f>
        <v>#NAME?</v>
      </c>
      <c r="L148" s="2" t="e">
        <f ca="1">_xll.BDP(D148, "cur_mkt_cap")</f>
        <v>#NAME?</v>
      </c>
      <c r="M148" s="2" t="e">
        <f ca="1">_xll.BDP(D148, "eqy_sh_out_real")</f>
        <v>#NAME?</v>
      </c>
      <c r="N148" s="2" t="e">
        <f ca="1">_xll.BDP(D148, "volume_avg_3m")</f>
        <v>#NAME?</v>
      </c>
      <c r="O148" s="4" t="e">
        <f ca="1">_xll.BDP(D148, "spread_ba_cr")</f>
        <v>#NAME?</v>
      </c>
      <c r="P148" t="str">
        <f>"'" &amp; C148 &amp; "'" &amp; " : " &amp; INDEX(Sheet1!$B:$B,MATCH(C148,Sheet1!$A:$A,0)) &amp; ","</f>
        <v>'KNOW' : 'know_direxion_insider',</v>
      </c>
    </row>
    <row r="149" spans="2:16">
      <c r="B149" s="6"/>
      <c r="C149" s="2" t="s">
        <v>146</v>
      </c>
      <c r="D149" s="2" t="str">
        <f t="shared" si="2"/>
        <v>NFO US Equity</v>
      </c>
      <c r="E149" s="2" t="s">
        <v>382</v>
      </c>
      <c r="F149" s="2" t="e">
        <f ca="1">_xll.BDP(D149, "name")</f>
        <v>#NAME?</v>
      </c>
      <c r="G149" s="2" t="e">
        <f ca="1">_xll.BDP(D149, "id_isin")</f>
        <v>#NAME?</v>
      </c>
      <c r="H149" s="2" t="e">
        <f ca="1">_xll.BDP(D149, "etf_undl_index_ticker")</f>
        <v>#NAME?</v>
      </c>
      <c r="I149" s="4" t="e">
        <f ca="1">_xll.BDP(D149, "tracking_error")</f>
        <v>#NAME?</v>
      </c>
      <c r="J149" s="4" t="e">
        <f ca="1">_xll.BDP(D149, "fund_expense_ratio")</f>
        <v>#NAME?</v>
      </c>
      <c r="K149" s="3" t="e">
        <f ca="1">_xll.BDP(D149, "fund_incept_dt")</f>
        <v>#NAME?</v>
      </c>
      <c r="L149" s="2" t="e">
        <f ca="1">_xll.BDP(D149, "cur_mkt_cap")</f>
        <v>#NAME?</v>
      </c>
      <c r="M149" s="2" t="e">
        <f ca="1">_xll.BDP(D149, "eqy_sh_out_real")</f>
        <v>#NAME?</v>
      </c>
      <c r="N149" s="2" t="e">
        <f ca="1">_xll.BDP(D149, "volume_avg_3m")</f>
        <v>#NAME?</v>
      </c>
      <c r="O149" s="4" t="e">
        <f ca="1">_xll.BDP(D149, "spread_ba_cr")</f>
        <v>#NAME?</v>
      </c>
      <c r="P149" t="str">
        <f>"'" &amp; C149 &amp; "'" &amp; " : " &amp; INDEX(Sheet1!$B:$B,MATCH(C149,Sheet1!$A:$A,0)) &amp; ","</f>
        <v>'NFO' : 'nfo_pshares_insider',</v>
      </c>
    </row>
    <row r="150" spans="2:16">
      <c r="B150" s="6"/>
      <c r="C150" s="2" t="s">
        <v>147</v>
      </c>
      <c r="D150" s="2" t="str">
        <f t="shared" si="2"/>
        <v>IWM US Equity</v>
      </c>
      <c r="E150" s="2" t="s">
        <v>383</v>
      </c>
      <c r="F150" s="2" t="e">
        <f ca="1">_xll.BDP(D150, "name")</f>
        <v>#NAME?</v>
      </c>
      <c r="G150" s="2" t="e">
        <f ca="1">_xll.BDP(D150, "id_isin")</f>
        <v>#NAME?</v>
      </c>
      <c r="H150" s="2" t="e">
        <f ca="1">_xll.BDP(D150, "etf_undl_index_ticker")</f>
        <v>#NAME?</v>
      </c>
      <c r="I150" s="4" t="e">
        <f ca="1">_xll.BDP(D150, "tracking_error")</f>
        <v>#NAME?</v>
      </c>
      <c r="J150" s="4" t="e">
        <f ca="1">_xll.BDP(D150, "fund_expense_ratio")</f>
        <v>#NAME?</v>
      </c>
      <c r="K150" s="3" t="e">
        <f ca="1">_xll.BDP(D150, "fund_incept_dt")</f>
        <v>#NAME?</v>
      </c>
      <c r="L150" s="2" t="e">
        <f ca="1">_xll.BDP(D150, "cur_mkt_cap")</f>
        <v>#NAME?</v>
      </c>
      <c r="M150" s="2" t="e">
        <f ca="1">_xll.BDP(D150, "eqy_sh_out_real")</f>
        <v>#NAME?</v>
      </c>
      <c r="N150" s="2" t="e">
        <f ca="1">_xll.BDP(D150, "volume_avg_3m")</f>
        <v>#NAME?</v>
      </c>
      <c r="O150" s="4" t="e">
        <f ca="1">_xll.BDP(D150, "spread_ba_cr")</f>
        <v>#NAME?</v>
      </c>
      <c r="P150" t="str">
        <f>"'" &amp; C150 &amp; "'" &amp; " : " &amp; INDEX(Sheet1!$B:$B,MATCH(C150,Sheet1!$A:$A,0)) &amp; ","</f>
        <v>'IWM' : 'iwm_ishares_smallcap',</v>
      </c>
    </row>
    <row r="151" spans="2:16">
      <c r="B151" s="6"/>
      <c r="C151" s="2" t="s">
        <v>148</v>
      </c>
      <c r="D151" s="2" t="str">
        <f t="shared" si="2"/>
        <v>XRLV US Equity</v>
      </c>
      <c r="E151" s="2" t="s">
        <v>384</v>
      </c>
      <c r="F151" s="2" t="e">
        <f ca="1">_xll.BDP(D151, "name")</f>
        <v>#NAME?</v>
      </c>
      <c r="G151" s="2" t="e">
        <f ca="1">_xll.BDP(D151, "id_isin")</f>
        <v>#NAME?</v>
      </c>
      <c r="H151" s="2" t="e">
        <f ca="1">_xll.BDP(D151, "etf_undl_index_ticker")</f>
        <v>#NAME?</v>
      </c>
      <c r="I151" s="4" t="e">
        <f ca="1">_xll.BDP(D151, "tracking_error")</f>
        <v>#NAME?</v>
      </c>
      <c r="J151" s="4" t="e">
        <f ca="1">_xll.BDP(D151, "fund_expense_ratio")</f>
        <v>#NAME?</v>
      </c>
      <c r="K151" s="3" t="e">
        <f ca="1">_xll.BDP(D151, "fund_incept_dt")</f>
        <v>#NAME?</v>
      </c>
      <c r="L151" s="2" t="e">
        <f ca="1">_xll.BDP(D151, "cur_mkt_cap")</f>
        <v>#NAME?</v>
      </c>
      <c r="M151" s="2" t="e">
        <f ca="1">_xll.BDP(D151, "eqy_sh_out_real")</f>
        <v>#NAME?</v>
      </c>
      <c r="N151" s="2" t="e">
        <f ca="1">_xll.BDP(D151, "volume_avg_3m")</f>
        <v>#NAME?</v>
      </c>
      <c r="O151" s="4" t="e">
        <f ca="1">_xll.BDP(D151, "spread_ba_cr")</f>
        <v>#NAME?</v>
      </c>
      <c r="P151" t="str">
        <f>"'" &amp; C151 &amp; "'" &amp; " : " &amp; INDEX(Sheet1!$B:$B,MATCH(C151,Sheet1!$A:$A,0)) &amp; ","</f>
        <v>'XRLV' : 'xrlv_pshares_xrate_sen_lowvol',</v>
      </c>
    </row>
    <row r="152" spans="2:16">
      <c r="B152" s="6" t="s">
        <v>241</v>
      </c>
      <c r="C152" s="2" t="s">
        <v>149</v>
      </c>
      <c r="D152" s="2" t="str">
        <f t="shared" si="2"/>
        <v>UUP US Equity</v>
      </c>
      <c r="E152" s="2" t="s">
        <v>385</v>
      </c>
      <c r="F152" s="2" t="e">
        <f ca="1">_xll.BDP(D152, "name")</f>
        <v>#NAME?</v>
      </c>
      <c r="G152" s="2" t="e">
        <f ca="1">_xll.BDP(D152, "id_isin")</f>
        <v>#NAME?</v>
      </c>
      <c r="H152" s="2" t="e">
        <f ca="1">_xll.BDP(D152, "etf_undl_index_ticker")</f>
        <v>#NAME?</v>
      </c>
      <c r="I152" s="4" t="e">
        <f ca="1">_xll.BDP(D152, "tracking_error")</f>
        <v>#NAME?</v>
      </c>
      <c r="J152" s="4" t="e">
        <f ca="1">_xll.BDP(D152, "fund_expense_ratio")</f>
        <v>#NAME?</v>
      </c>
      <c r="K152" s="3" t="e">
        <f ca="1">_xll.BDP(D152, "fund_incept_dt")</f>
        <v>#NAME?</v>
      </c>
      <c r="L152" s="2" t="e">
        <f ca="1">_xll.BDP(D152, "cur_mkt_cap")</f>
        <v>#NAME?</v>
      </c>
      <c r="M152" s="2" t="e">
        <f ca="1">_xll.BDP(D152, "eqy_sh_out_real")</f>
        <v>#NAME?</v>
      </c>
      <c r="N152" s="2" t="e">
        <f ca="1">_xll.BDP(D152, "volume_avg_3m")</f>
        <v>#NAME?</v>
      </c>
      <c r="O152" s="4" t="e">
        <f ca="1">_xll.BDP(D152, "spread_ba_cr")</f>
        <v>#NAME?</v>
      </c>
      <c r="P152" t="str">
        <f>"'" &amp; C152 &amp; "'" &amp; " : " &amp; INDEX(Sheet1!$B:$B,MATCH(C152,Sheet1!$A:$A,0)) &amp; ","</f>
        <v>'UUP' : 'uup_pshares_usd_up',</v>
      </c>
    </row>
    <row r="153" spans="2:16">
      <c r="B153" s="6"/>
      <c r="C153" s="2" t="s">
        <v>150</v>
      </c>
      <c r="D153" s="2" t="str">
        <f t="shared" si="2"/>
        <v>FXY US Equity</v>
      </c>
      <c r="E153" s="2" t="s">
        <v>386</v>
      </c>
      <c r="F153" s="2" t="e">
        <f ca="1">_xll.BDP(D153, "name")</f>
        <v>#NAME?</v>
      </c>
      <c r="G153" s="2" t="e">
        <f ca="1">_xll.BDP(D153, "id_isin")</f>
        <v>#NAME?</v>
      </c>
      <c r="H153" s="2" t="e">
        <f ca="1">_xll.BDP(D153, "etf_undl_index_ticker")</f>
        <v>#NAME?</v>
      </c>
      <c r="I153" s="4" t="e">
        <f ca="1">_xll.BDP(D153, "tracking_error")</f>
        <v>#NAME?</v>
      </c>
      <c r="J153" s="4" t="e">
        <f ca="1">_xll.BDP(D153, "fund_expense_ratio")</f>
        <v>#NAME?</v>
      </c>
      <c r="K153" s="3" t="e">
        <f ca="1">_xll.BDP(D153, "fund_incept_dt")</f>
        <v>#NAME?</v>
      </c>
      <c r="L153" s="2" t="e">
        <f ca="1">_xll.BDP(D153, "cur_mkt_cap")</f>
        <v>#NAME?</v>
      </c>
      <c r="M153" s="2" t="e">
        <f ca="1">_xll.BDP(D153, "eqy_sh_out_real")</f>
        <v>#NAME?</v>
      </c>
      <c r="N153" s="2" t="e">
        <f ca="1">_xll.BDP(D153, "volume_avg_3m")</f>
        <v>#NAME?</v>
      </c>
      <c r="O153" s="4" t="e">
        <f ca="1">_xll.BDP(D153, "spread_ba_cr")</f>
        <v>#NAME?</v>
      </c>
      <c r="P153" t="str">
        <f>"'" &amp; C153 &amp; "'" &amp; " : " &amp; INDEX(Sheet1!$B:$B,MATCH(C153,Sheet1!$A:$A,0)) &amp; ","</f>
        <v>'FXY' : 'fxy_cshares_jpy',</v>
      </c>
    </row>
    <row r="154" spans="2:16">
      <c r="B154" s="6"/>
      <c r="C154" s="2" t="s">
        <v>151</v>
      </c>
      <c r="D154" s="2" t="str">
        <f t="shared" si="2"/>
        <v>FXE US Equity</v>
      </c>
      <c r="E154" s="2" t="s">
        <v>387</v>
      </c>
      <c r="F154" s="2" t="e">
        <f ca="1">_xll.BDP(D154, "name")</f>
        <v>#NAME?</v>
      </c>
      <c r="G154" s="2" t="e">
        <f ca="1">_xll.BDP(D154, "id_isin")</f>
        <v>#NAME?</v>
      </c>
      <c r="H154" s="2" t="e">
        <f ca="1">_xll.BDP(D154, "etf_undl_index_ticker")</f>
        <v>#NAME?</v>
      </c>
      <c r="I154" s="4" t="e">
        <f ca="1">_xll.BDP(D154, "tracking_error")</f>
        <v>#NAME?</v>
      </c>
      <c r="J154" s="4" t="e">
        <f ca="1">_xll.BDP(D154, "fund_expense_ratio")</f>
        <v>#NAME?</v>
      </c>
      <c r="K154" s="3" t="e">
        <f ca="1">_xll.BDP(D154, "fund_incept_dt")</f>
        <v>#NAME?</v>
      </c>
      <c r="L154" s="2" t="e">
        <f ca="1">_xll.BDP(D154, "cur_mkt_cap")</f>
        <v>#NAME?</v>
      </c>
      <c r="M154" s="2" t="e">
        <f ca="1">_xll.BDP(D154, "eqy_sh_out_real")</f>
        <v>#NAME?</v>
      </c>
      <c r="N154" s="2" t="e">
        <f ca="1">_xll.BDP(D154, "volume_avg_3m")</f>
        <v>#NAME?</v>
      </c>
      <c r="O154" s="4" t="e">
        <f ca="1">_xll.BDP(D154, "spread_ba_cr")</f>
        <v>#NAME?</v>
      </c>
      <c r="P154" t="str">
        <f>"'" &amp; C154 &amp; "'" &amp; " : " &amp; INDEX(Sheet1!$B:$B,MATCH(C154,Sheet1!$A:$A,0)) &amp; ","</f>
        <v>'FXE' : 'fxe_cshares_eur',</v>
      </c>
    </row>
    <row r="155" spans="2:16">
      <c r="B155" s="6"/>
      <c r="C155" s="2" t="s">
        <v>152</v>
      </c>
      <c r="D155" s="2" t="str">
        <f t="shared" si="2"/>
        <v>FXA US Equity</v>
      </c>
      <c r="E155" s="2" t="s">
        <v>388</v>
      </c>
      <c r="F155" s="2" t="e">
        <f ca="1">_xll.BDP(D155, "name")</f>
        <v>#NAME?</v>
      </c>
      <c r="G155" s="2" t="e">
        <f ca="1">_xll.BDP(D155, "id_isin")</f>
        <v>#NAME?</v>
      </c>
      <c r="H155" s="2" t="e">
        <f ca="1">_xll.BDP(D155, "etf_undl_index_ticker")</f>
        <v>#NAME?</v>
      </c>
      <c r="I155" s="4" t="e">
        <f ca="1">_xll.BDP(D155, "tracking_error")</f>
        <v>#NAME?</v>
      </c>
      <c r="J155" s="4" t="e">
        <f ca="1">_xll.BDP(D155, "fund_expense_ratio")</f>
        <v>#NAME?</v>
      </c>
      <c r="K155" s="3" t="e">
        <f ca="1">_xll.BDP(D155, "fund_incept_dt")</f>
        <v>#NAME?</v>
      </c>
      <c r="L155" s="2" t="e">
        <f ca="1">_xll.BDP(D155, "cur_mkt_cap")</f>
        <v>#NAME?</v>
      </c>
      <c r="M155" s="2" t="e">
        <f ca="1">_xll.BDP(D155, "eqy_sh_out_real")</f>
        <v>#NAME?</v>
      </c>
      <c r="N155" s="2" t="e">
        <f ca="1">_xll.BDP(D155, "volume_avg_3m")</f>
        <v>#NAME?</v>
      </c>
      <c r="O155" s="4" t="e">
        <f ca="1">_xll.BDP(D155, "spread_ba_cr")</f>
        <v>#NAME?</v>
      </c>
      <c r="P155" t="str">
        <f>"'" &amp; C155 &amp; "'" &amp; " : " &amp; INDEX(Sheet1!$B:$B,MATCH(C155,Sheet1!$A:$A,0)) &amp; ","</f>
        <v>'FXA' : 'fxa_cshares_aud',</v>
      </c>
    </row>
    <row r="156" spans="2:16">
      <c r="B156" s="6"/>
      <c r="C156" s="2" t="s">
        <v>153</v>
      </c>
      <c r="D156" s="2" t="str">
        <f t="shared" si="2"/>
        <v>FXC US Equity</v>
      </c>
      <c r="E156" s="2" t="s">
        <v>389</v>
      </c>
      <c r="F156" s="2" t="e">
        <f ca="1">_xll.BDP(D156, "name")</f>
        <v>#NAME?</v>
      </c>
      <c r="G156" s="2" t="e">
        <f ca="1">_xll.BDP(D156, "id_isin")</f>
        <v>#NAME?</v>
      </c>
      <c r="H156" s="2" t="e">
        <f ca="1">_xll.BDP(D156, "etf_undl_index_ticker")</f>
        <v>#NAME?</v>
      </c>
      <c r="I156" s="4" t="e">
        <f ca="1">_xll.BDP(D156, "tracking_error")</f>
        <v>#NAME?</v>
      </c>
      <c r="J156" s="4" t="e">
        <f ca="1">_xll.BDP(D156, "fund_expense_ratio")</f>
        <v>#NAME?</v>
      </c>
      <c r="K156" s="3" t="e">
        <f ca="1">_xll.BDP(D156, "fund_incept_dt")</f>
        <v>#NAME?</v>
      </c>
      <c r="L156" s="2" t="e">
        <f ca="1">_xll.BDP(D156, "cur_mkt_cap")</f>
        <v>#NAME?</v>
      </c>
      <c r="M156" s="2" t="e">
        <f ca="1">_xll.BDP(D156, "eqy_sh_out_real")</f>
        <v>#NAME?</v>
      </c>
      <c r="N156" s="2" t="e">
        <f ca="1">_xll.BDP(D156, "volume_avg_3m")</f>
        <v>#NAME?</v>
      </c>
      <c r="O156" s="4" t="e">
        <f ca="1">_xll.BDP(D156, "spread_ba_cr")</f>
        <v>#NAME?</v>
      </c>
      <c r="P156" t="str">
        <f>"'" &amp; C156 &amp; "'" &amp; " : " &amp; INDEX(Sheet1!$B:$B,MATCH(C156,Sheet1!$A:$A,0)) &amp; ","</f>
        <v>'FXC' : 'fxc_cshares_cad',</v>
      </c>
    </row>
    <row r="157" spans="2:16">
      <c r="B157" s="6"/>
      <c r="C157" s="2" t="s">
        <v>154</v>
      </c>
      <c r="D157" s="2" t="str">
        <f t="shared" si="2"/>
        <v>FXF US Equity</v>
      </c>
      <c r="E157" s="2" t="s">
        <v>390</v>
      </c>
      <c r="F157" s="2" t="e">
        <f ca="1">_xll.BDP(D157, "name")</f>
        <v>#NAME?</v>
      </c>
      <c r="G157" s="2" t="e">
        <f ca="1">_xll.BDP(D157, "id_isin")</f>
        <v>#NAME?</v>
      </c>
      <c r="H157" s="2" t="e">
        <f ca="1">_xll.BDP(D157, "etf_undl_index_ticker")</f>
        <v>#NAME?</v>
      </c>
      <c r="I157" s="4" t="e">
        <f ca="1">_xll.BDP(D157, "tracking_error")</f>
        <v>#NAME?</v>
      </c>
      <c r="J157" s="4" t="e">
        <f ca="1">_xll.BDP(D157, "fund_expense_ratio")</f>
        <v>#NAME?</v>
      </c>
      <c r="K157" s="3" t="e">
        <f ca="1">_xll.BDP(D157, "fund_incept_dt")</f>
        <v>#NAME?</v>
      </c>
      <c r="L157" s="2" t="e">
        <f ca="1">_xll.BDP(D157, "cur_mkt_cap")</f>
        <v>#NAME?</v>
      </c>
      <c r="M157" s="2" t="e">
        <f ca="1">_xll.BDP(D157, "eqy_sh_out_real")</f>
        <v>#NAME?</v>
      </c>
      <c r="N157" s="2" t="e">
        <f ca="1">_xll.BDP(D157, "volume_avg_3m")</f>
        <v>#NAME?</v>
      </c>
      <c r="O157" s="4" t="e">
        <f ca="1">_xll.BDP(D157, "spread_ba_cr")</f>
        <v>#NAME?</v>
      </c>
      <c r="P157" t="str">
        <f>"'" &amp; C157 &amp; "'" &amp; " : " &amp; INDEX(Sheet1!$B:$B,MATCH(C157,Sheet1!$A:$A,0)) &amp; ","</f>
        <v>'FXF' : 'fxf_cshares_chf',</v>
      </c>
    </row>
    <row r="158" spans="2:16">
      <c r="B158" s="6"/>
      <c r="C158" s="2" t="s">
        <v>155</v>
      </c>
      <c r="D158" s="2" t="str">
        <f t="shared" si="2"/>
        <v>FXB US Equity</v>
      </c>
      <c r="E158" s="2" t="s">
        <v>391</v>
      </c>
      <c r="F158" s="2" t="e">
        <f ca="1">_xll.BDP(D158, "name")</f>
        <v>#NAME?</v>
      </c>
      <c r="G158" s="2" t="e">
        <f ca="1">_xll.BDP(D158, "id_isin")</f>
        <v>#NAME?</v>
      </c>
      <c r="H158" s="2" t="e">
        <f ca="1">_xll.BDP(D158, "etf_undl_index_ticker")</f>
        <v>#NAME?</v>
      </c>
      <c r="I158" s="4" t="e">
        <f ca="1">_xll.BDP(D158, "tracking_error")</f>
        <v>#NAME?</v>
      </c>
      <c r="J158" s="4" t="e">
        <f ca="1">_xll.BDP(D158, "fund_expense_ratio")</f>
        <v>#NAME?</v>
      </c>
      <c r="K158" s="3" t="e">
        <f ca="1">_xll.BDP(D158, "fund_incept_dt")</f>
        <v>#NAME?</v>
      </c>
      <c r="L158" s="2" t="e">
        <f ca="1">_xll.BDP(D158, "cur_mkt_cap")</f>
        <v>#NAME?</v>
      </c>
      <c r="M158" s="2" t="e">
        <f ca="1">_xll.BDP(D158, "eqy_sh_out_real")</f>
        <v>#NAME?</v>
      </c>
      <c r="N158" s="2" t="e">
        <f ca="1">_xll.BDP(D158, "volume_avg_3m")</f>
        <v>#NAME?</v>
      </c>
      <c r="O158" s="4" t="e">
        <f ca="1">_xll.BDP(D158, "spread_ba_cr")</f>
        <v>#NAME?</v>
      </c>
      <c r="P158" t="str">
        <f>"'" &amp; C158 &amp; "'" &amp; " : " &amp; INDEX(Sheet1!$B:$B,MATCH(C158,Sheet1!$A:$A,0)) &amp; ","</f>
        <v>'FXB' : 'fxb_cshares_gbp',</v>
      </c>
    </row>
    <row r="159" spans="2:16">
      <c r="B159" s="6"/>
      <c r="C159" s="2" t="s">
        <v>156</v>
      </c>
      <c r="D159" s="2" t="str">
        <f t="shared" si="2"/>
        <v>UDN US Equity</v>
      </c>
      <c r="E159" s="2" t="s">
        <v>392</v>
      </c>
      <c r="F159" s="2" t="e">
        <f ca="1">_xll.BDP(D159, "name")</f>
        <v>#NAME?</v>
      </c>
      <c r="G159" s="2" t="e">
        <f ca="1">_xll.BDP(D159, "id_isin")</f>
        <v>#NAME?</v>
      </c>
      <c r="H159" s="2" t="e">
        <f ca="1">_xll.BDP(D159, "etf_undl_index_ticker")</f>
        <v>#NAME?</v>
      </c>
      <c r="I159" s="4" t="e">
        <f ca="1">_xll.BDP(D159, "tracking_error")</f>
        <v>#NAME?</v>
      </c>
      <c r="J159" s="4" t="e">
        <f ca="1">_xll.BDP(D159, "fund_expense_ratio")</f>
        <v>#NAME?</v>
      </c>
      <c r="K159" s="3" t="e">
        <f ca="1">_xll.BDP(D159, "fund_incept_dt")</f>
        <v>#NAME?</v>
      </c>
      <c r="L159" s="2" t="e">
        <f ca="1">_xll.BDP(D159, "cur_mkt_cap")</f>
        <v>#NAME?</v>
      </c>
      <c r="M159" s="2" t="e">
        <f ca="1">_xll.BDP(D159, "eqy_sh_out_real")</f>
        <v>#NAME?</v>
      </c>
      <c r="N159" s="2" t="e">
        <f ca="1">_xll.BDP(D159, "volume_avg_3m")</f>
        <v>#NAME?</v>
      </c>
      <c r="O159" s="4" t="e">
        <f ca="1">_xll.BDP(D159, "spread_ba_cr")</f>
        <v>#NAME?</v>
      </c>
      <c r="P159" t="str">
        <f>"'" &amp; C159 &amp; "'" &amp; " : " &amp; INDEX(Sheet1!$B:$B,MATCH(C159,Sheet1!$A:$A,0)) &amp; ","</f>
        <v>'UDN' : 'udn_pshares_usd_down',</v>
      </c>
    </row>
    <row r="160" spans="2:16">
      <c r="B160" s="6" t="s">
        <v>242</v>
      </c>
      <c r="C160" s="2" t="s">
        <v>157</v>
      </c>
      <c r="D160" s="2" t="str">
        <f t="shared" si="2"/>
        <v>DBC US Equity</v>
      </c>
      <c r="E160" s="2" t="s">
        <v>393</v>
      </c>
      <c r="F160" s="2" t="e">
        <f ca="1">_xll.BDP(D160, "name")</f>
        <v>#NAME?</v>
      </c>
      <c r="G160" s="2" t="e">
        <f ca="1">_xll.BDP(D160, "id_isin")</f>
        <v>#NAME?</v>
      </c>
      <c r="H160" s="2" t="e">
        <f ca="1">_xll.BDP(D160, "etf_undl_index_ticker")</f>
        <v>#NAME?</v>
      </c>
      <c r="I160" s="4" t="e">
        <f ca="1">_xll.BDP(D160, "tracking_error")</f>
        <v>#NAME?</v>
      </c>
      <c r="J160" s="4" t="e">
        <f ca="1">_xll.BDP(D160, "fund_expense_ratio")</f>
        <v>#NAME?</v>
      </c>
      <c r="K160" s="3" t="e">
        <f ca="1">_xll.BDP(D160, "fund_incept_dt")</f>
        <v>#NAME?</v>
      </c>
      <c r="L160" s="2" t="e">
        <f ca="1">_xll.BDP(D160, "cur_mkt_cap")</f>
        <v>#NAME?</v>
      </c>
      <c r="M160" s="2" t="e">
        <f ca="1">_xll.BDP(D160, "eqy_sh_out_real")</f>
        <v>#NAME?</v>
      </c>
      <c r="N160" s="2" t="e">
        <f ca="1">_xll.BDP(D160, "volume_avg_3m")</f>
        <v>#NAME?</v>
      </c>
      <c r="O160" s="4" t="e">
        <f ca="1">_xll.BDP(D160, "spread_ba_cr")</f>
        <v>#NAME?</v>
      </c>
      <c r="P160" t="str">
        <f>"'" &amp; C160 &amp; "'" &amp; " : " &amp; INDEX(Sheet1!$B:$B,MATCH(C160,Sheet1!$A:$A,0)) &amp; ","</f>
        <v>'DBC' : 'dbc_pshares_comdty',</v>
      </c>
    </row>
    <row r="161" spans="2:16">
      <c r="B161" s="6"/>
      <c r="C161" s="2" t="s">
        <v>158</v>
      </c>
      <c r="D161" s="2" t="str">
        <f t="shared" si="2"/>
        <v>USO US Equity</v>
      </c>
      <c r="E161" s="2" t="s">
        <v>394</v>
      </c>
      <c r="F161" s="2" t="e">
        <f ca="1">_xll.BDP(D161, "name")</f>
        <v>#NAME?</v>
      </c>
      <c r="G161" s="2" t="e">
        <f ca="1">_xll.BDP(D161, "id_isin")</f>
        <v>#NAME?</v>
      </c>
      <c r="H161" s="2" t="e">
        <f ca="1">_xll.BDP(D161, "etf_undl_index_ticker")</f>
        <v>#NAME?</v>
      </c>
      <c r="I161" s="4" t="e">
        <f ca="1">_xll.BDP(D161, "tracking_error")</f>
        <v>#NAME?</v>
      </c>
      <c r="J161" s="4" t="e">
        <f ca="1">_xll.BDP(D161, "fund_expense_ratio")</f>
        <v>#NAME?</v>
      </c>
      <c r="K161" s="3" t="e">
        <f ca="1">_xll.BDP(D161, "fund_incept_dt")</f>
        <v>#NAME?</v>
      </c>
      <c r="L161" s="2" t="e">
        <f ca="1">_xll.BDP(D161, "cur_mkt_cap")</f>
        <v>#NAME?</v>
      </c>
      <c r="M161" s="2" t="e">
        <f ca="1">_xll.BDP(D161, "eqy_sh_out_real")</f>
        <v>#NAME?</v>
      </c>
      <c r="N161" s="2" t="e">
        <f ca="1">_xll.BDP(D161, "volume_avg_3m")</f>
        <v>#NAME?</v>
      </c>
      <c r="O161" s="4" t="e">
        <f ca="1">_xll.BDP(D161, "spread_ba_cr")</f>
        <v>#NAME?</v>
      </c>
      <c r="P161" t="str">
        <f>"'" &amp; C161 &amp; "'" &amp; " : " &amp; INDEX(Sheet1!$B:$B,MATCH(C161,Sheet1!$A:$A,0)) &amp; ","</f>
        <v>'USO' : 'uso_uns_wti',</v>
      </c>
    </row>
    <row r="162" spans="2:16">
      <c r="B162" s="6"/>
      <c r="C162" s="2" t="s">
        <v>159</v>
      </c>
      <c r="D162" s="2" t="str">
        <f t="shared" si="2"/>
        <v>GLD US Equity</v>
      </c>
      <c r="E162" s="2" t="s">
        <v>395</v>
      </c>
      <c r="F162" s="2" t="e">
        <f ca="1">_xll.BDP(D162, "name")</f>
        <v>#NAME?</v>
      </c>
      <c r="G162" s="2" t="e">
        <f ca="1">_xll.BDP(D162, "id_isin")</f>
        <v>#NAME?</v>
      </c>
      <c r="H162" s="2" t="e">
        <f ca="1">_xll.BDP(D162, "etf_undl_index_ticker")</f>
        <v>#NAME?</v>
      </c>
      <c r="I162" s="4" t="e">
        <f ca="1">_xll.BDP(D162, "tracking_error")</f>
        <v>#NAME?</v>
      </c>
      <c r="J162" s="4" t="e">
        <f ca="1">_xll.BDP(D162, "fund_expense_ratio")</f>
        <v>#NAME?</v>
      </c>
      <c r="K162" s="3" t="e">
        <f ca="1">_xll.BDP(D162, "fund_incept_dt")</f>
        <v>#NAME?</v>
      </c>
      <c r="L162" s="2" t="e">
        <f ca="1">_xll.BDP(D162, "cur_mkt_cap")</f>
        <v>#NAME?</v>
      </c>
      <c r="M162" s="2" t="e">
        <f ca="1">_xll.BDP(D162, "eqy_sh_out_real")</f>
        <v>#NAME?</v>
      </c>
      <c r="N162" s="2" t="e">
        <f ca="1">_xll.BDP(D162, "volume_avg_3m")</f>
        <v>#NAME?</v>
      </c>
      <c r="O162" s="4" t="e">
        <f ca="1">_xll.BDP(D162, "spread_ba_cr")</f>
        <v>#NAME?</v>
      </c>
      <c r="P162" t="str">
        <f>"'" &amp; C162 &amp; "'" &amp; " : " &amp; INDEX(Sheet1!$B:$B,MATCH(C162,Sheet1!$A:$A,0)) &amp; ","</f>
        <v>'GLD' : 'gld_spdr_gold',</v>
      </c>
    </row>
    <row r="163" spans="2:16">
      <c r="B163" s="6"/>
      <c r="C163" s="2" t="s">
        <v>160</v>
      </c>
      <c r="D163" s="2" t="str">
        <f t="shared" si="2"/>
        <v>SLV US Equity</v>
      </c>
      <c r="E163" s="2" t="s">
        <v>396</v>
      </c>
      <c r="F163" s="2" t="e">
        <f ca="1">_xll.BDP(D163, "name")</f>
        <v>#NAME?</v>
      </c>
      <c r="G163" s="2" t="e">
        <f ca="1">_xll.BDP(D163, "id_isin")</f>
        <v>#NAME?</v>
      </c>
      <c r="H163" s="2" t="e">
        <f ca="1">_xll.BDP(D163, "etf_undl_index_ticker")</f>
        <v>#NAME?</v>
      </c>
      <c r="I163" s="4" t="e">
        <f ca="1">_xll.BDP(D163, "tracking_error")</f>
        <v>#NAME?</v>
      </c>
      <c r="J163" s="4" t="e">
        <f ca="1">_xll.BDP(D163, "fund_expense_ratio")</f>
        <v>#NAME?</v>
      </c>
      <c r="K163" s="3" t="e">
        <f ca="1">_xll.BDP(D163, "fund_incept_dt")</f>
        <v>#NAME?</v>
      </c>
      <c r="L163" s="2" t="e">
        <f ca="1">_xll.BDP(D163, "cur_mkt_cap")</f>
        <v>#NAME?</v>
      </c>
      <c r="M163" s="2" t="e">
        <f ca="1">_xll.BDP(D163, "eqy_sh_out_real")</f>
        <v>#NAME?</v>
      </c>
      <c r="N163" s="2" t="e">
        <f ca="1">_xll.BDP(D163, "volume_avg_3m")</f>
        <v>#NAME?</v>
      </c>
      <c r="O163" s="4" t="e">
        <f ca="1">_xll.BDP(D163, "spread_ba_cr")</f>
        <v>#NAME?</v>
      </c>
      <c r="P163" t="str">
        <f>"'" &amp; C163 &amp; "'" &amp; " : " &amp; INDEX(Sheet1!$B:$B,MATCH(C163,Sheet1!$A:$A,0)) &amp; ","</f>
        <v>'SLV' : 'slv_ishares_silver',</v>
      </c>
    </row>
    <row r="164" spans="2:16">
      <c r="B164" s="6"/>
      <c r="C164" s="2" t="s">
        <v>161</v>
      </c>
      <c r="D164" s="2" t="str">
        <f t="shared" si="2"/>
        <v>DBA US Equity</v>
      </c>
      <c r="E164" s="2" t="s">
        <v>397</v>
      </c>
      <c r="F164" s="2" t="e">
        <f ca="1">_xll.BDP(D164, "name")</f>
        <v>#NAME?</v>
      </c>
      <c r="G164" s="2" t="e">
        <f ca="1">_xll.BDP(D164, "id_isin")</f>
        <v>#NAME?</v>
      </c>
      <c r="H164" s="2" t="e">
        <f ca="1">_xll.BDP(D164, "etf_undl_index_ticker")</f>
        <v>#NAME?</v>
      </c>
      <c r="I164" s="4" t="e">
        <f ca="1">_xll.BDP(D164, "tracking_error")</f>
        <v>#NAME?</v>
      </c>
      <c r="J164" s="4" t="e">
        <f ca="1">_xll.BDP(D164, "fund_expense_ratio")</f>
        <v>#NAME?</v>
      </c>
      <c r="K164" s="3" t="e">
        <f ca="1">_xll.BDP(D164, "fund_incept_dt")</f>
        <v>#NAME?</v>
      </c>
      <c r="L164" s="2" t="e">
        <f ca="1">_xll.BDP(D164, "cur_mkt_cap")</f>
        <v>#NAME?</v>
      </c>
      <c r="M164" s="2" t="e">
        <f ca="1">_xll.BDP(D164, "eqy_sh_out_real")</f>
        <v>#NAME?</v>
      </c>
      <c r="N164" s="2" t="e">
        <f ca="1">_xll.BDP(D164, "volume_avg_3m")</f>
        <v>#NAME?</v>
      </c>
      <c r="O164" s="4" t="e">
        <f ca="1">_xll.BDP(D164, "spread_ba_cr")</f>
        <v>#NAME?</v>
      </c>
      <c r="P164" t="str">
        <f>"'" &amp; C164 &amp; "'" &amp; " : " &amp; INDEX(Sheet1!$B:$B,MATCH(C164,Sheet1!$A:$A,0)) &amp; ","</f>
        <v>'DBA' : 'dba_pshares_agriculture',</v>
      </c>
    </row>
    <row r="165" spans="2:16">
      <c r="B165" s="6"/>
      <c r="C165" s="2" t="s">
        <v>162</v>
      </c>
      <c r="D165" s="2" t="str">
        <f t="shared" si="2"/>
        <v>UNG US Equity</v>
      </c>
      <c r="E165" s="2" t="s">
        <v>398</v>
      </c>
      <c r="F165" s="2" t="e">
        <f ca="1">_xll.BDP(D165, "name")</f>
        <v>#NAME?</v>
      </c>
      <c r="G165" s="2" t="e">
        <f ca="1">_xll.BDP(D165, "id_isin")</f>
        <v>#NAME?</v>
      </c>
      <c r="H165" s="2" t="e">
        <f ca="1">_xll.BDP(D165, "etf_undl_index_ticker")</f>
        <v>#NAME?</v>
      </c>
      <c r="I165" s="4" t="e">
        <f ca="1">_xll.BDP(D165, "tracking_error")</f>
        <v>#NAME?</v>
      </c>
      <c r="J165" s="4" t="e">
        <f ca="1">_xll.BDP(D165, "fund_expense_ratio")</f>
        <v>#NAME?</v>
      </c>
      <c r="K165" s="3" t="e">
        <f ca="1">_xll.BDP(D165, "fund_incept_dt")</f>
        <v>#NAME?</v>
      </c>
      <c r="L165" s="2" t="e">
        <f ca="1">_xll.BDP(D165, "cur_mkt_cap")</f>
        <v>#NAME?</v>
      </c>
      <c r="M165" s="2" t="e">
        <f ca="1">_xll.BDP(D165, "eqy_sh_out_real")</f>
        <v>#NAME?</v>
      </c>
      <c r="N165" s="2" t="e">
        <f ca="1">_xll.BDP(D165, "volume_avg_3m")</f>
        <v>#NAME?</v>
      </c>
      <c r="O165" s="4" t="e">
        <f ca="1">_xll.BDP(D165, "spread_ba_cr")</f>
        <v>#NAME?</v>
      </c>
      <c r="P165" t="str">
        <f>"'" &amp; C165 &amp; "'" &amp; " : " &amp; INDEX(Sheet1!$B:$B,MATCH(C165,Sheet1!$A:$A,0)) &amp; ","</f>
        <v>'UNG' : 'ung_uns_ngas',</v>
      </c>
    </row>
    <row r="166" spans="2:16">
      <c r="B166" s="6"/>
      <c r="C166" s="2" t="s">
        <v>163</v>
      </c>
      <c r="D166" s="2" t="str">
        <f t="shared" si="2"/>
        <v>DBE US Equity</v>
      </c>
      <c r="E166" s="2" t="s">
        <v>399</v>
      </c>
      <c r="F166" s="2" t="e">
        <f ca="1">_xll.BDP(D166, "name")</f>
        <v>#NAME?</v>
      </c>
      <c r="G166" s="2" t="e">
        <f ca="1">_xll.BDP(D166, "id_isin")</f>
        <v>#NAME?</v>
      </c>
      <c r="H166" s="2" t="e">
        <f ca="1">_xll.BDP(D166, "etf_undl_index_ticker")</f>
        <v>#NAME?</v>
      </c>
      <c r="I166" s="4" t="e">
        <f ca="1">_xll.BDP(D166, "tracking_error")</f>
        <v>#NAME?</v>
      </c>
      <c r="J166" s="4" t="e">
        <f ca="1">_xll.BDP(D166, "fund_expense_ratio")</f>
        <v>#NAME?</v>
      </c>
      <c r="K166" s="3" t="e">
        <f ca="1">_xll.BDP(D166, "fund_incept_dt")</f>
        <v>#NAME?</v>
      </c>
      <c r="L166" s="2" t="e">
        <f ca="1">_xll.BDP(D166, "cur_mkt_cap")</f>
        <v>#NAME?</v>
      </c>
      <c r="M166" s="2" t="e">
        <f ca="1">_xll.BDP(D166, "eqy_sh_out_real")</f>
        <v>#NAME?</v>
      </c>
      <c r="N166" s="2" t="e">
        <f ca="1">_xll.BDP(D166, "volume_avg_3m")</f>
        <v>#NAME?</v>
      </c>
      <c r="O166" s="4" t="e">
        <f ca="1">_xll.BDP(D166, "spread_ba_cr")</f>
        <v>#NAME?</v>
      </c>
      <c r="P166" t="str">
        <f>"'" &amp; C166 &amp; "'" &amp; " : " &amp; INDEX(Sheet1!$B:$B,MATCH(C166,Sheet1!$A:$A,0)) &amp; ","</f>
        <v>'DBE' : 'dbe_pshares_energy',</v>
      </c>
    </row>
    <row r="167" spans="2:16">
      <c r="B167" s="6"/>
      <c r="C167" s="2" t="s">
        <v>164</v>
      </c>
      <c r="D167" s="2" t="str">
        <f t="shared" si="2"/>
        <v>DBB US Equity</v>
      </c>
      <c r="E167" s="2" t="s">
        <v>400</v>
      </c>
      <c r="F167" s="2" t="e">
        <f ca="1">_xll.BDP(D167, "name")</f>
        <v>#NAME?</v>
      </c>
      <c r="G167" s="2" t="e">
        <f ca="1">_xll.BDP(D167, "id_isin")</f>
        <v>#NAME?</v>
      </c>
      <c r="H167" s="2" t="e">
        <f ca="1">_xll.BDP(D167, "etf_undl_index_ticker")</f>
        <v>#NAME?</v>
      </c>
      <c r="I167" s="4" t="e">
        <f ca="1">_xll.BDP(D167, "tracking_error")</f>
        <v>#NAME?</v>
      </c>
      <c r="J167" s="4" t="e">
        <f ca="1">_xll.BDP(D167, "fund_expense_ratio")</f>
        <v>#NAME?</v>
      </c>
      <c r="K167" s="3" t="e">
        <f ca="1">_xll.BDP(D167, "fund_incept_dt")</f>
        <v>#NAME?</v>
      </c>
      <c r="L167" s="2" t="e">
        <f ca="1">_xll.BDP(D167, "cur_mkt_cap")</f>
        <v>#NAME?</v>
      </c>
      <c r="M167" s="2" t="e">
        <f ca="1">_xll.BDP(D167, "eqy_sh_out_real")</f>
        <v>#NAME?</v>
      </c>
      <c r="N167" s="2" t="e">
        <f ca="1">_xll.BDP(D167, "volume_avg_3m")</f>
        <v>#NAME?</v>
      </c>
      <c r="O167" s="4" t="e">
        <f ca="1">_xll.BDP(D167, "spread_ba_cr")</f>
        <v>#NAME?</v>
      </c>
      <c r="P167" t="str">
        <f>"'" &amp; C167 &amp; "'" &amp; " : " &amp; INDEX(Sheet1!$B:$B,MATCH(C167,Sheet1!$A:$A,0)) &amp; ","</f>
        <v>'DBB' : 'dbb_pshares_bmetal',</v>
      </c>
    </row>
    <row r="168" spans="2:16">
      <c r="B168" s="6"/>
      <c r="C168" s="2" t="s">
        <v>165</v>
      </c>
      <c r="D168" s="2" t="str">
        <f t="shared" si="2"/>
        <v>GLTR US Equity</v>
      </c>
      <c r="E168" s="2" t="s">
        <v>401</v>
      </c>
      <c r="F168" s="2" t="e">
        <f ca="1">_xll.BDP(D168, "name")</f>
        <v>#NAME?</v>
      </c>
      <c r="G168" s="2" t="e">
        <f ca="1">_xll.BDP(D168, "id_isin")</f>
        <v>#NAME?</v>
      </c>
      <c r="H168" s="2" t="e">
        <f ca="1">_xll.BDP(D168, "etf_undl_index_ticker")</f>
        <v>#NAME?</v>
      </c>
      <c r="I168" s="4" t="e">
        <f ca="1">_xll.BDP(D168, "tracking_error")</f>
        <v>#NAME?</v>
      </c>
      <c r="J168" s="4" t="e">
        <f ca="1">_xll.BDP(D168, "fund_expense_ratio")</f>
        <v>#NAME?</v>
      </c>
      <c r="K168" s="3" t="e">
        <f ca="1">_xll.BDP(D168, "fund_incept_dt")</f>
        <v>#NAME?</v>
      </c>
      <c r="L168" s="2" t="e">
        <f ca="1">_xll.BDP(D168, "cur_mkt_cap")</f>
        <v>#NAME?</v>
      </c>
      <c r="M168" s="2" t="e">
        <f ca="1">_xll.BDP(D168, "eqy_sh_out_real")</f>
        <v>#NAME?</v>
      </c>
      <c r="N168" s="2" t="e">
        <f ca="1">_xll.BDP(D168, "volume_avg_3m")</f>
        <v>#NAME?</v>
      </c>
      <c r="O168" s="4" t="e">
        <f ca="1">_xll.BDP(D168, "spread_ba_cr")</f>
        <v>#NAME?</v>
      </c>
      <c r="P168" t="str">
        <f>"'" &amp; C168 &amp; "'" &amp; " : " &amp; INDEX(Sheet1!$B:$B,MATCH(C168,Sheet1!$A:$A,0)) &amp; ","</f>
        <v>'GLTR' : 'gltr_etfs_pmetal',</v>
      </c>
    </row>
    <row r="169" spans="2:16">
      <c r="B169" s="6" t="s">
        <v>243</v>
      </c>
      <c r="C169" s="2" t="s">
        <v>166</v>
      </c>
      <c r="D169" s="2" t="str">
        <f t="shared" si="2"/>
        <v>AGG US Equity</v>
      </c>
      <c r="E169" s="2" t="s">
        <v>402</v>
      </c>
      <c r="F169" s="2" t="e">
        <f ca="1">_xll.BDP(D169, "name")</f>
        <v>#NAME?</v>
      </c>
      <c r="G169" s="2" t="e">
        <f ca="1">_xll.BDP(D169, "id_isin")</f>
        <v>#NAME?</v>
      </c>
      <c r="H169" s="2" t="e">
        <f ca="1">_xll.BDP(D169, "etf_undl_index_ticker")</f>
        <v>#NAME?</v>
      </c>
      <c r="I169" s="4" t="e">
        <f ca="1">_xll.BDP(D169, "tracking_error")</f>
        <v>#NAME?</v>
      </c>
      <c r="J169" s="4" t="e">
        <f ca="1">_xll.BDP(D169, "fund_expense_ratio")</f>
        <v>#NAME?</v>
      </c>
      <c r="K169" s="3" t="e">
        <f ca="1">_xll.BDP(D169, "fund_incept_dt")</f>
        <v>#NAME?</v>
      </c>
      <c r="L169" s="2" t="e">
        <f ca="1">_xll.BDP(D169, "cur_mkt_cap")</f>
        <v>#NAME?</v>
      </c>
      <c r="M169" s="2" t="e">
        <f ca="1">_xll.BDP(D169, "eqy_sh_out_real")</f>
        <v>#NAME?</v>
      </c>
      <c r="N169" s="2" t="e">
        <f ca="1">_xll.BDP(D169, "volume_avg_3m")</f>
        <v>#NAME?</v>
      </c>
      <c r="O169" s="4" t="e">
        <f ca="1">_xll.BDP(D169, "spread_ba_cr")</f>
        <v>#NAME?</v>
      </c>
      <c r="P169" t="str">
        <f>"'" &amp; C169 &amp; "'" &amp; " : " &amp; INDEX(Sheet1!$B:$B,MATCH(C169,Sheet1!$A:$A,0)) &amp; ","</f>
        <v>'AGG' : 'agg_ishares_us_bd_agg',</v>
      </c>
    </row>
    <row r="170" spans="2:16">
      <c r="B170" s="6"/>
      <c r="C170" s="2" t="s">
        <v>194</v>
      </c>
      <c r="D170" s="2" t="str">
        <f t="shared" si="2"/>
        <v>BIL US Equity</v>
      </c>
      <c r="E170" s="2" t="s">
        <v>403</v>
      </c>
      <c r="F170" s="2" t="e">
        <f ca="1">_xll.BDP(D170, "name")</f>
        <v>#NAME?</v>
      </c>
      <c r="G170" s="2" t="e">
        <f ca="1">_xll.BDP(D170, "id_isin")</f>
        <v>#NAME?</v>
      </c>
      <c r="H170" s="2" t="e">
        <f ca="1">_xll.BDP(D170, "etf_undl_index_ticker")</f>
        <v>#NAME?</v>
      </c>
      <c r="I170" s="4" t="e">
        <f ca="1">_xll.BDP(D170, "tracking_error")</f>
        <v>#NAME?</v>
      </c>
      <c r="J170" s="4" t="e">
        <f ca="1">_xll.BDP(D170, "fund_expense_ratio")</f>
        <v>#NAME?</v>
      </c>
      <c r="K170" s="3" t="e">
        <f ca="1">_xll.BDP(D170, "fund_incept_dt")</f>
        <v>#NAME?</v>
      </c>
      <c r="L170" s="2" t="e">
        <f ca="1">_xll.BDP(D170, "cur_mkt_cap")</f>
        <v>#NAME?</v>
      </c>
      <c r="M170" s="2" t="e">
        <f ca="1">_xll.BDP(D170, "eqy_sh_out_real")</f>
        <v>#NAME?</v>
      </c>
      <c r="N170" s="2" t="e">
        <f ca="1">_xll.BDP(D170, "volume_avg_3m")</f>
        <v>#NAME?</v>
      </c>
      <c r="O170" s="4" t="e">
        <f ca="1">_xll.BDP(D170, "spread_ba_cr")</f>
        <v>#NAME?</v>
      </c>
      <c r="P170" t="str">
        <f>"'" &amp; C170 &amp; "'" &amp; " : " &amp; INDEX(Sheet1!$B:$B,MATCH(C170,Sheet1!$A:$A,0)) &amp; ","</f>
        <v>'BIL' : 'bil_spdr_us_tbil',</v>
      </c>
    </row>
    <row r="171" spans="2:16">
      <c r="B171" s="6"/>
      <c r="C171" s="2" t="s">
        <v>195</v>
      </c>
      <c r="D171" s="2" t="str">
        <f t="shared" si="2"/>
        <v>SHY US Equity</v>
      </c>
      <c r="E171" s="2" t="s">
        <v>404</v>
      </c>
      <c r="F171" s="2" t="e">
        <f ca="1">_xll.BDP(D171, "name")</f>
        <v>#NAME?</v>
      </c>
      <c r="G171" s="2" t="e">
        <f ca="1">_xll.BDP(D171, "id_isin")</f>
        <v>#NAME?</v>
      </c>
      <c r="H171" s="2" t="e">
        <f ca="1">_xll.BDP(D171, "etf_undl_index_ticker")</f>
        <v>#NAME?</v>
      </c>
      <c r="I171" s="4" t="e">
        <f ca="1">_xll.BDP(D171, "tracking_error")</f>
        <v>#NAME?</v>
      </c>
      <c r="J171" s="4" t="e">
        <f ca="1">_xll.BDP(D171, "fund_expense_ratio")</f>
        <v>#NAME?</v>
      </c>
      <c r="K171" s="3" t="e">
        <f ca="1">_xll.BDP(D171, "fund_incept_dt")</f>
        <v>#NAME?</v>
      </c>
      <c r="L171" s="2" t="e">
        <f ca="1">_xll.BDP(D171, "cur_mkt_cap")</f>
        <v>#NAME?</v>
      </c>
      <c r="M171" s="2" t="e">
        <f ca="1">_xll.BDP(D171, "eqy_sh_out_real")</f>
        <v>#NAME?</v>
      </c>
      <c r="N171" s="2" t="e">
        <f ca="1">_xll.BDP(D171, "volume_avg_3m")</f>
        <v>#NAME?</v>
      </c>
      <c r="O171" s="4" t="e">
        <f ca="1">_xll.BDP(D171, "spread_ba_cr")</f>
        <v>#NAME?</v>
      </c>
      <c r="P171" t="str">
        <f>"'" &amp; C171 &amp; "'" &amp; " : " &amp; INDEX(Sheet1!$B:$B,MATCH(C171,Sheet1!$A:$A,0)) &amp; ","</f>
        <v>'SHY' : 'shy_ishares_us_bd_short',</v>
      </c>
    </row>
    <row r="172" spans="2:16">
      <c r="B172" s="6"/>
      <c r="C172" s="2" t="s">
        <v>196</v>
      </c>
      <c r="D172" s="2" t="str">
        <f t="shared" si="2"/>
        <v>IEF US Equity</v>
      </c>
      <c r="E172" s="2" t="s">
        <v>405</v>
      </c>
      <c r="F172" s="2" t="e">
        <f ca="1">_xll.BDP(D172, "name")</f>
        <v>#NAME?</v>
      </c>
      <c r="G172" s="2" t="e">
        <f ca="1">_xll.BDP(D172, "id_isin")</f>
        <v>#NAME?</v>
      </c>
      <c r="H172" s="2" t="e">
        <f ca="1">_xll.BDP(D172, "etf_undl_index_ticker")</f>
        <v>#NAME?</v>
      </c>
      <c r="I172" s="4" t="e">
        <f ca="1">_xll.BDP(D172, "tracking_error")</f>
        <v>#NAME?</v>
      </c>
      <c r="J172" s="4" t="e">
        <f ca="1">_xll.BDP(D172, "fund_expense_ratio")</f>
        <v>#NAME?</v>
      </c>
      <c r="K172" s="3" t="e">
        <f ca="1">_xll.BDP(D172, "fund_incept_dt")</f>
        <v>#NAME?</v>
      </c>
      <c r="L172" s="2" t="e">
        <f ca="1">_xll.BDP(D172, "cur_mkt_cap")</f>
        <v>#NAME?</v>
      </c>
      <c r="M172" s="2" t="e">
        <f ca="1">_xll.BDP(D172, "eqy_sh_out_real")</f>
        <v>#NAME?</v>
      </c>
      <c r="N172" s="2" t="e">
        <f ca="1">_xll.BDP(D172, "volume_avg_3m")</f>
        <v>#NAME?</v>
      </c>
      <c r="O172" s="4" t="e">
        <f ca="1">_xll.BDP(D172, "spread_ba_cr")</f>
        <v>#NAME?</v>
      </c>
      <c r="P172" t="str">
        <f>"'" &amp; C172 &amp; "'" &amp; " : " &amp; INDEX(Sheet1!$B:$B,MATCH(C172,Sheet1!$A:$A,0)) &amp; ","</f>
        <v>'IEF' : 'ief_ishares_us_bd_interm',</v>
      </c>
    </row>
    <row r="173" spans="2:16">
      <c r="B173" s="6"/>
      <c r="C173" s="2" t="s">
        <v>197</v>
      </c>
      <c r="D173" s="2" t="str">
        <f t="shared" si="2"/>
        <v>TLT US Equity</v>
      </c>
      <c r="E173" s="2" t="s">
        <v>406</v>
      </c>
      <c r="F173" s="2" t="e">
        <f ca="1">_xll.BDP(D173, "name")</f>
        <v>#NAME?</v>
      </c>
      <c r="G173" s="2" t="e">
        <f ca="1">_xll.BDP(D173, "id_isin")</f>
        <v>#NAME?</v>
      </c>
      <c r="H173" s="2" t="e">
        <f ca="1">_xll.BDP(D173, "etf_undl_index_ticker")</f>
        <v>#NAME?</v>
      </c>
      <c r="I173" s="4" t="e">
        <f ca="1">_xll.BDP(D173, "tracking_error")</f>
        <v>#NAME?</v>
      </c>
      <c r="J173" s="4" t="e">
        <f ca="1">_xll.BDP(D173, "fund_expense_ratio")</f>
        <v>#NAME?</v>
      </c>
      <c r="K173" s="3" t="e">
        <f ca="1">_xll.BDP(D173, "fund_incept_dt")</f>
        <v>#NAME?</v>
      </c>
      <c r="L173" s="2" t="e">
        <f ca="1">_xll.BDP(D173, "cur_mkt_cap")</f>
        <v>#NAME?</v>
      </c>
      <c r="M173" s="2" t="e">
        <f ca="1">_xll.BDP(D173, "eqy_sh_out_real")</f>
        <v>#NAME?</v>
      </c>
      <c r="N173" s="2" t="e">
        <f ca="1">_xll.BDP(D173, "volume_avg_3m")</f>
        <v>#NAME?</v>
      </c>
      <c r="O173" s="4" t="e">
        <f ca="1">_xll.BDP(D173, "spread_ba_cr")</f>
        <v>#NAME?</v>
      </c>
      <c r="P173" t="str">
        <f>"'" &amp; C173 &amp; "'" &amp; " : " &amp; INDEX(Sheet1!$B:$B,MATCH(C173,Sheet1!$A:$A,0)) &amp; ","</f>
        <v>'TLT' : 'tlt_ishares_us_bd_long',</v>
      </c>
    </row>
    <row r="174" spans="2:16">
      <c r="B174" s="6"/>
      <c r="C174" s="2" t="s">
        <v>167</v>
      </c>
      <c r="D174" s="2" t="str">
        <f t="shared" si="2"/>
        <v>TIP US Equity</v>
      </c>
      <c r="E174" s="2" t="s">
        <v>407</v>
      </c>
      <c r="F174" s="2" t="e">
        <f ca="1">_xll.BDP(D174, "name")</f>
        <v>#NAME?</v>
      </c>
      <c r="G174" s="2" t="e">
        <f ca="1">_xll.BDP(D174, "id_isin")</f>
        <v>#NAME?</v>
      </c>
      <c r="H174" s="2" t="e">
        <f ca="1">_xll.BDP(D174, "etf_undl_index_ticker")</f>
        <v>#NAME?</v>
      </c>
      <c r="I174" s="4" t="e">
        <f ca="1">_xll.BDP(D174, "tracking_error")</f>
        <v>#NAME?</v>
      </c>
      <c r="J174" s="4" t="e">
        <f ca="1">_xll.BDP(D174, "fund_expense_ratio")</f>
        <v>#NAME?</v>
      </c>
      <c r="K174" s="3" t="e">
        <f ca="1">_xll.BDP(D174, "fund_incept_dt")</f>
        <v>#NAME?</v>
      </c>
      <c r="L174" s="2" t="e">
        <f ca="1">_xll.BDP(D174, "cur_mkt_cap")</f>
        <v>#NAME?</v>
      </c>
      <c r="M174" s="2" t="e">
        <f ca="1">_xll.BDP(D174, "eqy_sh_out_real")</f>
        <v>#NAME?</v>
      </c>
      <c r="N174" s="2" t="e">
        <f ca="1">_xll.BDP(D174, "volume_avg_3m")</f>
        <v>#NAME?</v>
      </c>
      <c r="O174" s="4" t="e">
        <f ca="1">_xll.BDP(D174, "spread_ba_cr")</f>
        <v>#NAME?</v>
      </c>
      <c r="P174" t="str">
        <f>"'" &amp; C174 &amp; "'" &amp; " : " &amp; INDEX(Sheet1!$B:$B,MATCH(C174,Sheet1!$A:$A,0)) &amp; ","</f>
        <v>'TIP' : 'tip_ishares_us_tip',</v>
      </c>
    </row>
    <row r="175" spans="2:16">
      <c r="B175" s="6"/>
      <c r="C175" s="2" t="s">
        <v>198</v>
      </c>
      <c r="D175" s="2" t="str">
        <f t="shared" si="2"/>
        <v>LQD US Equity</v>
      </c>
      <c r="E175" s="2" t="s">
        <v>408</v>
      </c>
      <c r="F175" s="2" t="e">
        <f ca="1">_xll.BDP(D175, "name")</f>
        <v>#NAME?</v>
      </c>
      <c r="G175" s="2" t="e">
        <f ca="1">_xll.BDP(D175, "id_isin")</f>
        <v>#NAME?</v>
      </c>
      <c r="H175" s="2" t="e">
        <f ca="1">_xll.BDP(D175, "etf_undl_index_ticker")</f>
        <v>#NAME?</v>
      </c>
      <c r="I175" s="4" t="e">
        <f ca="1">_xll.BDP(D175, "tracking_error")</f>
        <v>#NAME?</v>
      </c>
      <c r="J175" s="4" t="e">
        <f ca="1">_xll.BDP(D175, "fund_expense_ratio")</f>
        <v>#NAME?</v>
      </c>
      <c r="K175" s="3" t="e">
        <f ca="1">_xll.BDP(D175, "fund_incept_dt")</f>
        <v>#NAME?</v>
      </c>
      <c r="L175" s="2" t="e">
        <f ca="1">_xll.BDP(D175, "cur_mkt_cap")</f>
        <v>#NAME?</v>
      </c>
      <c r="M175" s="2" t="e">
        <f ca="1">_xll.BDP(D175, "eqy_sh_out_real")</f>
        <v>#NAME?</v>
      </c>
      <c r="N175" s="2" t="e">
        <f ca="1">_xll.BDP(D175, "volume_avg_3m")</f>
        <v>#NAME?</v>
      </c>
      <c r="O175" s="4" t="e">
        <f ca="1">_xll.BDP(D175, "spread_ba_cr")</f>
        <v>#NAME?</v>
      </c>
      <c r="P175" t="str">
        <f>"'" &amp; C175 &amp; "'" &amp; " : " &amp; INDEX(Sheet1!$B:$B,MATCH(C175,Sheet1!$A:$A,0)) &amp; ","</f>
        <v>'LQD' : 'lqd_ishares_us_ig',</v>
      </c>
    </row>
    <row r="176" spans="2:16">
      <c r="B176" s="6"/>
      <c r="C176" s="2" t="s">
        <v>199</v>
      </c>
      <c r="D176" s="2" t="str">
        <f t="shared" si="2"/>
        <v>HYG US Equity</v>
      </c>
      <c r="E176" s="2" t="s">
        <v>409</v>
      </c>
      <c r="F176" s="2" t="e">
        <f ca="1">_xll.BDP(D176, "name")</f>
        <v>#NAME?</v>
      </c>
      <c r="G176" s="2" t="e">
        <f ca="1">_xll.BDP(D176, "id_isin")</f>
        <v>#NAME?</v>
      </c>
      <c r="H176" s="2" t="e">
        <f ca="1">_xll.BDP(D176, "etf_undl_index_ticker")</f>
        <v>#NAME?</v>
      </c>
      <c r="I176" s="4" t="e">
        <f ca="1">_xll.BDP(D176, "tracking_error")</f>
        <v>#NAME?</v>
      </c>
      <c r="J176" s="4" t="e">
        <f ca="1">_xll.BDP(D176, "fund_expense_ratio")</f>
        <v>#NAME?</v>
      </c>
      <c r="K176" s="3" t="e">
        <f ca="1">_xll.BDP(D176, "fund_incept_dt")</f>
        <v>#NAME?</v>
      </c>
      <c r="L176" s="2" t="e">
        <f ca="1">_xll.BDP(D176, "cur_mkt_cap")</f>
        <v>#NAME?</v>
      </c>
      <c r="M176" s="2" t="e">
        <f ca="1">_xll.BDP(D176, "eqy_sh_out_real")</f>
        <v>#NAME?</v>
      </c>
      <c r="N176" s="2" t="e">
        <f ca="1">_xll.BDP(D176, "volume_avg_3m")</f>
        <v>#NAME?</v>
      </c>
      <c r="O176" s="4" t="e">
        <f ca="1">_xll.BDP(D176, "spread_ba_cr")</f>
        <v>#NAME?</v>
      </c>
      <c r="P176" t="str">
        <f>"'" &amp; C176 &amp; "'" &amp; " : " &amp; INDEX(Sheet1!$B:$B,MATCH(C176,Sheet1!$A:$A,0)) &amp; ","</f>
        <v>'HYG' : 'hyg_ishares_us_hy',</v>
      </c>
    </row>
    <row r="177" spans="2:16">
      <c r="B177" s="6"/>
      <c r="C177" s="2" t="s">
        <v>200</v>
      </c>
      <c r="D177" s="2" t="str">
        <f t="shared" si="2"/>
        <v>MBB US Equity</v>
      </c>
      <c r="E177" s="2" t="s">
        <v>410</v>
      </c>
      <c r="F177" s="2" t="e">
        <f ca="1">_xll.BDP(D177, "name")</f>
        <v>#NAME?</v>
      </c>
      <c r="G177" s="2" t="e">
        <f ca="1">_xll.BDP(D177, "id_isin")</f>
        <v>#NAME?</v>
      </c>
      <c r="H177" s="2" t="e">
        <f ca="1">_xll.BDP(D177, "etf_undl_index_ticker")</f>
        <v>#NAME?</v>
      </c>
      <c r="I177" s="4" t="e">
        <f ca="1">_xll.BDP(D177, "tracking_error")</f>
        <v>#NAME?</v>
      </c>
      <c r="J177" s="4" t="e">
        <f ca="1">_xll.BDP(D177, "fund_expense_ratio")</f>
        <v>#NAME?</v>
      </c>
      <c r="K177" s="3" t="e">
        <f ca="1">_xll.BDP(D177, "fund_incept_dt")</f>
        <v>#NAME?</v>
      </c>
      <c r="L177" s="2" t="e">
        <f ca="1">_xll.BDP(D177, "cur_mkt_cap")</f>
        <v>#NAME?</v>
      </c>
      <c r="M177" s="2" t="e">
        <f ca="1">_xll.BDP(D177, "eqy_sh_out_real")</f>
        <v>#NAME?</v>
      </c>
      <c r="N177" s="2" t="e">
        <f ca="1">_xll.BDP(D177, "volume_avg_3m")</f>
        <v>#NAME?</v>
      </c>
      <c r="O177" s="4" t="e">
        <f ca="1">_xll.BDP(D177, "spread_ba_cr")</f>
        <v>#NAME?</v>
      </c>
      <c r="P177" t="str">
        <f>"'" &amp; C177 &amp; "'" &amp; " : " &amp; INDEX(Sheet1!$B:$B,MATCH(C177,Sheet1!$A:$A,0)) &amp; ","</f>
        <v>'MBB' : 'mbb_ishares_us_mbs',</v>
      </c>
    </row>
    <row r="178" spans="2:16">
      <c r="B178" s="6"/>
      <c r="C178" s="2" t="s">
        <v>201</v>
      </c>
      <c r="D178" s="2" t="str">
        <f t="shared" si="2"/>
        <v>MUB US Equity</v>
      </c>
      <c r="E178" s="2" t="s">
        <v>411</v>
      </c>
      <c r="F178" s="2" t="e">
        <f ca="1">_xll.BDP(D178, "name")</f>
        <v>#NAME?</v>
      </c>
      <c r="G178" s="2" t="e">
        <f ca="1">_xll.BDP(D178, "id_isin")</f>
        <v>#NAME?</v>
      </c>
      <c r="H178" s="2" t="e">
        <f ca="1">_xll.BDP(D178, "etf_undl_index_ticker")</f>
        <v>#NAME?</v>
      </c>
      <c r="I178" s="4" t="e">
        <f ca="1">_xll.BDP(D178, "tracking_error")</f>
        <v>#NAME?</v>
      </c>
      <c r="J178" s="4" t="e">
        <f ca="1">_xll.BDP(D178, "fund_expense_ratio")</f>
        <v>#NAME?</v>
      </c>
      <c r="K178" s="3" t="e">
        <f ca="1">_xll.BDP(D178, "fund_incept_dt")</f>
        <v>#NAME?</v>
      </c>
      <c r="L178" s="2" t="e">
        <f ca="1">_xll.BDP(D178, "cur_mkt_cap")</f>
        <v>#NAME?</v>
      </c>
      <c r="M178" s="2" t="e">
        <f ca="1">_xll.BDP(D178, "eqy_sh_out_real")</f>
        <v>#NAME?</v>
      </c>
      <c r="N178" s="2" t="e">
        <f ca="1">_xll.BDP(D178, "volume_avg_3m")</f>
        <v>#NAME?</v>
      </c>
      <c r="O178" s="4" t="e">
        <f ca="1">_xll.BDP(D178, "spread_ba_cr")</f>
        <v>#NAME?</v>
      </c>
      <c r="P178" t="str">
        <f>"'" &amp; C178 &amp; "'" &amp; " : " &amp; INDEX(Sheet1!$B:$B,MATCH(C178,Sheet1!$A:$A,0)) &amp; ","</f>
        <v>'MUB' : 'mub_ishares_us_muni',</v>
      </c>
    </row>
    <row r="179" spans="2:16">
      <c r="B179" s="6"/>
      <c r="C179" s="2" t="s">
        <v>202</v>
      </c>
      <c r="D179" s="2" t="str">
        <f t="shared" si="2"/>
        <v>BKLN US Equity</v>
      </c>
      <c r="E179" s="2" t="s">
        <v>412</v>
      </c>
      <c r="F179" s="2" t="e">
        <f ca="1">_xll.BDP(D179, "name")</f>
        <v>#NAME?</v>
      </c>
      <c r="G179" s="2" t="e">
        <f ca="1">_xll.BDP(D179, "id_isin")</f>
        <v>#NAME?</v>
      </c>
      <c r="H179" s="2" t="e">
        <f ca="1">_xll.BDP(D179, "etf_undl_index_ticker")</f>
        <v>#NAME?</v>
      </c>
      <c r="I179" s="4" t="e">
        <f ca="1">_xll.BDP(D179, "tracking_error")</f>
        <v>#NAME?</v>
      </c>
      <c r="J179" s="4" t="e">
        <f ca="1">_xll.BDP(D179, "fund_expense_ratio")</f>
        <v>#NAME?</v>
      </c>
      <c r="K179" s="3" t="e">
        <f ca="1">_xll.BDP(D179, "fund_incept_dt")</f>
        <v>#NAME?</v>
      </c>
      <c r="L179" s="2" t="e">
        <f ca="1">_xll.BDP(D179, "cur_mkt_cap")</f>
        <v>#NAME?</v>
      </c>
      <c r="M179" s="2" t="e">
        <f ca="1">_xll.BDP(D179, "eqy_sh_out_real")</f>
        <v>#NAME?</v>
      </c>
      <c r="N179" s="2" t="e">
        <f ca="1">_xll.BDP(D179, "volume_avg_3m")</f>
        <v>#NAME?</v>
      </c>
      <c r="O179" s="4" t="e">
        <f ca="1">_xll.BDP(D179, "spread_ba_cr")</f>
        <v>#NAME?</v>
      </c>
      <c r="P179" t="str">
        <f>"'" &amp; C179 &amp; "'" &amp; " : " &amp; INDEX(Sheet1!$B:$B,MATCH(C179,Sheet1!$A:$A,0)) &amp; ","</f>
        <v>'BKLN' : 'bkln_pshares_us_bankloan',</v>
      </c>
    </row>
    <row r="180" spans="2:16">
      <c r="B180" s="6"/>
      <c r="C180" s="2" t="s">
        <v>203</v>
      </c>
      <c r="D180" s="2" t="str">
        <f t="shared" si="2"/>
        <v>CWB US Equity</v>
      </c>
      <c r="E180" s="2" t="s">
        <v>413</v>
      </c>
      <c r="F180" s="2" t="e">
        <f ca="1">_xll.BDP(D180, "name")</f>
        <v>#NAME?</v>
      </c>
      <c r="G180" s="2" t="e">
        <f ca="1">_xll.BDP(D180, "id_isin")</f>
        <v>#NAME?</v>
      </c>
      <c r="H180" s="2" t="e">
        <f ca="1">_xll.BDP(D180, "etf_undl_index_ticker")</f>
        <v>#NAME?</v>
      </c>
      <c r="I180" s="4" t="e">
        <f ca="1">_xll.BDP(D180, "tracking_error")</f>
        <v>#NAME?</v>
      </c>
      <c r="J180" s="4" t="e">
        <f ca="1">_xll.BDP(D180, "fund_expense_ratio")</f>
        <v>#NAME?</v>
      </c>
      <c r="K180" s="3" t="e">
        <f ca="1">_xll.BDP(D180, "fund_incept_dt")</f>
        <v>#NAME?</v>
      </c>
      <c r="L180" s="2" t="e">
        <f ca="1">_xll.BDP(D180, "cur_mkt_cap")</f>
        <v>#NAME?</v>
      </c>
      <c r="M180" s="2" t="e">
        <f ca="1">_xll.BDP(D180, "eqy_sh_out_real")</f>
        <v>#NAME?</v>
      </c>
      <c r="N180" s="2" t="e">
        <f ca="1">_xll.BDP(D180, "volume_avg_3m")</f>
        <v>#NAME?</v>
      </c>
      <c r="O180" s="4" t="e">
        <f ca="1">_xll.BDP(D180, "spread_ba_cr")</f>
        <v>#NAME?</v>
      </c>
      <c r="P180" t="str">
        <f>"'" &amp; C180 &amp; "'" &amp; " : " &amp; INDEX(Sheet1!$B:$B,MATCH(C180,Sheet1!$A:$A,0)) &amp; ","</f>
        <v>'CWB' : 'cwb_spdr_us_cb',</v>
      </c>
    </row>
    <row r="181" spans="2:16">
      <c r="B181" s="6"/>
      <c r="C181" s="2" t="s">
        <v>204</v>
      </c>
      <c r="D181" s="2" t="str">
        <f t="shared" si="2"/>
        <v>HYD US Equity</v>
      </c>
      <c r="E181" s="2" t="s">
        <v>414</v>
      </c>
      <c r="F181" s="2" t="e">
        <f ca="1">_xll.BDP(D181, "name")</f>
        <v>#NAME?</v>
      </c>
      <c r="G181" s="2" t="e">
        <f ca="1">_xll.BDP(D181, "id_isin")</f>
        <v>#NAME?</v>
      </c>
      <c r="H181" s="2" t="e">
        <f ca="1">_xll.BDP(D181, "etf_undl_index_ticker")</f>
        <v>#NAME?</v>
      </c>
      <c r="I181" s="4" t="e">
        <f ca="1">_xll.BDP(D181, "tracking_error")</f>
        <v>#NAME?</v>
      </c>
      <c r="J181" s="4" t="e">
        <f ca="1">_xll.BDP(D181, "fund_expense_ratio")</f>
        <v>#NAME?</v>
      </c>
      <c r="K181" s="3" t="e">
        <f ca="1">_xll.BDP(D181, "fund_incept_dt")</f>
        <v>#NAME?</v>
      </c>
      <c r="L181" s="2" t="e">
        <f ca="1">_xll.BDP(D181, "cur_mkt_cap")</f>
        <v>#NAME?</v>
      </c>
      <c r="M181" s="2" t="e">
        <f ca="1">_xll.BDP(D181, "eqy_sh_out_real")</f>
        <v>#NAME?</v>
      </c>
      <c r="N181" s="2" t="e">
        <f ca="1">_xll.BDP(D181, "volume_avg_3m")</f>
        <v>#NAME?</v>
      </c>
      <c r="O181" s="4" t="e">
        <f ca="1">_xll.BDP(D181, "spread_ba_cr")</f>
        <v>#NAME?</v>
      </c>
      <c r="P181" t="str">
        <f>"'" &amp; C181 &amp; "'" &amp; " : " &amp; INDEX(Sheet1!$B:$B,MATCH(C181,Sheet1!$A:$A,0)) &amp; ","</f>
        <v>'HYD' : 'hyd_vaneck_us_hy_muni',</v>
      </c>
    </row>
    <row r="182" spans="2:16">
      <c r="B182" s="6"/>
      <c r="C182" s="2" t="s">
        <v>205</v>
      </c>
      <c r="D182" s="2" t="str">
        <f t="shared" si="2"/>
        <v>PFF US Equity</v>
      </c>
      <c r="E182" s="2" t="s">
        <v>415</v>
      </c>
      <c r="F182" s="2" t="e">
        <f ca="1">_xll.BDP(D182, "name")</f>
        <v>#NAME?</v>
      </c>
      <c r="G182" s="2" t="e">
        <f ca="1">_xll.BDP(D182, "id_isin")</f>
        <v>#NAME?</v>
      </c>
      <c r="H182" s="2" t="e">
        <f ca="1">_xll.BDP(D182, "etf_undl_index_ticker")</f>
        <v>#NAME?</v>
      </c>
      <c r="I182" s="4" t="e">
        <f ca="1">_xll.BDP(D182, "tracking_error")</f>
        <v>#NAME?</v>
      </c>
      <c r="J182" s="4" t="e">
        <f ca="1">_xll.BDP(D182, "fund_expense_ratio")</f>
        <v>#NAME?</v>
      </c>
      <c r="K182" s="3" t="e">
        <f ca="1">_xll.BDP(D182, "fund_incept_dt")</f>
        <v>#NAME?</v>
      </c>
      <c r="L182" s="2" t="e">
        <f ca="1">_xll.BDP(D182, "cur_mkt_cap")</f>
        <v>#NAME?</v>
      </c>
      <c r="M182" s="2" t="e">
        <f ca="1">_xll.BDP(D182, "eqy_sh_out_real")</f>
        <v>#NAME?</v>
      </c>
      <c r="N182" s="2" t="e">
        <f ca="1">_xll.BDP(D182, "volume_avg_3m")</f>
        <v>#NAME?</v>
      </c>
      <c r="O182" s="4" t="e">
        <f ca="1">_xll.BDP(D182, "spread_ba_cr")</f>
        <v>#NAME?</v>
      </c>
      <c r="P182" t="str">
        <f>"'" &amp; C182 &amp; "'" &amp; " : " &amp; INDEX(Sheet1!$B:$B,MATCH(C182,Sheet1!$A:$A,0)) &amp; ","</f>
        <v>'PFF' : 'pff_ishares_us_pref',</v>
      </c>
    </row>
    <row r="183" spans="2:16">
      <c r="B183" s="6"/>
      <c r="C183" s="2" t="s">
        <v>168</v>
      </c>
      <c r="D183" s="2" t="str">
        <f t="shared" si="2"/>
        <v>TMF US Equity</v>
      </c>
      <c r="E183" s="2" t="s">
        <v>416</v>
      </c>
      <c r="F183" s="2" t="e">
        <f ca="1">_xll.BDP(D183, "name")</f>
        <v>#NAME?</v>
      </c>
      <c r="G183" s="2" t="e">
        <f ca="1">_xll.BDP(D183, "id_isin")</f>
        <v>#NAME?</v>
      </c>
      <c r="H183" s="2" t="e">
        <f ca="1">_xll.BDP(D183, "etf_undl_index_ticker")</f>
        <v>#NAME?</v>
      </c>
      <c r="I183" s="4" t="e">
        <f ca="1">_xll.BDP(D183, "tracking_error")</f>
        <v>#NAME?</v>
      </c>
      <c r="J183" s="4" t="e">
        <f ca="1">_xll.BDP(D183, "fund_expense_ratio")</f>
        <v>#NAME?</v>
      </c>
      <c r="K183" s="3" t="e">
        <f ca="1">_xll.BDP(D183, "fund_incept_dt")</f>
        <v>#NAME?</v>
      </c>
      <c r="L183" s="2" t="e">
        <f ca="1">_xll.BDP(D183, "cur_mkt_cap")</f>
        <v>#NAME?</v>
      </c>
      <c r="M183" s="2" t="e">
        <f ca="1">_xll.BDP(D183, "eqy_sh_out_real")</f>
        <v>#NAME?</v>
      </c>
      <c r="N183" s="2" t="e">
        <f ca="1">_xll.BDP(D183, "volume_avg_3m")</f>
        <v>#NAME?</v>
      </c>
      <c r="O183" s="4" t="e">
        <f ca="1">_xll.BDP(D183, "spread_ba_cr")</f>
        <v>#NAME?</v>
      </c>
      <c r="P183" t="str">
        <f>"'" &amp; C183 &amp; "'" &amp; " : " &amp; INDEX(Sheet1!$B:$B,MATCH(C183,Sheet1!$A:$A,0)) &amp; ","</f>
        <v>'TMF' : 'tmf_direxion_us_bd_long_3x',</v>
      </c>
    </row>
    <row r="184" spans="2:16">
      <c r="B184" s="6" t="s">
        <v>244</v>
      </c>
      <c r="C184" s="2" t="s">
        <v>169</v>
      </c>
      <c r="D184" s="2" t="str">
        <f t="shared" si="2"/>
        <v>BWX US Equity</v>
      </c>
      <c r="E184" s="2" t="s">
        <v>417</v>
      </c>
      <c r="F184" s="2" t="e">
        <f ca="1">_xll.BDP(D184, "name")</f>
        <v>#NAME?</v>
      </c>
      <c r="G184" s="2" t="e">
        <f ca="1">_xll.BDP(D184, "id_isin")</f>
        <v>#NAME?</v>
      </c>
      <c r="H184" s="2" t="e">
        <f ca="1">_xll.BDP(D184, "etf_undl_index_ticker")</f>
        <v>#NAME?</v>
      </c>
      <c r="I184" s="4" t="e">
        <f ca="1">_xll.BDP(D184, "tracking_error")</f>
        <v>#NAME?</v>
      </c>
      <c r="J184" s="4" t="e">
        <f ca="1">_xll.BDP(D184, "fund_expense_ratio")</f>
        <v>#NAME?</v>
      </c>
      <c r="K184" s="3" t="e">
        <f ca="1">_xll.BDP(D184, "fund_incept_dt")</f>
        <v>#NAME?</v>
      </c>
      <c r="L184" s="2" t="e">
        <f ca="1">_xll.BDP(D184, "cur_mkt_cap")</f>
        <v>#NAME?</v>
      </c>
      <c r="M184" s="2" t="e">
        <f ca="1">_xll.BDP(D184, "eqy_sh_out_real")</f>
        <v>#NAME?</v>
      </c>
      <c r="N184" s="2" t="e">
        <f ca="1">_xll.BDP(D184, "volume_avg_3m")</f>
        <v>#NAME?</v>
      </c>
      <c r="O184" s="4" t="e">
        <f ca="1">_xll.BDP(D184, "spread_ba_cr")</f>
        <v>#NAME?</v>
      </c>
      <c r="P184" t="str">
        <f>"'" &amp; C184 &amp; "'" &amp; " : " &amp; INDEX(Sheet1!$B:$B,MATCH(C184,Sheet1!$A:$A,0)) &amp; ","</f>
        <v>'BWX' : 'bwx_spdr_global_sov_loc',</v>
      </c>
    </row>
    <row r="185" spans="2:16">
      <c r="B185" s="6"/>
      <c r="C185" s="2" t="s">
        <v>170</v>
      </c>
      <c r="D185" s="2" t="str">
        <f t="shared" si="2"/>
        <v>WIP US Equity</v>
      </c>
      <c r="E185" s="2" t="s">
        <v>418</v>
      </c>
      <c r="F185" s="2" t="e">
        <f ca="1">_xll.BDP(D185, "name")</f>
        <v>#NAME?</v>
      </c>
      <c r="G185" s="2" t="e">
        <f ca="1">_xll.BDP(D185, "id_isin")</f>
        <v>#NAME?</v>
      </c>
      <c r="H185" s="2" t="e">
        <f ca="1">_xll.BDP(D185, "etf_undl_index_ticker")</f>
        <v>#NAME?</v>
      </c>
      <c r="I185" s="4" t="e">
        <f ca="1">_xll.BDP(D185, "tracking_error")</f>
        <v>#NAME?</v>
      </c>
      <c r="J185" s="4" t="e">
        <f ca="1">_xll.BDP(D185, "fund_expense_ratio")</f>
        <v>#NAME?</v>
      </c>
      <c r="K185" s="3" t="e">
        <f ca="1">_xll.BDP(D185, "fund_incept_dt")</f>
        <v>#NAME?</v>
      </c>
      <c r="L185" s="2" t="e">
        <f ca="1">_xll.BDP(D185, "cur_mkt_cap")</f>
        <v>#NAME?</v>
      </c>
      <c r="M185" s="2" t="e">
        <f ca="1">_xll.BDP(D185, "eqy_sh_out_real")</f>
        <v>#NAME?</v>
      </c>
      <c r="N185" s="2" t="e">
        <f ca="1">_xll.BDP(D185, "volume_avg_3m")</f>
        <v>#NAME?</v>
      </c>
      <c r="O185" s="4" t="e">
        <f ca="1">_xll.BDP(D185, "spread_ba_cr")</f>
        <v>#NAME?</v>
      </c>
      <c r="P185" t="str">
        <f>"'" &amp; C185 &amp; "'" &amp; " : " &amp; INDEX(Sheet1!$B:$B,MATCH(C185,Sheet1!$A:$A,0)) &amp; ","</f>
        <v>'WIP' : 'wip_spdr_global_tip_loc',</v>
      </c>
    </row>
    <row r="186" spans="2:16">
      <c r="B186" s="6"/>
      <c r="C186" s="2" t="s">
        <v>171</v>
      </c>
      <c r="D186" s="2" t="str">
        <f t="shared" si="2"/>
        <v>BNDX US Equity</v>
      </c>
      <c r="E186" s="2" t="s">
        <v>419</v>
      </c>
      <c r="F186" s="2" t="e">
        <f ca="1">_xll.BDP(D186, "name")</f>
        <v>#NAME?</v>
      </c>
      <c r="G186" s="2" t="e">
        <f ca="1">_xll.BDP(D186, "id_isin")</f>
        <v>#NAME?</v>
      </c>
      <c r="H186" s="2" t="e">
        <f ca="1">_xll.BDP(D186, "etf_undl_index_ticker")</f>
        <v>#NAME?</v>
      </c>
      <c r="I186" s="4" t="e">
        <f ca="1">_xll.BDP(D186, "tracking_error")</f>
        <v>#NAME?</v>
      </c>
      <c r="J186" s="4" t="e">
        <f ca="1">_xll.BDP(D186, "fund_expense_ratio")</f>
        <v>#NAME?</v>
      </c>
      <c r="K186" s="3" t="e">
        <f ca="1">_xll.BDP(D186, "fund_incept_dt")</f>
        <v>#NAME?</v>
      </c>
      <c r="L186" s="2" t="e">
        <f ca="1">_xll.BDP(D186, "cur_mkt_cap")</f>
        <v>#NAME?</v>
      </c>
      <c r="M186" s="2" t="e">
        <f ca="1">_xll.BDP(D186, "eqy_sh_out_real")</f>
        <v>#NAME?</v>
      </c>
      <c r="N186" s="2" t="e">
        <f ca="1">_xll.BDP(D186, "volume_avg_3m")</f>
        <v>#NAME?</v>
      </c>
      <c r="O186" s="4" t="e">
        <f ca="1">_xll.BDP(D186, "spread_ba_cr")</f>
        <v>#NAME?</v>
      </c>
      <c r="P186" t="str">
        <f>"'" &amp; C186 &amp; "'" &amp; " : " &amp; INDEX(Sheet1!$B:$B,MATCH(C186,Sheet1!$A:$A,0)) &amp; ","</f>
        <v>'BNDX' : 'bndx_vangard_global_sov_loc_h',</v>
      </c>
    </row>
    <row r="187" spans="2:16">
      <c r="B187" s="6"/>
      <c r="C187" s="2" t="s">
        <v>172</v>
      </c>
      <c r="D187" s="2" t="str">
        <f t="shared" si="2"/>
        <v>IGOV US Equity</v>
      </c>
      <c r="E187" s="2" t="s">
        <v>420</v>
      </c>
      <c r="F187" s="2" t="e">
        <f ca="1">_xll.BDP(D187, "name")</f>
        <v>#NAME?</v>
      </c>
      <c r="G187" s="2" t="e">
        <f ca="1">_xll.BDP(D187, "id_isin")</f>
        <v>#NAME?</v>
      </c>
      <c r="H187" s="2" t="e">
        <f ca="1">_xll.BDP(D187, "etf_undl_index_ticker")</f>
        <v>#NAME?</v>
      </c>
      <c r="I187" s="4" t="e">
        <f ca="1">_xll.BDP(D187, "tracking_error")</f>
        <v>#NAME?</v>
      </c>
      <c r="J187" s="4" t="e">
        <f ca="1">_xll.BDP(D187, "fund_expense_ratio")</f>
        <v>#NAME?</v>
      </c>
      <c r="K187" s="3" t="e">
        <f ca="1">_xll.BDP(D187, "fund_incept_dt")</f>
        <v>#NAME?</v>
      </c>
      <c r="L187" s="2" t="e">
        <f ca="1">_xll.BDP(D187, "cur_mkt_cap")</f>
        <v>#NAME?</v>
      </c>
      <c r="M187" s="2" t="e">
        <f ca="1">_xll.BDP(D187, "eqy_sh_out_real")</f>
        <v>#NAME?</v>
      </c>
      <c r="N187" s="2" t="e">
        <f ca="1">_xll.BDP(D187, "volume_avg_3m")</f>
        <v>#NAME?</v>
      </c>
      <c r="O187" s="4" t="e">
        <f ca="1">_xll.BDP(D187, "spread_ba_cr")</f>
        <v>#NAME?</v>
      </c>
      <c r="P187" t="str">
        <f>"'" &amp; C187 &amp; "'" &amp; " : " &amp; INDEX(Sheet1!$B:$B,MATCH(C187,Sheet1!$A:$A,0)) &amp; ","</f>
        <v>'IGOV' : 'igov_ishares_developed_sov_loc',</v>
      </c>
    </row>
    <row r="188" spans="2:16">
      <c r="B188" s="6"/>
      <c r="C188" s="2" t="s">
        <v>173</v>
      </c>
      <c r="D188" s="2" t="str">
        <f t="shared" si="2"/>
        <v>FLOT US Equity</v>
      </c>
      <c r="E188" s="2" t="s">
        <v>421</v>
      </c>
      <c r="F188" s="2" t="e">
        <f ca="1">_xll.BDP(D188, "name")</f>
        <v>#NAME?</v>
      </c>
      <c r="G188" s="2" t="e">
        <f ca="1">_xll.BDP(D188, "id_isin")</f>
        <v>#NAME?</v>
      </c>
      <c r="H188" s="2" t="e">
        <f ca="1">_xll.BDP(D188, "etf_undl_index_ticker")</f>
        <v>#NAME?</v>
      </c>
      <c r="I188" s="4" t="e">
        <f ca="1">_xll.BDP(D188, "tracking_error")</f>
        <v>#NAME?</v>
      </c>
      <c r="J188" s="4" t="e">
        <f ca="1">_xll.BDP(D188, "fund_expense_ratio")</f>
        <v>#NAME?</v>
      </c>
      <c r="K188" s="3" t="e">
        <f ca="1">_xll.BDP(D188, "fund_incept_dt")</f>
        <v>#NAME?</v>
      </c>
      <c r="L188" s="2" t="e">
        <f ca="1">_xll.BDP(D188, "cur_mkt_cap")</f>
        <v>#NAME?</v>
      </c>
      <c r="M188" s="2" t="e">
        <f ca="1">_xll.BDP(D188, "eqy_sh_out_real")</f>
        <v>#NAME?</v>
      </c>
      <c r="N188" s="2" t="e">
        <f ca="1">_xll.BDP(D188, "volume_avg_3m")</f>
        <v>#NAME?</v>
      </c>
      <c r="O188" s="4" t="e">
        <f ca="1">_xll.BDP(D188, "spread_ba_cr")</f>
        <v>#NAME?</v>
      </c>
      <c r="P188" t="str">
        <f>"'" &amp; C188 &amp; "'" &amp; " : " &amp; INDEX(Sheet1!$B:$B,MATCH(C188,Sheet1!$A:$A,0)) &amp; ","</f>
        <v>'FLOT' : 'flot_ishares_developed_float_usd',</v>
      </c>
    </row>
    <row r="189" spans="2:16">
      <c r="B189" s="6"/>
      <c r="C189" s="2" t="s">
        <v>174</v>
      </c>
      <c r="D189" s="2" t="str">
        <f t="shared" si="2"/>
        <v>PICB US Equity</v>
      </c>
      <c r="E189" s="2" t="s">
        <v>422</v>
      </c>
      <c r="F189" s="2" t="e">
        <f ca="1">_xll.BDP(D189, "name")</f>
        <v>#NAME?</v>
      </c>
      <c r="G189" s="2" t="e">
        <f ca="1">_xll.BDP(D189, "id_isin")</f>
        <v>#NAME?</v>
      </c>
      <c r="H189" s="2" t="e">
        <f ca="1">_xll.BDP(D189, "etf_undl_index_ticker")</f>
        <v>#NAME?</v>
      </c>
      <c r="I189" s="4" t="e">
        <f ca="1">_xll.BDP(D189, "tracking_error")</f>
        <v>#NAME?</v>
      </c>
      <c r="J189" s="4" t="e">
        <f ca="1">_xll.BDP(D189, "fund_expense_ratio")</f>
        <v>#NAME?</v>
      </c>
      <c r="K189" s="3" t="e">
        <f ca="1">_xll.BDP(D189, "fund_incept_dt")</f>
        <v>#NAME?</v>
      </c>
      <c r="L189" s="2" t="e">
        <f ca="1">_xll.BDP(D189, "cur_mkt_cap")</f>
        <v>#NAME?</v>
      </c>
      <c r="M189" s="2" t="e">
        <f ca="1">_xll.BDP(D189, "eqy_sh_out_real")</f>
        <v>#NAME?</v>
      </c>
      <c r="N189" s="2" t="e">
        <f ca="1">_xll.BDP(D189, "volume_avg_3m")</f>
        <v>#NAME?</v>
      </c>
      <c r="O189" s="4" t="e">
        <f ca="1">_xll.BDP(D189, "spread_ba_cr")</f>
        <v>#NAME?</v>
      </c>
      <c r="P189" t="str">
        <f>"'" &amp; C189 &amp; "'" &amp; " : " &amp; INDEX(Sheet1!$B:$B,MATCH(C189,Sheet1!$A:$A,0)) &amp; ","</f>
        <v>'PICB' : 'picb_pshares_developed_ig_loc',</v>
      </c>
    </row>
    <row r="190" spans="2:16">
      <c r="B190" s="6"/>
      <c r="C190" s="2" t="s">
        <v>175</v>
      </c>
      <c r="D190" s="2" t="str">
        <f t="shared" si="2"/>
        <v>HYXU US Equity</v>
      </c>
      <c r="E190" s="2" t="s">
        <v>423</v>
      </c>
      <c r="F190" s="2" t="e">
        <f ca="1">_xll.BDP(D190, "name")</f>
        <v>#NAME?</v>
      </c>
      <c r="G190" s="2" t="e">
        <f ca="1">_xll.BDP(D190, "id_isin")</f>
        <v>#NAME?</v>
      </c>
      <c r="H190" s="2" t="e">
        <f ca="1">_xll.BDP(D190, "etf_undl_index_ticker")</f>
        <v>#NAME?</v>
      </c>
      <c r="I190" s="4" t="e">
        <f ca="1">_xll.BDP(D190, "tracking_error")</f>
        <v>#NAME?</v>
      </c>
      <c r="J190" s="4" t="e">
        <f ca="1">_xll.BDP(D190, "fund_expense_ratio")</f>
        <v>#NAME?</v>
      </c>
      <c r="K190" s="3" t="e">
        <f ca="1">_xll.BDP(D190, "fund_incept_dt")</f>
        <v>#NAME?</v>
      </c>
      <c r="L190" s="2" t="e">
        <f ca="1">_xll.BDP(D190, "cur_mkt_cap")</f>
        <v>#NAME?</v>
      </c>
      <c r="M190" s="2" t="e">
        <f ca="1">_xll.BDP(D190, "eqy_sh_out_real")</f>
        <v>#NAME?</v>
      </c>
      <c r="N190" s="2" t="e">
        <f ca="1">_xll.BDP(D190, "volume_avg_3m")</f>
        <v>#NAME?</v>
      </c>
      <c r="O190" s="4" t="e">
        <f ca="1">_xll.BDP(D190, "spread_ba_cr")</f>
        <v>#NAME?</v>
      </c>
      <c r="P190" t="str">
        <f>"'" &amp; C190 &amp; "'" &amp; " : " &amp; INDEX(Sheet1!$B:$B,MATCH(C190,Sheet1!$A:$A,0)) &amp; ","</f>
        <v>'HYXU' : 'hyxu_ishares_developed_hy_loc',</v>
      </c>
    </row>
    <row r="191" spans="2:16">
      <c r="B191" s="6"/>
      <c r="C191" s="2" t="s">
        <v>176</v>
      </c>
      <c r="D191" s="2" t="str">
        <f t="shared" si="2"/>
        <v>EMB US Equity</v>
      </c>
      <c r="E191" s="2" t="s">
        <v>424</v>
      </c>
      <c r="F191" s="2" t="e">
        <f ca="1">_xll.BDP(D191, "name")</f>
        <v>#NAME?</v>
      </c>
      <c r="G191" s="2" t="e">
        <f ca="1">_xll.BDP(D191, "id_isin")</f>
        <v>#NAME?</v>
      </c>
      <c r="H191" s="2" t="e">
        <f ca="1">_xll.BDP(D191, "etf_undl_index_ticker")</f>
        <v>#NAME?</v>
      </c>
      <c r="I191" s="4" t="e">
        <f ca="1">_xll.BDP(D191, "tracking_error")</f>
        <v>#NAME?</v>
      </c>
      <c r="J191" s="4" t="e">
        <f ca="1">_xll.BDP(D191, "fund_expense_ratio")</f>
        <v>#NAME?</v>
      </c>
      <c r="K191" s="3" t="e">
        <f ca="1">_xll.BDP(D191, "fund_incept_dt")</f>
        <v>#NAME?</v>
      </c>
      <c r="L191" s="2" t="e">
        <f ca="1">_xll.BDP(D191, "cur_mkt_cap")</f>
        <v>#NAME?</v>
      </c>
      <c r="M191" s="2" t="e">
        <f ca="1">_xll.BDP(D191, "eqy_sh_out_real")</f>
        <v>#NAME?</v>
      </c>
      <c r="N191" s="2" t="e">
        <f ca="1">_xll.BDP(D191, "volume_avg_3m")</f>
        <v>#NAME?</v>
      </c>
      <c r="O191" s="4" t="e">
        <f ca="1">_xll.BDP(D191, "spread_ba_cr")</f>
        <v>#NAME?</v>
      </c>
      <c r="P191" t="str">
        <f>"'" &amp; C191 &amp; "'" &amp; " : " &amp; INDEX(Sheet1!$B:$B,MATCH(C191,Sheet1!$A:$A,0)) &amp; ","</f>
        <v>'EMB' : 'emb_ishares_em_sov_usd',</v>
      </c>
    </row>
    <row r="192" spans="2:16">
      <c r="B192" s="6"/>
      <c r="C192" s="2" t="s">
        <v>177</v>
      </c>
      <c r="D192" s="2" t="str">
        <f t="shared" si="2"/>
        <v>EMLC US Equity</v>
      </c>
      <c r="E192" s="2" t="s">
        <v>425</v>
      </c>
      <c r="F192" s="2" t="e">
        <f ca="1">_xll.BDP(D192, "name")</f>
        <v>#NAME?</v>
      </c>
      <c r="G192" s="2" t="e">
        <f ca="1">_xll.BDP(D192, "id_isin")</f>
        <v>#NAME?</v>
      </c>
      <c r="H192" s="2" t="e">
        <f ca="1">_xll.BDP(D192, "etf_undl_index_ticker")</f>
        <v>#NAME?</v>
      </c>
      <c r="I192" s="4" t="e">
        <f ca="1">_xll.BDP(D192, "tracking_error")</f>
        <v>#NAME?</v>
      </c>
      <c r="J192" s="4" t="e">
        <f ca="1">_xll.BDP(D192, "fund_expense_ratio")</f>
        <v>#NAME?</v>
      </c>
      <c r="K192" s="3" t="e">
        <f ca="1">_xll.BDP(D192, "fund_incept_dt")</f>
        <v>#NAME?</v>
      </c>
      <c r="L192" s="2" t="e">
        <f ca="1">_xll.BDP(D192, "cur_mkt_cap")</f>
        <v>#NAME?</v>
      </c>
      <c r="M192" s="2" t="e">
        <f ca="1">_xll.BDP(D192, "eqy_sh_out_real")</f>
        <v>#NAME?</v>
      </c>
      <c r="N192" s="2" t="e">
        <f ca="1">_xll.BDP(D192, "volume_avg_3m")</f>
        <v>#NAME?</v>
      </c>
      <c r="O192" s="4" t="e">
        <f ca="1">_xll.BDP(D192, "spread_ba_cr")</f>
        <v>#NAME?</v>
      </c>
      <c r="P192" t="str">
        <f>"'" &amp; C192 &amp; "'" &amp; " : " &amp; INDEX(Sheet1!$B:$B,MATCH(C192,Sheet1!$A:$A,0)) &amp; ","</f>
        <v>'EMLC' : 'emlc_vaneck_em_sov_loc',</v>
      </c>
    </row>
    <row r="193" spans="2:16">
      <c r="B193" s="6"/>
      <c r="C193" s="2" t="s">
        <v>178</v>
      </c>
      <c r="D193" s="2" t="str">
        <f t="shared" si="2"/>
        <v>EMHY US Equity</v>
      </c>
      <c r="E193" s="2" t="s">
        <v>426</v>
      </c>
      <c r="F193" s="2" t="e">
        <f ca="1">_xll.BDP(D193, "name")</f>
        <v>#NAME?</v>
      </c>
      <c r="G193" s="2" t="e">
        <f ca="1">_xll.BDP(D193, "id_isin")</f>
        <v>#NAME?</v>
      </c>
      <c r="H193" s="2" t="e">
        <f ca="1">_xll.BDP(D193, "etf_undl_index_ticker")</f>
        <v>#NAME?</v>
      </c>
      <c r="I193" s="4" t="e">
        <f ca="1">_xll.BDP(D193, "tracking_error")</f>
        <v>#NAME?</v>
      </c>
      <c r="J193" s="4" t="e">
        <f ca="1">_xll.BDP(D193, "fund_expense_ratio")</f>
        <v>#NAME?</v>
      </c>
      <c r="K193" s="3" t="e">
        <f ca="1">_xll.BDP(D193, "fund_incept_dt")</f>
        <v>#NAME?</v>
      </c>
      <c r="L193" s="2" t="e">
        <f ca="1">_xll.BDP(D193, "cur_mkt_cap")</f>
        <v>#NAME?</v>
      </c>
      <c r="M193" s="2" t="e">
        <f ca="1">_xll.BDP(D193, "eqy_sh_out_real")</f>
        <v>#NAME?</v>
      </c>
      <c r="N193" s="2" t="e">
        <f ca="1">_xll.BDP(D193, "volume_avg_3m")</f>
        <v>#NAME?</v>
      </c>
      <c r="O193" s="4" t="e">
        <f ca="1">_xll.BDP(D193, "spread_ba_cr")</f>
        <v>#NAME?</v>
      </c>
      <c r="P193" t="str">
        <f>"'" &amp; C193 &amp; "'" &amp; " : " &amp; INDEX(Sheet1!$B:$B,MATCH(C193,Sheet1!$A:$A,0)) &amp; ","</f>
        <v>'EMHY' : 'emhy_ishares_em_hy_usd',</v>
      </c>
    </row>
    <row r="194" spans="2:16">
      <c r="B194" s="6"/>
      <c r="C194" s="2" t="s">
        <v>179</v>
      </c>
      <c r="D194" s="2" t="str">
        <f t="shared" si="2"/>
        <v>DSUM US Equity</v>
      </c>
      <c r="E194" s="2" t="s">
        <v>427</v>
      </c>
      <c r="F194" s="2" t="e">
        <f ca="1">_xll.BDP(D194, "name")</f>
        <v>#NAME?</v>
      </c>
      <c r="G194" s="2" t="e">
        <f ca="1">_xll.BDP(D194, "id_isin")</f>
        <v>#NAME?</v>
      </c>
      <c r="H194" s="2" t="e">
        <f ca="1">_xll.BDP(D194, "etf_undl_index_ticker")</f>
        <v>#NAME?</v>
      </c>
      <c r="I194" s="4" t="e">
        <f ca="1">_xll.BDP(D194, "tracking_error")</f>
        <v>#NAME?</v>
      </c>
      <c r="J194" s="4" t="e">
        <f ca="1">_xll.BDP(D194, "fund_expense_ratio")</f>
        <v>#NAME?</v>
      </c>
      <c r="K194" s="3" t="e">
        <f ca="1">_xll.BDP(D194, "fund_incept_dt")</f>
        <v>#NAME?</v>
      </c>
      <c r="L194" s="2" t="e">
        <f ca="1">_xll.BDP(D194, "cur_mkt_cap")</f>
        <v>#NAME?</v>
      </c>
      <c r="M194" s="2" t="e">
        <f ca="1">_xll.BDP(D194, "eqy_sh_out_real")</f>
        <v>#NAME?</v>
      </c>
      <c r="N194" s="2" t="e">
        <f ca="1">_xll.BDP(D194, "volume_avg_3m")</f>
        <v>#NAME?</v>
      </c>
      <c r="O194" s="4" t="e">
        <f ca="1">_xll.BDP(D194, "spread_ba_cr")</f>
        <v>#NAME?</v>
      </c>
      <c r="P194" t="str">
        <f>"'" &amp; C194 &amp; "'" &amp; " : " &amp; INDEX(Sheet1!$B:$B,MATCH(C194,Sheet1!$A:$A,0)) &amp; ","</f>
        <v>'DSUM' : 'dsum_pshares_china_credit_loc',</v>
      </c>
    </row>
    <row r="195" spans="2:16">
      <c r="B195" s="6" t="s">
        <v>245</v>
      </c>
      <c r="C195" s="2" t="s">
        <v>181</v>
      </c>
      <c r="D195" s="2" t="str">
        <f t="shared" si="2"/>
        <v>ACWI US Equity</v>
      </c>
      <c r="E195" s="2" t="s">
        <v>180</v>
      </c>
      <c r="F195" s="2" t="e">
        <f ca="1">_xll.BDP(D195, "name")</f>
        <v>#NAME?</v>
      </c>
      <c r="G195" s="2" t="e">
        <f ca="1">_xll.BDP(D195, "id_isin")</f>
        <v>#NAME?</v>
      </c>
      <c r="H195" s="2" t="e">
        <f ca="1">_xll.BDP(D195, "etf_undl_index_ticker")</f>
        <v>#NAME?</v>
      </c>
      <c r="I195" s="4" t="e">
        <f ca="1">_xll.BDP(D195, "tracking_error")</f>
        <v>#NAME?</v>
      </c>
      <c r="J195" s="4" t="e">
        <f ca="1">_xll.BDP(D195, "fund_expense_ratio")</f>
        <v>#NAME?</v>
      </c>
      <c r="K195" s="3" t="e">
        <f ca="1">_xll.BDP(D195, "fund_incept_dt")</f>
        <v>#NAME?</v>
      </c>
      <c r="L195" s="2" t="e">
        <f ca="1">_xll.BDP(D195, "cur_mkt_cap")</f>
        <v>#NAME?</v>
      </c>
      <c r="M195" s="2" t="e">
        <f ca="1">_xll.BDP(D195, "eqy_sh_out_real")</f>
        <v>#NAME?</v>
      </c>
      <c r="N195" s="2" t="e">
        <f ca="1">_xll.BDP(D195, "volume_avg_3m")</f>
        <v>#NAME?</v>
      </c>
      <c r="O195" s="4" t="e">
        <f ca="1">_xll.BDP(D195, "spread_ba_cr")</f>
        <v>#NAME?</v>
      </c>
      <c r="P195" t="str">
        <f>"'" &amp; C195 &amp; "'" &amp; " : " &amp; INDEX(Sheet1!$B:$B,MATCH(C195,Sheet1!$A:$A,0)) &amp; ","</f>
        <v>'ACWI' : 'acwi_ishares_acwi',</v>
      </c>
    </row>
    <row r="196" spans="2:16">
      <c r="B196" s="6"/>
      <c r="C196" s="2" t="s">
        <v>206</v>
      </c>
      <c r="D196" s="2" t="str">
        <f t="shared" ref="D196:D208" si="3">C196&amp;" US Equity"</f>
        <v>VTI US Equity</v>
      </c>
      <c r="E196" s="2" t="s">
        <v>182</v>
      </c>
      <c r="F196" s="2" t="e">
        <f ca="1">_xll.BDP(D196, "name")</f>
        <v>#NAME?</v>
      </c>
      <c r="G196" s="2" t="e">
        <f ca="1">_xll.BDP(D196, "id_isin")</f>
        <v>#NAME?</v>
      </c>
      <c r="H196" s="2" t="e">
        <f ca="1">_xll.BDP(D196, "etf_undl_index_ticker")</f>
        <v>#NAME?</v>
      </c>
      <c r="I196" s="4" t="e">
        <f ca="1">_xll.BDP(D196, "tracking_error")</f>
        <v>#NAME?</v>
      </c>
      <c r="J196" s="4" t="e">
        <f ca="1">_xll.BDP(D196, "fund_expense_ratio")</f>
        <v>#NAME?</v>
      </c>
      <c r="K196" s="3" t="e">
        <f ca="1">_xll.BDP(D196, "fund_incept_dt")</f>
        <v>#NAME?</v>
      </c>
      <c r="L196" s="2" t="e">
        <f ca="1">_xll.BDP(D196, "cur_mkt_cap")</f>
        <v>#NAME?</v>
      </c>
      <c r="M196" s="2" t="e">
        <f ca="1">_xll.BDP(D196, "eqy_sh_out_real")</f>
        <v>#NAME?</v>
      </c>
      <c r="N196" s="2" t="e">
        <f ca="1">_xll.BDP(D196, "volume_avg_3m")</f>
        <v>#NAME?</v>
      </c>
      <c r="O196" s="4" t="e">
        <f ca="1">_xll.BDP(D196, "spread_ba_cr")</f>
        <v>#NAME?</v>
      </c>
      <c r="P196" t="str">
        <f>"'" &amp; C196 &amp; "'" &amp; " : " &amp; INDEX(Sheet1!$B:$B,MATCH(C196,Sheet1!$A:$A,0)) &amp; ","</f>
        <v>'VTI' : 'vti_vanguard_us_total',</v>
      </c>
    </row>
    <row r="197" spans="2:16">
      <c r="B197" s="6"/>
      <c r="C197" s="2" t="s">
        <v>207</v>
      </c>
      <c r="D197" s="2" t="str">
        <f t="shared" si="3"/>
        <v>GWX US Equity</v>
      </c>
      <c r="E197" s="2" t="s">
        <v>183</v>
      </c>
      <c r="F197" s="2" t="e">
        <f ca="1">_xll.BDP(D197, "name")</f>
        <v>#NAME?</v>
      </c>
      <c r="G197" s="2" t="e">
        <f ca="1">_xll.BDP(D197, "id_isin")</f>
        <v>#NAME?</v>
      </c>
      <c r="H197" s="2" t="e">
        <f ca="1">_xll.BDP(D197, "etf_undl_index_ticker")</f>
        <v>#NAME?</v>
      </c>
      <c r="I197" s="4" t="e">
        <f ca="1">_xll.BDP(D197, "tracking_error")</f>
        <v>#NAME?</v>
      </c>
      <c r="J197" s="4" t="e">
        <f ca="1">_xll.BDP(D197, "fund_expense_ratio")</f>
        <v>#NAME?</v>
      </c>
      <c r="K197" s="3" t="e">
        <f ca="1">_xll.BDP(D197, "fund_incept_dt")</f>
        <v>#NAME?</v>
      </c>
      <c r="L197" s="2" t="e">
        <f ca="1">_xll.BDP(D197, "cur_mkt_cap")</f>
        <v>#NAME?</v>
      </c>
      <c r="M197" s="2" t="e">
        <f ca="1">_xll.BDP(D197, "eqy_sh_out_real")</f>
        <v>#NAME?</v>
      </c>
      <c r="N197" s="2" t="e">
        <f ca="1">_xll.BDP(D197, "volume_avg_3m")</f>
        <v>#NAME?</v>
      </c>
      <c r="O197" s="4" t="e">
        <f ca="1">_xll.BDP(D197, "spread_ba_cr")</f>
        <v>#NAME?</v>
      </c>
      <c r="P197" t="str">
        <f>"'" &amp; C197 &amp; "'" &amp; " : " &amp; INDEX(Sheet1!$B:$B,MATCH(C197,Sheet1!$A:$A,0)) &amp; ","</f>
        <v>'GWX' : 'gwx_spdr_intl_smallcap',</v>
      </c>
    </row>
    <row r="198" spans="2:16">
      <c r="B198" s="6"/>
      <c r="C198" s="2" t="s">
        <v>208</v>
      </c>
      <c r="D198" s="2" t="str">
        <f t="shared" si="3"/>
        <v>VEU US Equity</v>
      </c>
      <c r="E198" s="2" t="s">
        <v>184</v>
      </c>
      <c r="F198" s="2" t="e">
        <f ca="1">_xll.BDP(D198, "name")</f>
        <v>#NAME?</v>
      </c>
      <c r="G198" s="2" t="e">
        <f ca="1">_xll.BDP(D198, "id_isin")</f>
        <v>#NAME?</v>
      </c>
      <c r="H198" s="2" t="e">
        <f ca="1">_xll.BDP(D198, "etf_undl_index_ticker")</f>
        <v>#NAME?</v>
      </c>
      <c r="I198" s="4" t="e">
        <f ca="1">_xll.BDP(D198, "tracking_error")</f>
        <v>#NAME?</v>
      </c>
      <c r="J198" s="4" t="e">
        <f ca="1">_xll.BDP(D198, "fund_expense_ratio")</f>
        <v>#NAME?</v>
      </c>
      <c r="K198" s="3" t="e">
        <f ca="1">_xll.BDP(D198, "fund_incept_dt")</f>
        <v>#NAME?</v>
      </c>
      <c r="L198" s="2" t="e">
        <f ca="1">_xll.BDP(D198, "cur_mkt_cap")</f>
        <v>#NAME?</v>
      </c>
      <c r="M198" s="2" t="e">
        <f ca="1">_xll.BDP(D198, "eqy_sh_out_real")</f>
        <v>#NAME?</v>
      </c>
      <c r="N198" s="2" t="e">
        <f ca="1">_xll.BDP(D198, "volume_avg_3m")</f>
        <v>#NAME?</v>
      </c>
      <c r="O198" s="4" t="e">
        <f ca="1">_xll.BDP(D198, "spread_ba_cr")</f>
        <v>#NAME?</v>
      </c>
      <c r="P198" t="str">
        <f>"'" &amp; C198 &amp; "'" &amp; " : " &amp; INDEX(Sheet1!$B:$B,MATCH(C198,Sheet1!$A:$A,0)) &amp; ","</f>
        <v>'VEU' : 'veu_vanguard_global',</v>
      </c>
    </row>
    <row r="199" spans="2:16">
      <c r="B199" s="6"/>
      <c r="C199" s="2" t="s">
        <v>209</v>
      </c>
      <c r="D199" s="2" t="str">
        <f t="shared" si="3"/>
        <v>IEV US Equity</v>
      </c>
      <c r="E199" s="2" t="s">
        <v>185</v>
      </c>
      <c r="F199" s="2" t="e">
        <f ca="1">_xll.BDP(D199, "name")</f>
        <v>#NAME?</v>
      </c>
      <c r="G199" s="2" t="e">
        <f ca="1">_xll.BDP(D199, "id_isin")</f>
        <v>#NAME?</v>
      </c>
      <c r="H199" s="2" t="e">
        <f ca="1">_xll.BDP(D199, "etf_undl_index_ticker")</f>
        <v>#NAME?</v>
      </c>
      <c r="I199" s="4" t="e">
        <f ca="1">_xll.BDP(D199, "tracking_error")</f>
        <v>#NAME?</v>
      </c>
      <c r="J199" s="4" t="e">
        <f ca="1">_xll.BDP(D199, "fund_expense_ratio")</f>
        <v>#NAME?</v>
      </c>
      <c r="K199" s="3" t="e">
        <f ca="1">_xll.BDP(D199, "fund_incept_dt")</f>
        <v>#NAME?</v>
      </c>
      <c r="L199" s="2" t="e">
        <f ca="1">_xll.BDP(D199, "cur_mkt_cap")</f>
        <v>#NAME?</v>
      </c>
      <c r="M199" s="2" t="e">
        <f ca="1">_xll.BDP(D199, "eqy_sh_out_real")</f>
        <v>#NAME?</v>
      </c>
      <c r="N199" s="2" t="e">
        <f ca="1">_xll.BDP(D199, "volume_avg_3m")</f>
        <v>#NAME?</v>
      </c>
      <c r="O199" s="4" t="e">
        <f ca="1">_xll.BDP(D199, "spread_ba_cr")</f>
        <v>#NAME?</v>
      </c>
      <c r="P199" t="str">
        <f>"'" &amp; C199 &amp; "'" &amp; " : " &amp; INDEX(Sheet1!$B:$B,MATCH(C199,Sheet1!$A:$A,0)) &amp; ","</f>
        <v>'IEV' : 'iev_ishares_europe',</v>
      </c>
    </row>
    <row r="200" spans="2:16">
      <c r="B200" s="6"/>
      <c r="C200" s="2" t="s">
        <v>210</v>
      </c>
      <c r="D200" s="2" t="str">
        <f t="shared" si="3"/>
        <v>EFA US Equity</v>
      </c>
      <c r="E200" s="2" t="s">
        <v>186</v>
      </c>
      <c r="F200" s="2" t="e">
        <f ca="1">_xll.BDP(D200, "name")</f>
        <v>#NAME?</v>
      </c>
      <c r="G200" s="2" t="e">
        <f ca="1">_xll.BDP(D200, "id_isin")</f>
        <v>#NAME?</v>
      </c>
      <c r="H200" s="2" t="e">
        <f ca="1">_xll.BDP(D200, "etf_undl_index_ticker")</f>
        <v>#NAME?</v>
      </c>
      <c r="I200" s="4" t="e">
        <f ca="1">_xll.BDP(D200, "tracking_error")</f>
        <v>#NAME?</v>
      </c>
      <c r="J200" s="4" t="e">
        <f ca="1">_xll.BDP(D200, "fund_expense_ratio")</f>
        <v>#NAME?</v>
      </c>
      <c r="K200" s="3" t="e">
        <f ca="1">_xll.BDP(D200, "fund_incept_dt")</f>
        <v>#NAME?</v>
      </c>
      <c r="L200" s="2" t="e">
        <f ca="1">_xll.BDP(D200, "cur_mkt_cap")</f>
        <v>#NAME?</v>
      </c>
      <c r="M200" s="2" t="e">
        <f ca="1">_xll.BDP(D200, "eqy_sh_out_real")</f>
        <v>#NAME?</v>
      </c>
      <c r="N200" s="2" t="e">
        <f ca="1">_xll.BDP(D200, "volume_avg_3m")</f>
        <v>#NAME?</v>
      </c>
      <c r="O200" s="4" t="e">
        <f ca="1">_xll.BDP(D200, "spread_ba_cr")</f>
        <v>#NAME?</v>
      </c>
      <c r="P200" t="str">
        <f>"'" &amp; C200 &amp; "'" &amp; " : " &amp; INDEX(Sheet1!$B:$B,MATCH(C200,Sheet1!$A:$A,0)) &amp; ","</f>
        <v>'EFA' : 'efa_ishares_developed',</v>
      </c>
    </row>
    <row r="201" spans="2:16">
      <c r="B201" s="6"/>
      <c r="C201" s="2" t="s">
        <v>211</v>
      </c>
      <c r="D201" s="2" t="str">
        <f t="shared" si="3"/>
        <v>EEM US Equity</v>
      </c>
      <c r="E201" s="2" t="s">
        <v>187</v>
      </c>
      <c r="F201" s="2" t="e">
        <f ca="1">_xll.BDP(D201, "name")</f>
        <v>#NAME?</v>
      </c>
      <c r="G201" s="2" t="e">
        <f ca="1">_xll.BDP(D201, "id_isin")</f>
        <v>#NAME?</v>
      </c>
      <c r="H201" s="2" t="e">
        <f ca="1">_xll.BDP(D201, "etf_undl_index_ticker")</f>
        <v>#NAME?</v>
      </c>
      <c r="I201" s="4" t="e">
        <f ca="1">_xll.BDP(D201, "tracking_error")</f>
        <v>#NAME?</v>
      </c>
      <c r="J201" s="4" t="e">
        <f ca="1">_xll.BDP(D201, "fund_expense_ratio")</f>
        <v>#NAME?</v>
      </c>
      <c r="K201" s="3" t="e">
        <f ca="1">_xll.BDP(D201, "fund_incept_dt")</f>
        <v>#NAME?</v>
      </c>
      <c r="L201" s="2" t="e">
        <f ca="1">_xll.BDP(D201, "cur_mkt_cap")</f>
        <v>#NAME?</v>
      </c>
      <c r="M201" s="2" t="e">
        <f ca="1">_xll.BDP(D201, "eqy_sh_out_real")</f>
        <v>#NAME?</v>
      </c>
      <c r="N201" s="2" t="e">
        <f ca="1">_xll.BDP(D201, "volume_avg_3m")</f>
        <v>#NAME?</v>
      </c>
      <c r="O201" s="4" t="e">
        <f ca="1">_xll.BDP(D201, "spread_ba_cr")</f>
        <v>#NAME?</v>
      </c>
      <c r="P201" t="str">
        <f>"'" &amp; C201 &amp; "'" &amp; " : " &amp; INDEX(Sheet1!$B:$B,MATCH(C201,Sheet1!$A:$A,0)) &amp; ","</f>
        <v>'EEM' : 'eem_ishares_em',</v>
      </c>
    </row>
    <row r="202" spans="2:16">
      <c r="B202" s="6"/>
      <c r="C202" s="2" t="s">
        <v>212</v>
      </c>
      <c r="D202" s="2" t="str">
        <f t="shared" si="3"/>
        <v>AAXJ US Equity</v>
      </c>
      <c r="E202" s="2" t="s">
        <v>188</v>
      </c>
      <c r="F202" s="2" t="e">
        <f ca="1">_xll.BDP(D202, "name")</f>
        <v>#NAME?</v>
      </c>
      <c r="G202" s="2" t="e">
        <f ca="1">_xll.BDP(D202, "id_isin")</f>
        <v>#NAME?</v>
      </c>
      <c r="H202" s="2" t="e">
        <f ca="1">_xll.BDP(D202, "etf_undl_index_ticker")</f>
        <v>#NAME?</v>
      </c>
      <c r="I202" s="4" t="e">
        <f ca="1">_xll.BDP(D202, "tracking_error")</f>
        <v>#NAME?</v>
      </c>
      <c r="J202" s="4" t="e">
        <f ca="1">_xll.BDP(D202, "fund_expense_ratio")</f>
        <v>#NAME?</v>
      </c>
      <c r="K202" s="3" t="e">
        <f ca="1">_xll.BDP(D202, "fund_incept_dt")</f>
        <v>#NAME?</v>
      </c>
      <c r="L202" s="2" t="e">
        <f ca="1">_xll.BDP(D202, "cur_mkt_cap")</f>
        <v>#NAME?</v>
      </c>
      <c r="M202" s="2" t="e">
        <f ca="1">_xll.BDP(D202, "eqy_sh_out_real")</f>
        <v>#NAME?</v>
      </c>
      <c r="N202" s="2" t="e">
        <f ca="1">_xll.BDP(D202, "volume_avg_3m")</f>
        <v>#NAME?</v>
      </c>
      <c r="O202" s="4" t="e">
        <f ca="1">_xll.BDP(D202, "spread_ba_cr")</f>
        <v>#NAME?</v>
      </c>
      <c r="P202" t="str">
        <f>"'" &amp; C202 &amp; "'" &amp; " : " &amp; INDEX(Sheet1!$B:$B,MATCH(C202,Sheet1!$A:$A,0)) &amp; ","</f>
        <v>'AAXJ' : 'aaxj_ishares_asia_xjp',</v>
      </c>
    </row>
    <row r="203" spans="2:16">
      <c r="B203" s="6"/>
      <c r="C203" s="2" t="s">
        <v>213</v>
      </c>
      <c r="D203" s="2" t="str">
        <f t="shared" si="3"/>
        <v>BKF US Equity</v>
      </c>
      <c r="E203" s="2" t="s">
        <v>189</v>
      </c>
      <c r="F203" s="2" t="e">
        <f ca="1">_xll.BDP(D203, "name")</f>
        <v>#NAME?</v>
      </c>
      <c r="G203" s="2" t="e">
        <f ca="1">_xll.BDP(D203, "id_isin")</f>
        <v>#NAME?</v>
      </c>
      <c r="H203" s="2" t="e">
        <f ca="1">_xll.BDP(D203, "etf_undl_index_ticker")</f>
        <v>#NAME?</v>
      </c>
      <c r="I203" s="4" t="e">
        <f ca="1">_xll.BDP(D203, "tracking_error")</f>
        <v>#NAME?</v>
      </c>
      <c r="J203" s="4" t="e">
        <f ca="1">_xll.BDP(D203, "fund_expense_ratio")</f>
        <v>#NAME?</v>
      </c>
      <c r="K203" s="3" t="e">
        <f ca="1">_xll.BDP(D203, "fund_incept_dt")</f>
        <v>#NAME?</v>
      </c>
      <c r="L203" s="2" t="e">
        <f ca="1">_xll.BDP(D203, "cur_mkt_cap")</f>
        <v>#NAME?</v>
      </c>
      <c r="M203" s="2" t="e">
        <f ca="1">_xll.BDP(D203, "eqy_sh_out_real")</f>
        <v>#NAME?</v>
      </c>
      <c r="N203" s="2" t="e">
        <f ca="1">_xll.BDP(D203, "volume_avg_3m")</f>
        <v>#NAME?</v>
      </c>
      <c r="O203" s="4" t="e">
        <f ca="1">_xll.BDP(D203, "spread_ba_cr")</f>
        <v>#NAME?</v>
      </c>
      <c r="P203" t="str">
        <f>"'" &amp; C203 &amp; "'" &amp; " : " &amp; INDEX(Sheet1!$B:$B,MATCH(C203,Sheet1!$A:$A,0)) &amp; ","</f>
        <v>'BKF' : 'bkf_ishares_bric',</v>
      </c>
    </row>
    <row r="204" spans="2:16">
      <c r="B204" s="6"/>
      <c r="C204" s="2" t="s">
        <v>214</v>
      </c>
      <c r="D204" s="2" t="str">
        <f t="shared" si="3"/>
        <v>FM US Equity</v>
      </c>
      <c r="E204" s="2" t="s">
        <v>431</v>
      </c>
      <c r="F204" s="2" t="e">
        <f ca="1">_xll.BDP(D204, "name")</f>
        <v>#NAME?</v>
      </c>
      <c r="G204" s="2" t="e">
        <f ca="1">_xll.BDP(D204, "id_isin")</f>
        <v>#NAME?</v>
      </c>
      <c r="H204" s="2" t="e">
        <f ca="1">_xll.BDP(D204, "etf_undl_index_ticker")</f>
        <v>#NAME?</v>
      </c>
      <c r="I204" s="4" t="e">
        <f ca="1">_xll.BDP(D204, "tracking_error")</f>
        <v>#NAME?</v>
      </c>
      <c r="J204" s="4" t="e">
        <f ca="1">_xll.BDP(D204, "fund_expense_ratio")</f>
        <v>#NAME?</v>
      </c>
      <c r="K204" s="3" t="e">
        <f ca="1">_xll.BDP(D204, "fund_incept_dt")</f>
        <v>#NAME?</v>
      </c>
      <c r="L204" s="2" t="e">
        <f ca="1">_xll.BDP(D204, "cur_mkt_cap")</f>
        <v>#NAME?</v>
      </c>
      <c r="M204" s="2" t="e">
        <f ca="1">_xll.BDP(D204, "eqy_sh_out_real")</f>
        <v>#NAME?</v>
      </c>
      <c r="N204" s="2" t="e">
        <f ca="1">_xll.BDP(D204, "volume_avg_3m")</f>
        <v>#NAME?</v>
      </c>
      <c r="O204" s="4" t="e">
        <f ca="1">_xll.BDP(D204, "spread_ba_cr")</f>
        <v>#NAME?</v>
      </c>
      <c r="P204" t="str">
        <f>"'" &amp; C204 &amp; "'" &amp; " : " &amp; INDEX(Sheet1!$B:$B,MATCH(C204,Sheet1!$A:$A,0)) &amp; ","</f>
        <v>'FM' : 'fm_ishares_frontier',</v>
      </c>
    </row>
    <row r="205" spans="2:16">
      <c r="B205" s="6"/>
      <c r="C205" s="2" t="s">
        <v>215</v>
      </c>
      <c r="D205" s="2" t="str">
        <f t="shared" si="3"/>
        <v>ILF US Equity</v>
      </c>
      <c r="E205" s="2" t="s">
        <v>190</v>
      </c>
      <c r="F205" s="2" t="e">
        <f ca="1">_xll.BDP(D205, "name")</f>
        <v>#NAME?</v>
      </c>
      <c r="G205" s="2" t="e">
        <f ca="1">_xll.BDP(D205, "id_isin")</f>
        <v>#NAME?</v>
      </c>
      <c r="H205" s="2" t="e">
        <f ca="1">_xll.BDP(D205, "etf_undl_index_ticker")</f>
        <v>#NAME?</v>
      </c>
      <c r="I205" s="4" t="e">
        <f ca="1">_xll.BDP(D205, "tracking_error")</f>
        <v>#NAME?</v>
      </c>
      <c r="J205" s="4" t="e">
        <f ca="1">_xll.BDP(D205, "fund_expense_ratio")</f>
        <v>#NAME?</v>
      </c>
      <c r="K205" s="3" t="e">
        <f ca="1">_xll.BDP(D205, "fund_incept_dt")</f>
        <v>#NAME?</v>
      </c>
      <c r="L205" s="2" t="e">
        <f ca="1">_xll.BDP(D205, "cur_mkt_cap")</f>
        <v>#NAME?</v>
      </c>
      <c r="M205" s="2" t="e">
        <f ca="1">_xll.BDP(D205, "eqy_sh_out_real")</f>
        <v>#NAME?</v>
      </c>
      <c r="N205" s="2" t="e">
        <f ca="1">_xll.BDP(D205, "volume_avg_3m")</f>
        <v>#NAME?</v>
      </c>
      <c r="O205" s="4" t="e">
        <f ca="1">_xll.BDP(D205, "spread_ba_cr")</f>
        <v>#NAME?</v>
      </c>
      <c r="P205" t="str">
        <f>"'" &amp; C205 &amp; "'" &amp; " : " &amp; INDEX(Sheet1!$B:$B,MATCH(C205,Sheet1!$A:$A,0)) &amp; ","</f>
        <v>'ILF' : 'ilf_ishares_latam',</v>
      </c>
    </row>
    <row r="206" spans="2:16">
      <c r="B206" s="6"/>
      <c r="C206" s="2" t="s">
        <v>216</v>
      </c>
      <c r="D206" s="2" t="str">
        <f t="shared" si="3"/>
        <v>FRN US Equity</v>
      </c>
      <c r="E206" s="2" t="s">
        <v>191</v>
      </c>
      <c r="F206" s="2" t="e">
        <f ca="1">_xll.BDP(D206, "name")</f>
        <v>#NAME?</v>
      </c>
      <c r="G206" s="2" t="e">
        <f ca="1">_xll.BDP(D206, "id_isin")</f>
        <v>#NAME?</v>
      </c>
      <c r="H206" s="2" t="e">
        <f ca="1">_xll.BDP(D206, "etf_undl_index_ticker")</f>
        <v>#NAME?</v>
      </c>
      <c r="I206" s="4" t="e">
        <f ca="1">_xll.BDP(D206, "tracking_error")</f>
        <v>#NAME?</v>
      </c>
      <c r="J206" s="4" t="e">
        <f ca="1">_xll.BDP(D206, "fund_expense_ratio")</f>
        <v>#NAME?</v>
      </c>
      <c r="K206" s="3" t="e">
        <f ca="1">_xll.BDP(D206, "fund_incept_dt")</f>
        <v>#NAME?</v>
      </c>
      <c r="L206" s="2" t="e">
        <f ca="1">_xll.BDP(D206, "cur_mkt_cap")</f>
        <v>#NAME?</v>
      </c>
      <c r="M206" s="2" t="e">
        <f ca="1">_xll.BDP(D206, "eqy_sh_out_real")</f>
        <v>#NAME?</v>
      </c>
      <c r="N206" s="2" t="e">
        <f ca="1">_xll.BDP(D206, "volume_avg_3m")</f>
        <v>#NAME?</v>
      </c>
      <c r="O206" s="4" t="e">
        <f ca="1">_xll.BDP(D206, "spread_ba_cr")</f>
        <v>#NAME?</v>
      </c>
      <c r="P206" t="str">
        <f>"'" &amp; C206 &amp; "'" &amp; " : " &amp; INDEX(Sheet1!$B:$B,MATCH(C206,Sheet1!$A:$A,0)) &amp; ","</f>
        <v>'FRN' : 'frn_invesco_frontier',</v>
      </c>
    </row>
    <row r="207" spans="2:16">
      <c r="B207" s="6"/>
      <c r="C207" s="2" t="s">
        <v>217</v>
      </c>
      <c r="D207" s="2" t="str">
        <f t="shared" si="3"/>
        <v>GULF US Equity</v>
      </c>
      <c r="E207" s="2" t="s">
        <v>192</v>
      </c>
      <c r="F207" s="2" t="e">
        <f ca="1">_xll.BDP(D207, "name")</f>
        <v>#NAME?</v>
      </c>
      <c r="G207" s="2" t="e">
        <f ca="1">_xll.BDP(D207, "id_isin")</f>
        <v>#NAME?</v>
      </c>
      <c r="H207" s="2" t="e">
        <f ca="1">_xll.BDP(D207, "etf_undl_index_ticker")</f>
        <v>#NAME?</v>
      </c>
      <c r="I207" s="4" t="e">
        <f ca="1">_xll.BDP(D207, "tracking_error")</f>
        <v>#NAME?</v>
      </c>
      <c r="J207" s="4" t="e">
        <f ca="1">_xll.BDP(D207, "fund_expense_ratio")</f>
        <v>#NAME?</v>
      </c>
      <c r="K207" s="3" t="e">
        <f ca="1">_xll.BDP(D207, "fund_incept_dt")</f>
        <v>#NAME?</v>
      </c>
      <c r="L207" s="2" t="e">
        <f ca="1">_xll.BDP(D207, "cur_mkt_cap")</f>
        <v>#NAME?</v>
      </c>
      <c r="M207" s="2" t="e">
        <f ca="1">_xll.BDP(D207, "eqy_sh_out_real")</f>
        <v>#NAME?</v>
      </c>
      <c r="N207" s="2" t="e">
        <f ca="1">_xll.BDP(D207, "volume_avg_3m")</f>
        <v>#NAME?</v>
      </c>
      <c r="O207" s="4" t="e">
        <f ca="1">_xll.BDP(D207, "spread_ba_cr")</f>
        <v>#NAME?</v>
      </c>
      <c r="P207" t="str">
        <f>"'" &amp; C207 &amp; "'" &amp; " : " &amp; INDEX(Sheet1!$B:$B,MATCH(C207,Sheet1!$A:$A,0)) &amp; ","</f>
        <v>'GULF' : 'gulf_wisdomtree_middle_east',</v>
      </c>
    </row>
    <row r="208" spans="2:16">
      <c r="B208" s="1" t="s">
        <v>246</v>
      </c>
      <c r="C208" s="2" t="s">
        <v>218</v>
      </c>
      <c r="D208" s="2" t="str">
        <f t="shared" si="3"/>
        <v>AOM US Equity</v>
      </c>
      <c r="E208" s="2" t="s">
        <v>193</v>
      </c>
      <c r="F208" s="2" t="e">
        <f ca="1">_xll.BDP(D208, "name")</f>
        <v>#NAME?</v>
      </c>
      <c r="G208" s="2" t="e">
        <f ca="1">_xll.BDP(D208, "id_isin")</f>
        <v>#NAME?</v>
      </c>
      <c r="H208" s="2" t="e">
        <f ca="1">_xll.BDP(D208, "etf_undl_index_ticker")</f>
        <v>#NAME?</v>
      </c>
      <c r="I208" s="4" t="e">
        <f ca="1">_xll.BDP(D208, "tracking_error")</f>
        <v>#NAME?</v>
      </c>
      <c r="J208" s="4" t="e">
        <f ca="1">_xll.BDP(D208, "fund_expense_ratio")</f>
        <v>#NAME?</v>
      </c>
      <c r="K208" s="3" t="e">
        <f ca="1">_xll.BDP(D208, "fund_incept_dt")</f>
        <v>#NAME?</v>
      </c>
      <c r="L208" s="2" t="e">
        <f ca="1">_xll.BDP(D208, "cur_mkt_cap")</f>
        <v>#NAME?</v>
      </c>
      <c r="M208" s="2" t="e">
        <f ca="1">_xll.BDP(D208, "eqy_sh_out_real")</f>
        <v>#NAME?</v>
      </c>
      <c r="N208" s="2" t="e">
        <f ca="1">_xll.BDP(D208, "volume_avg_3m")</f>
        <v>#NAME?</v>
      </c>
      <c r="O208" s="4" t="e">
        <f ca="1">_xll.BDP(D208, "spread_ba_cr")</f>
        <v>#NAME?</v>
      </c>
      <c r="P208" t="str">
        <f>"'" &amp; C208 &amp; "'" &amp; " : " &amp; INDEX(Sheet1!$B:$B,MATCH(C208,Sheet1!$A:$A,0)) &amp; ","</f>
        <v>'AOM' : 'aom_ishares_global_alloc',</v>
      </c>
    </row>
  </sheetData>
  <mergeCells count="18">
    <mergeCell ref="B38:B46"/>
    <mergeCell ref="B3:B13"/>
    <mergeCell ref="B14:B24"/>
    <mergeCell ref="B25:B29"/>
    <mergeCell ref="B30:B31"/>
    <mergeCell ref="B32:B37"/>
    <mergeCell ref="B195:B207"/>
    <mergeCell ref="B47:B50"/>
    <mergeCell ref="B51:B54"/>
    <mergeCell ref="B55:B64"/>
    <mergeCell ref="B65:B71"/>
    <mergeCell ref="B73:B74"/>
    <mergeCell ref="B75:B124"/>
    <mergeCell ref="B125:B151"/>
    <mergeCell ref="B152:B159"/>
    <mergeCell ref="B160:B168"/>
    <mergeCell ref="B169:B183"/>
    <mergeCell ref="B184:B19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7"/>
  <sheetViews>
    <sheetView workbookViewId="0">
      <selection activeCell="A2" sqref="A2"/>
    </sheetView>
  </sheetViews>
  <sheetFormatPr defaultRowHeight="16.5"/>
  <cols>
    <col min="2" max="2" width="17.5" bestFit="1" customWidth="1"/>
    <col min="3" max="3" width="37.125" bestFit="1" customWidth="1"/>
  </cols>
  <sheetData>
    <row r="1" spans="1:3">
      <c r="C1" t="s">
        <v>1397</v>
      </c>
    </row>
    <row r="2" spans="1:3">
      <c r="A2" t="str">
        <f>TRIM(SUBSTITUTE(UPPER(LEFT(C2, FIND("_", C2)-1)), "'", ""))</f>
        <v>XLB</v>
      </c>
      <c r="B2" t="str">
        <f>TRIM(C2)</f>
        <v>'xlb_spdr_material'</v>
      </c>
      <c r="C2" t="s">
        <v>1419</v>
      </c>
    </row>
    <row r="3" spans="1:3">
      <c r="A3" t="str">
        <f t="shared" ref="A3:A66" si="0">TRIM(SUBSTITUTE(UPPER(LEFT(C3, FIND("_", C3)-1)), "'", ""))</f>
        <v>XLY</v>
      </c>
      <c r="B3" t="str">
        <f t="shared" ref="B3:B66" si="1">TRIM(C3)</f>
        <v>'xly_spdr_consumer_disc'</v>
      </c>
      <c r="C3" t="s">
        <v>1420</v>
      </c>
    </row>
    <row r="4" spans="1:3">
      <c r="A4" t="str">
        <f t="shared" si="0"/>
        <v>XLP</v>
      </c>
      <c r="B4" t="str">
        <f t="shared" si="1"/>
        <v>'xlp_spdr_consumer_stp'</v>
      </c>
      <c r="C4" t="s">
        <v>1421</v>
      </c>
    </row>
    <row r="5" spans="1:3">
      <c r="A5" t="str">
        <f t="shared" si="0"/>
        <v>XLE</v>
      </c>
      <c r="B5" t="str">
        <f t="shared" si="1"/>
        <v>'xle_spdr_energy'</v>
      </c>
      <c r="C5" t="s">
        <v>1422</v>
      </c>
    </row>
    <row r="6" spans="1:3">
      <c r="A6" t="str">
        <f t="shared" si="0"/>
        <v>XLF</v>
      </c>
      <c r="B6" t="str">
        <f t="shared" si="1"/>
        <v>'xlf_spdr_financial'</v>
      </c>
      <c r="C6" t="s">
        <v>1423</v>
      </c>
    </row>
    <row r="7" spans="1:3">
      <c r="A7" t="str">
        <f t="shared" si="0"/>
        <v>XLV</v>
      </c>
      <c r="B7" t="str">
        <f t="shared" si="1"/>
        <v>'xlv_spdr_healthcare'</v>
      </c>
      <c r="C7" t="s">
        <v>1424</v>
      </c>
    </row>
    <row r="8" spans="1:3">
      <c r="A8" t="str">
        <f t="shared" si="0"/>
        <v>XLI</v>
      </c>
      <c r="B8" t="str">
        <f t="shared" si="1"/>
        <v>'xli_spdr_industrial'</v>
      </c>
      <c r="C8" t="s">
        <v>1425</v>
      </c>
    </row>
    <row r="9" spans="1:3">
      <c r="A9" t="str">
        <f t="shared" si="0"/>
        <v>IYR</v>
      </c>
      <c r="B9" t="str">
        <f t="shared" si="1"/>
        <v>'iyr_ishares_reit'</v>
      </c>
      <c r="C9" t="s">
        <v>1426</v>
      </c>
    </row>
    <row r="10" spans="1:3">
      <c r="A10" t="str">
        <f t="shared" si="0"/>
        <v>XLK</v>
      </c>
      <c r="B10" t="str">
        <f t="shared" si="1"/>
        <v>'xlk_spdr_tech'</v>
      </c>
      <c r="C10" t="s">
        <v>1427</v>
      </c>
    </row>
    <row r="11" spans="1:3">
      <c r="A11" t="str">
        <f t="shared" si="0"/>
        <v>IYZ</v>
      </c>
      <c r="B11" t="str">
        <f t="shared" si="1"/>
        <v>'iyz_ishares_telcom'</v>
      </c>
      <c r="C11" t="s">
        <v>1428</v>
      </c>
    </row>
    <row r="12" spans="1:3">
      <c r="A12" t="str">
        <f t="shared" si="0"/>
        <v>XLU</v>
      </c>
      <c r="B12" t="str">
        <f t="shared" si="1"/>
        <v>'xlu_spdr_util'</v>
      </c>
      <c r="C12" t="s">
        <v>1429</v>
      </c>
    </row>
    <row r="13" spans="1:3">
      <c r="A13" t="e">
        <f t="shared" si="0"/>
        <v>#VALUE!</v>
      </c>
      <c r="B13" t="str">
        <f t="shared" si="1"/>
        <v/>
      </c>
    </row>
    <row r="14" spans="1:3">
      <c r="A14" t="e">
        <f t="shared" si="0"/>
        <v>#VALUE!</v>
      </c>
      <c r="B14" t="str">
        <f t="shared" si="1"/>
        <v># Global sectors</v>
      </c>
      <c r="C14" t="s">
        <v>1398</v>
      </c>
    </row>
    <row r="15" spans="1:3">
      <c r="A15" t="str">
        <f t="shared" si="0"/>
        <v>RXI</v>
      </c>
      <c r="B15" t="str">
        <f t="shared" si="1"/>
        <v>'rxi_ishares_consumer_disc_global'</v>
      </c>
      <c r="C15" t="s">
        <v>1430</v>
      </c>
    </row>
    <row r="16" spans="1:3">
      <c r="A16" t="str">
        <f t="shared" si="0"/>
        <v>KXI</v>
      </c>
      <c r="B16" t="str">
        <f t="shared" si="1"/>
        <v>'kxi_ishares_consumer_stp_global'</v>
      </c>
      <c r="C16" t="s">
        <v>1431</v>
      </c>
    </row>
    <row r="17" spans="1:3">
      <c r="A17" t="str">
        <f t="shared" si="0"/>
        <v>IXC</v>
      </c>
      <c r="B17" t="str">
        <f t="shared" si="1"/>
        <v>'ixc_ishares_energy_global'</v>
      </c>
      <c r="C17" t="s">
        <v>1432</v>
      </c>
    </row>
    <row r="18" spans="1:3">
      <c r="A18" t="str">
        <f t="shared" si="0"/>
        <v>IXG</v>
      </c>
      <c r="B18" t="str">
        <f t="shared" si="1"/>
        <v>'ixg_ishares_financial_global'</v>
      </c>
      <c r="C18" t="s">
        <v>1433</v>
      </c>
    </row>
    <row r="19" spans="1:3">
      <c r="A19" t="str">
        <f t="shared" si="0"/>
        <v>IXJ</v>
      </c>
      <c r="B19" t="str">
        <f t="shared" si="1"/>
        <v>'ixj_ishares_healthcare_global'</v>
      </c>
      <c r="C19" t="s">
        <v>1434</v>
      </c>
    </row>
    <row r="20" spans="1:3">
      <c r="A20" t="str">
        <f t="shared" si="0"/>
        <v>EXI</v>
      </c>
      <c r="B20" t="str">
        <f t="shared" si="1"/>
        <v>'exi_ishares_industrial_global'</v>
      </c>
      <c r="C20" t="s">
        <v>1435</v>
      </c>
    </row>
    <row r="21" spans="1:3">
      <c r="A21" t="str">
        <f t="shared" si="0"/>
        <v>MXI</v>
      </c>
      <c r="B21" t="str">
        <f t="shared" si="1"/>
        <v>'mxi_ishares_material_global'</v>
      </c>
      <c r="C21" t="s">
        <v>1436</v>
      </c>
    </row>
    <row r="22" spans="1:3">
      <c r="A22" t="str">
        <f t="shared" si="0"/>
        <v>IXN</v>
      </c>
      <c r="B22" t="str">
        <f t="shared" si="1"/>
        <v>'ixn_ishares_tech_global'</v>
      </c>
      <c r="C22" t="s">
        <v>1437</v>
      </c>
    </row>
    <row r="23" spans="1:3">
      <c r="A23" t="str">
        <f t="shared" si="0"/>
        <v>IXP</v>
      </c>
      <c r="B23" t="str">
        <f t="shared" si="1"/>
        <v>'ixp_ishares_telcom_global'</v>
      </c>
      <c r="C23" t="s">
        <v>1438</v>
      </c>
    </row>
    <row r="24" spans="1:3">
      <c r="A24" t="str">
        <f t="shared" si="0"/>
        <v>JXI</v>
      </c>
      <c r="B24" t="str">
        <f t="shared" si="1"/>
        <v>'jxi_ishares_util_global'</v>
      </c>
      <c r="C24" t="s">
        <v>1439</v>
      </c>
    </row>
    <row r="25" spans="1:3">
      <c r="A25" t="str">
        <f t="shared" si="0"/>
        <v>RWX</v>
      </c>
      <c r="B25" t="str">
        <f t="shared" si="1"/>
        <v>'rwx_spdr_global_reit'</v>
      </c>
      <c r="C25" t="s">
        <v>1440</v>
      </c>
    </row>
    <row r="26" spans="1:3">
      <c r="A26" t="e">
        <f t="shared" si="0"/>
        <v>#VALUE!</v>
      </c>
      <c r="B26" t="str">
        <f t="shared" si="1"/>
        <v/>
      </c>
      <c r="C26" t="s">
        <v>1399</v>
      </c>
    </row>
    <row r="27" spans="1:3">
      <c r="A27" t="e">
        <f t="shared" si="0"/>
        <v>#VALUE!</v>
      </c>
      <c r="B27" t="str">
        <f t="shared" si="1"/>
        <v># Consumer discretionary</v>
      </c>
      <c r="C27" t="s">
        <v>1400</v>
      </c>
    </row>
    <row r="28" spans="1:3">
      <c r="A28" t="str">
        <f t="shared" si="0"/>
        <v>CARZ</v>
      </c>
      <c r="B28" t="str">
        <f t="shared" si="1"/>
        <v>'carz_firstrust_automotive'</v>
      </c>
      <c r="C28" t="s">
        <v>1441</v>
      </c>
    </row>
    <row r="29" spans="1:3">
      <c r="A29" t="str">
        <f t="shared" si="0"/>
        <v>IYC</v>
      </c>
      <c r="B29" t="str">
        <f t="shared" si="1"/>
        <v>'iyc_ishares_consumer_service'</v>
      </c>
      <c r="C29" t="s">
        <v>1442</v>
      </c>
    </row>
    <row r="30" spans="1:3">
      <c r="A30" t="str">
        <f t="shared" si="0"/>
        <v>BJK</v>
      </c>
      <c r="B30" t="str">
        <f t="shared" si="1"/>
        <v>'bjk_vaneck_gaming'</v>
      </c>
      <c r="C30" t="s">
        <v>1443</v>
      </c>
    </row>
    <row r="31" spans="1:3">
      <c r="A31" t="str">
        <f t="shared" si="0"/>
        <v>PBS</v>
      </c>
      <c r="B31" t="str">
        <f t="shared" si="1"/>
        <v>'pbs_invesco_media'</v>
      </c>
      <c r="C31" t="s">
        <v>1444</v>
      </c>
    </row>
    <row r="32" spans="1:3">
      <c r="A32" t="str">
        <f t="shared" si="0"/>
        <v>IBUY</v>
      </c>
      <c r="B32" t="str">
        <f t="shared" si="1"/>
        <v>'ibuy_amplify_online_retail'</v>
      </c>
      <c r="C32" t="s">
        <v>1445</v>
      </c>
    </row>
    <row r="33" spans="1:3">
      <c r="A33" t="e">
        <f t="shared" si="0"/>
        <v>#VALUE!</v>
      </c>
      <c r="B33" t="str">
        <f t="shared" si="1"/>
        <v/>
      </c>
      <c r="C33" t="s">
        <v>1399</v>
      </c>
    </row>
    <row r="34" spans="1:3">
      <c r="A34" t="e">
        <f t="shared" si="0"/>
        <v>#VALUE!</v>
      </c>
      <c r="B34" t="str">
        <f t="shared" si="1"/>
        <v># Consumer staples</v>
      </c>
      <c r="C34" t="s">
        <v>1401</v>
      </c>
    </row>
    <row r="35" spans="1:3">
      <c r="A35" t="str">
        <f t="shared" si="0"/>
        <v>IYK</v>
      </c>
      <c r="B35" t="str">
        <f t="shared" si="1"/>
        <v>'iyk_ishares_consumer_goods'</v>
      </c>
      <c r="C35" t="s">
        <v>1446</v>
      </c>
    </row>
    <row r="36" spans="1:3">
      <c r="A36" t="str">
        <f t="shared" si="0"/>
        <v>PBJ</v>
      </c>
      <c r="B36" t="str">
        <f t="shared" si="1"/>
        <v>'pbj_invesco_food_beverage'</v>
      </c>
      <c r="C36" t="s">
        <v>1447</v>
      </c>
    </row>
    <row r="37" spans="1:3">
      <c r="A37" t="e">
        <f t="shared" si="0"/>
        <v>#VALUE!</v>
      </c>
      <c r="B37" t="str">
        <f t="shared" si="1"/>
        <v/>
      </c>
      <c r="C37" t="s">
        <v>1399</v>
      </c>
    </row>
    <row r="38" spans="1:3">
      <c r="A38" t="e">
        <f t="shared" si="0"/>
        <v>#VALUE!</v>
      </c>
      <c r="B38" t="str">
        <f t="shared" si="1"/>
        <v># Energy</v>
      </c>
      <c r="C38" t="s">
        <v>1402</v>
      </c>
    </row>
    <row r="39" spans="1:3">
      <c r="A39" t="str">
        <f t="shared" si="0"/>
        <v>AMLP</v>
      </c>
      <c r="B39" t="str">
        <f t="shared" si="1"/>
        <v>'amlp_alerian_mlp'</v>
      </c>
      <c r="C39" t="s">
        <v>1448</v>
      </c>
    </row>
    <row r="40" spans="1:3">
      <c r="A40" t="str">
        <f t="shared" si="0"/>
        <v>FCG</v>
      </c>
      <c r="B40" t="str">
        <f t="shared" si="1"/>
        <v>'fcg_firstrust_natural_gas'</v>
      </c>
      <c r="C40" t="s">
        <v>1449</v>
      </c>
    </row>
    <row r="41" spans="1:3">
      <c r="A41" t="str">
        <f t="shared" si="0"/>
        <v>XOP</v>
      </c>
      <c r="B41" t="str">
        <f t="shared" si="1"/>
        <v>'xop_spdr_exploration'</v>
      </c>
      <c r="C41" t="s">
        <v>1450</v>
      </c>
    </row>
    <row r="42" spans="1:3">
      <c r="A42" t="str">
        <f t="shared" si="0"/>
        <v>OIH</v>
      </c>
      <c r="B42" t="str">
        <f t="shared" si="1"/>
        <v>'oih_vaneck_oil_service'</v>
      </c>
      <c r="C42" t="s">
        <v>1451</v>
      </c>
    </row>
    <row r="43" spans="1:3">
      <c r="A43" t="str">
        <f t="shared" si="0"/>
        <v>TAN</v>
      </c>
      <c r="B43" t="str">
        <f t="shared" si="1"/>
        <v>'tan_invesco_solar'</v>
      </c>
      <c r="C43" t="s">
        <v>1452</v>
      </c>
    </row>
    <row r="44" spans="1:3">
      <c r="A44" t="str">
        <f t="shared" si="0"/>
        <v>FAN</v>
      </c>
      <c r="B44" t="str">
        <f t="shared" si="1"/>
        <v>'fan_firstrust_wind'</v>
      </c>
      <c r="C44" t="s">
        <v>1453</v>
      </c>
    </row>
    <row r="45" spans="1:3">
      <c r="A45" t="e">
        <f t="shared" si="0"/>
        <v>#VALUE!</v>
      </c>
      <c r="B45" t="str">
        <f t="shared" si="1"/>
        <v/>
      </c>
      <c r="C45" t="s">
        <v>1399</v>
      </c>
    </row>
    <row r="46" spans="1:3">
      <c r="A46" t="e">
        <f t="shared" si="0"/>
        <v>#VALUE!</v>
      </c>
      <c r="B46" t="str">
        <f t="shared" si="1"/>
        <v># Financial</v>
      </c>
      <c r="C46" t="s">
        <v>1403</v>
      </c>
    </row>
    <row r="47" spans="1:3">
      <c r="A47" t="str">
        <f t="shared" si="0"/>
        <v>KBE</v>
      </c>
      <c r="B47" t="str">
        <f t="shared" si="1"/>
        <v>'kbe_spdr_bank'</v>
      </c>
      <c r="C47" t="s">
        <v>1454</v>
      </c>
    </row>
    <row r="48" spans="1:3">
      <c r="A48" t="str">
        <f t="shared" si="0"/>
        <v>IAI</v>
      </c>
      <c r="B48" t="str">
        <f t="shared" si="1"/>
        <v>'iai_ishares_broker'</v>
      </c>
      <c r="C48" t="s">
        <v>1455</v>
      </c>
    </row>
    <row r="49" spans="1:3">
      <c r="A49" t="str">
        <f t="shared" si="0"/>
        <v>BIZD</v>
      </c>
      <c r="B49" t="str">
        <f t="shared" si="1"/>
        <v>'bizd_vaneck_bdc'</v>
      </c>
      <c r="C49" t="s">
        <v>1456</v>
      </c>
    </row>
    <row r="50" spans="1:3">
      <c r="A50" t="str">
        <f t="shared" si="0"/>
        <v>KCE</v>
      </c>
      <c r="B50" t="str">
        <f t="shared" si="1"/>
        <v>'kce_spdr_capital_market'</v>
      </c>
      <c r="C50" t="s">
        <v>1457</v>
      </c>
    </row>
    <row r="51" spans="1:3">
      <c r="A51" t="str">
        <f t="shared" si="0"/>
        <v>QABA</v>
      </c>
      <c r="B51" t="str">
        <f t="shared" si="1"/>
        <v>'qaba_firstrust_community_bank'</v>
      </c>
      <c r="C51" t="s">
        <v>1458</v>
      </c>
    </row>
    <row r="52" spans="1:3">
      <c r="A52" t="str">
        <f t="shared" si="0"/>
        <v>IYG</v>
      </c>
      <c r="B52" t="str">
        <f t="shared" si="1"/>
        <v>'iyg_ishares_financial_service'</v>
      </c>
      <c r="C52" t="s">
        <v>1459</v>
      </c>
    </row>
    <row r="53" spans="1:3">
      <c r="A53" t="str">
        <f t="shared" si="0"/>
        <v>KIE</v>
      </c>
      <c r="B53" t="str">
        <f t="shared" si="1"/>
        <v>'kie_spdr_insurance'</v>
      </c>
      <c r="C53" t="s">
        <v>1460</v>
      </c>
    </row>
    <row r="54" spans="1:3">
      <c r="A54" t="str">
        <f t="shared" si="0"/>
        <v>PSP</v>
      </c>
      <c r="B54" t="str">
        <f t="shared" si="1"/>
        <v>'psp_invesco_pe'</v>
      </c>
      <c r="C54" t="s">
        <v>1461</v>
      </c>
    </row>
    <row r="55" spans="1:3">
      <c r="A55" t="str">
        <f t="shared" si="0"/>
        <v>KRE</v>
      </c>
      <c r="B55" t="str">
        <f t="shared" si="1"/>
        <v>'kre_spdr_regional_bank'</v>
      </c>
      <c r="C55" t="s">
        <v>1462</v>
      </c>
    </row>
    <row r="56" spans="1:3">
      <c r="A56" t="e">
        <f t="shared" si="0"/>
        <v>#VALUE!</v>
      </c>
      <c r="B56" t="str">
        <f t="shared" si="1"/>
        <v/>
      </c>
      <c r="C56" t="s">
        <v>1399</v>
      </c>
    </row>
    <row r="57" spans="1:3">
      <c r="A57" t="e">
        <f t="shared" si="0"/>
        <v>#VALUE!</v>
      </c>
      <c r="B57" t="str">
        <f t="shared" si="1"/>
        <v># Healthcare</v>
      </c>
      <c r="C57" t="s">
        <v>1404</v>
      </c>
    </row>
    <row r="58" spans="1:3">
      <c r="A58" t="str">
        <f t="shared" si="0"/>
        <v>IBB</v>
      </c>
      <c r="B58" t="str">
        <f t="shared" si="1"/>
        <v>'ibb_ishares_bio'</v>
      </c>
      <c r="C58" t="s">
        <v>1463</v>
      </c>
    </row>
    <row r="59" spans="1:3">
      <c r="A59" t="str">
        <f t="shared" si="0"/>
        <v>IHF</v>
      </c>
      <c r="B59" t="str">
        <f t="shared" si="1"/>
        <v>'ihf_ishares_healthcare_service'</v>
      </c>
      <c r="C59" t="s">
        <v>1464</v>
      </c>
    </row>
    <row r="60" spans="1:3">
      <c r="A60" t="str">
        <f t="shared" si="0"/>
        <v>IHI</v>
      </c>
      <c r="B60" t="str">
        <f t="shared" si="1"/>
        <v>'ihi_ishares_medical_device'</v>
      </c>
      <c r="C60" t="s">
        <v>1465</v>
      </c>
    </row>
    <row r="61" spans="1:3">
      <c r="A61" t="str">
        <f t="shared" si="0"/>
        <v>PJP</v>
      </c>
      <c r="B61" t="str">
        <f t="shared" si="1"/>
        <v>'pjp_invesco_pharma'</v>
      </c>
      <c r="C61" t="s">
        <v>1466</v>
      </c>
    </row>
    <row r="62" spans="1:3">
      <c r="A62" t="e">
        <f t="shared" si="0"/>
        <v>#VALUE!</v>
      </c>
      <c r="B62" t="str">
        <f t="shared" si="1"/>
        <v/>
      </c>
      <c r="C62" t="s">
        <v>1399</v>
      </c>
    </row>
    <row r="63" spans="1:3">
      <c r="A63" t="e">
        <f t="shared" si="0"/>
        <v>#VALUE!</v>
      </c>
      <c r="B63" t="str">
        <f t="shared" si="1"/>
        <v># Industrial</v>
      </c>
      <c r="C63" t="s">
        <v>1405</v>
      </c>
    </row>
    <row r="64" spans="1:3">
      <c r="A64" t="str">
        <f t="shared" si="0"/>
        <v>ITA</v>
      </c>
      <c r="B64" t="str">
        <f t="shared" si="1"/>
        <v>'ita_ishares_aerospace'</v>
      </c>
      <c r="C64" t="s">
        <v>1467</v>
      </c>
    </row>
    <row r="65" spans="1:3">
      <c r="A65" t="str">
        <f t="shared" si="0"/>
        <v>JETS</v>
      </c>
      <c r="B65" t="str">
        <f t="shared" si="1"/>
        <v>'jets_usglobal_airlines'</v>
      </c>
      <c r="C65" t="s">
        <v>1468</v>
      </c>
    </row>
    <row r="66" spans="1:3">
      <c r="A66" t="str">
        <f t="shared" si="0"/>
        <v>IYT</v>
      </c>
      <c r="B66" t="str">
        <f t="shared" si="1"/>
        <v>'iyt_ishares_transportation'</v>
      </c>
      <c r="C66" t="s">
        <v>1469</v>
      </c>
    </row>
    <row r="67" spans="1:3">
      <c r="A67" t="str">
        <f t="shared" ref="A67:A130" si="2">TRIM(SUBSTITUTE(UPPER(LEFT(C67, FIND("_", C67)-1)), "'", ""))</f>
        <v>CGW</v>
      </c>
      <c r="B67" t="str">
        <f t="shared" ref="B67:B130" si="3">TRIM(C67)</f>
        <v>'cgw_invesco_water'</v>
      </c>
      <c r="C67" t="s">
        <v>1470</v>
      </c>
    </row>
    <row r="68" spans="1:3">
      <c r="A68" t="e">
        <f t="shared" si="2"/>
        <v>#VALUE!</v>
      </c>
      <c r="B68" t="str">
        <f t="shared" si="3"/>
        <v/>
      </c>
      <c r="C68" t="s">
        <v>1399</v>
      </c>
    </row>
    <row r="69" spans="1:3">
      <c r="A69" t="e">
        <f t="shared" si="2"/>
        <v>#VALUE!</v>
      </c>
      <c r="B69" t="str">
        <f t="shared" si="3"/>
        <v># Material</v>
      </c>
      <c r="C69" t="s">
        <v>1406</v>
      </c>
    </row>
    <row r="70" spans="1:3">
      <c r="A70" t="str">
        <f t="shared" si="2"/>
        <v>MOO</v>
      </c>
      <c r="B70" t="str">
        <f t="shared" si="3"/>
        <v>'moo_vaneck_agribiz'</v>
      </c>
      <c r="C70" t="s">
        <v>1471</v>
      </c>
    </row>
    <row r="71" spans="1:3">
      <c r="A71" t="str">
        <f t="shared" si="2"/>
        <v>GDX</v>
      </c>
      <c r="B71" t="str">
        <f t="shared" si="3"/>
        <v>'gdx_vaneck_gold_miner'</v>
      </c>
      <c r="C71" t="s">
        <v>1472</v>
      </c>
    </row>
    <row r="72" spans="1:3">
      <c r="A72" t="str">
        <f t="shared" si="2"/>
        <v>SIL</v>
      </c>
      <c r="B72" t="str">
        <f t="shared" si="3"/>
        <v>'sil_globalx_silver_miner'</v>
      </c>
      <c r="C72" t="s">
        <v>1473</v>
      </c>
    </row>
    <row r="73" spans="1:3">
      <c r="A73" t="str">
        <f t="shared" si="2"/>
        <v>ITB</v>
      </c>
      <c r="B73" t="str">
        <f t="shared" si="3"/>
        <v>'itb_ishares_homebuilder'</v>
      </c>
      <c r="C73" t="s">
        <v>1474</v>
      </c>
    </row>
    <row r="74" spans="1:3">
      <c r="A74" t="str">
        <f t="shared" si="2"/>
        <v>LIT</v>
      </c>
      <c r="B74" t="str">
        <f t="shared" si="3"/>
        <v>'lit_globalx_lithium'</v>
      </c>
      <c r="C74" t="s">
        <v>1475</v>
      </c>
    </row>
    <row r="75" spans="1:3">
      <c r="A75" t="str">
        <f t="shared" si="2"/>
        <v>PICK</v>
      </c>
      <c r="B75" t="str">
        <f t="shared" si="3"/>
        <v>'pick_ishares_metal_mining'</v>
      </c>
      <c r="C75" t="s">
        <v>1476</v>
      </c>
    </row>
    <row r="76" spans="1:3">
      <c r="A76" t="str">
        <f t="shared" si="2"/>
        <v>GUNR</v>
      </c>
      <c r="B76" t="str">
        <f t="shared" si="3"/>
        <v>'gunr_flexshares_natural_resource'</v>
      </c>
      <c r="C76" t="s">
        <v>1477</v>
      </c>
    </row>
    <row r="77" spans="1:3">
      <c r="A77" t="str">
        <f t="shared" si="2"/>
        <v>SLX</v>
      </c>
      <c r="B77" t="str">
        <f t="shared" si="3"/>
        <v>'slx_vaneck_steel'</v>
      </c>
      <c r="C77" t="s">
        <v>1478</v>
      </c>
    </row>
    <row r="78" spans="1:3">
      <c r="A78" t="str">
        <f t="shared" si="2"/>
        <v>WOOD</v>
      </c>
      <c r="B78" t="str">
        <f t="shared" si="3"/>
        <v>'wood_ishares_timber'</v>
      </c>
      <c r="C78" t="s">
        <v>1479</v>
      </c>
    </row>
    <row r="79" spans="1:3">
      <c r="A79" t="str">
        <f t="shared" si="2"/>
        <v>URA</v>
      </c>
      <c r="B79" t="str">
        <f t="shared" si="3"/>
        <v>'ura_globalx_uranium'</v>
      </c>
      <c r="C79" t="s">
        <v>1480</v>
      </c>
    </row>
    <row r="80" spans="1:3">
      <c r="A80" t="e">
        <f t="shared" si="2"/>
        <v>#VALUE!</v>
      </c>
      <c r="B80" t="str">
        <f t="shared" si="3"/>
        <v/>
      </c>
      <c r="C80" t="s">
        <v>1399</v>
      </c>
    </row>
    <row r="81" spans="1:3">
      <c r="A81" t="e">
        <f t="shared" si="2"/>
        <v>#VALUE!</v>
      </c>
      <c r="B81" t="str">
        <f t="shared" si="3"/>
        <v># Tech</v>
      </c>
      <c r="C81" t="s">
        <v>1407</v>
      </c>
    </row>
    <row r="82" spans="1:3">
      <c r="A82" t="str">
        <f t="shared" si="2"/>
        <v>SKYY</v>
      </c>
      <c r="B82" t="str">
        <f t="shared" si="3"/>
        <v>'skyy_firstrust_cloud'</v>
      </c>
      <c r="C82" t="s">
        <v>1481</v>
      </c>
    </row>
    <row r="83" spans="1:3">
      <c r="A83" t="str">
        <f t="shared" si="2"/>
        <v>FDN</v>
      </c>
      <c r="B83" t="str">
        <f t="shared" si="3"/>
        <v>'fdn_firstrust_internet'</v>
      </c>
      <c r="C83" t="s">
        <v>1482</v>
      </c>
    </row>
    <row r="84" spans="1:3">
      <c r="A84" t="str">
        <f t="shared" si="2"/>
        <v>CIBR</v>
      </c>
      <c r="B84" t="str">
        <f t="shared" si="3"/>
        <v>'cibr_firstrust_cybersecurity'</v>
      </c>
      <c r="C84" t="s">
        <v>1483</v>
      </c>
    </row>
    <row r="85" spans="1:3">
      <c r="A85" t="str">
        <f t="shared" si="2"/>
        <v>PXQ</v>
      </c>
      <c r="B85" t="str">
        <f t="shared" si="3"/>
        <v>'pxq_invesco_networking'</v>
      </c>
      <c r="C85" t="s">
        <v>1484</v>
      </c>
    </row>
    <row r="86" spans="1:3">
      <c r="A86" t="str">
        <f t="shared" si="2"/>
        <v>SOXX</v>
      </c>
      <c r="B86" t="str">
        <f t="shared" si="3"/>
        <v>'soxx_ishares_semiconductor'</v>
      </c>
      <c r="C86" t="s">
        <v>1485</v>
      </c>
    </row>
    <row r="87" spans="1:3">
      <c r="A87" t="str">
        <f t="shared" si="2"/>
        <v>SOCL</v>
      </c>
      <c r="B87" t="str">
        <f t="shared" si="3"/>
        <v>'socl_globalx_sns'</v>
      </c>
      <c r="C87" t="s">
        <v>1486</v>
      </c>
    </row>
    <row r="88" spans="1:3">
      <c r="A88" t="str">
        <f t="shared" si="2"/>
        <v>IGV</v>
      </c>
      <c r="B88" t="str">
        <f t="shared" si="3"/>
        <v>'igv_ishares_software'</v>
      </c>
      <c r="C88" t="s">
        <v>1487</v>
      </c>
    </row>
    <row r="89" spans="1:3">
      <c r="A89" t="e">
        <f t="shared" si="2"/>
        <v>#VALUE!</v>
      </c>
      <c r="B89" t="str">
        <f t="shared" si="3"/>
        <v/>
      </c>
      <c r="C89" t="s">
        <v>1399</v>
      </c>
    </row>
    <row r="90" spans="1:3">
      <c r="A90" t="e">
        <f t="shared" si="2"/>
        <v>#VALUE!</v>
      </c>
      <c r="B90" t="str">
        <f t="shared" si="3"/>
        <v># Telcom</v>
      </c>
      <c r="C90" t="s">
        <v>1408</v>
      </c>
    </row>
    <row r="91" spans="1:3">
      <c r="A91" t="e">
        <f t="shared" si="2"/>
        <v>#VALUE!</v>
      </c>
      <c r="B91" t="str">
        <f t="shared" si="3"/>
        <v/>
      </c>
      <c r="C91" t="s">
        <v>1399</v>
      </c>
    </row>
    <row r="92" spans="1:3">
      <c r="A92" t="e">
        <f t="shared" si="2"/>
        <v>#VALUE!</v>
      </c>
      <c r="B92" t="str">
        <f t="shared" si="3"/>
        <v># Utility</v>
      </c>
      <c r="C92" t="s">
        <v>1409</v>
      </c>
    </row>
    <row r="93" spans="1:3">
      <c r="A93" t="str">
        <f t="shared" si="2"/>
        <v>IGF</v>
      </c>
      <c r="B93" t="str">
        <f t="shared" si="3"/>
        <v>'igf_ishares_infra'</v>
      </c>
      <c r="C93" t="s">
        <v>1488</v>
      </c>
    </row>
    <row r="94" spans="1:3">
      <c r="A94" t="e">
        <f t="shared" si="2"/>
        <v>#VALUE!</v>
      </c>
      <c r="B94" t="str">
        <f t="shared" si="3"/>
        <v/>
      </c>
      <c r="C94" t="s">
        <v>1399</v>
      </c>
    </row>
    <row r="95" spans="1:3">
      <c r="A95" t="e">
        <f t="shared" si="2"/>
        <v>#VALUE!</v>
      </c>
      <c r="B95" t="str">
        <f t="shared" si="3"/>
        <v># REIT</v>
      </c>
      <c r="C95" t="s">
        <v>1410</v>
      </c>
    </row>
    <row r="96" spans="1:3">
      <c r="A96" t="str">
        <f t="shared" si="2"/>
        <v>VNQ</v>
      </c>
      <c r="B96" t="str">
        <f t="shared" si="3"/>
        <v>'vnq_vanguard_us_reit'</v>
      </c>
      <c r="C96" t="s">
        <v>1489</v>
      </c>
    </row>
    <row r="97" spans="1:3">
      <c r="A97" t="str">
        <f t="shared" si="2"/>
        <v>REM</v>
      </c>
      <c r="B97" t="str">
        <f t="shared" si="3"/>
        <v>'rem_ishares_us_mortgage_reit'</v>
      </c>
      <c r="C97" t="s">
        <v>1490</v>
      </c>
    </row>
    <row r="98" spans="1:3">
      <c r="A98" t="e">
        <f t="shared" si="2"/>
        <v>#VALUE!</v>
      </c>
      <c r="B98" t="str">
        <f t="shared" si="3"/>
        <v/>
      </c>
    </row>
    <row r="99" spans="1:3">
      <c r="A99" t="e">
        <f t="shared" si="2"/>
        <v>#VALUE!</v>
      </c>
      <c r="B99" t="str">
        <f t="shared" si="3"/>
        <v/>
      </c>
      <c r="C99" t="s">
        <v>1399</v>
      </c>
    </row>
    <row r="100" spans="1:3">
      <c r="A100" t="e">
        <f t="shared" si="2"/>
        <v>#VALUE!</v>
      </c>
      <c r="B100" t="str">
        <f t="shared" si="3"/>
        <v># Global conturies</v>
      </c>
      <c r="C100" t="s">
        <v>1411</v>
      </c>
    </row>
    <row r="101" spans="1:3">
      <c r="A101" t="str">
        <f t="shared" si="2"/>
        <v>SPY</v>
      </c>
      <c r="B101" t="str">
        <f t="shared" si="3"/>
        <v>'spy_spdr_us'</v>
      </c>
      <c r="C101" t="s">
        <v>1491</v>
      </c>
    </row>
    <row r="102" spans="1:3">
      <c r="A102" t="str">
        <f t="shared" si="2"/>
        <v>SSO</v>
      </c>
      <c r="B102" t="str">
        <f t="shared" si="3"/>
        <v>'sso_proshares_us_lev'</v>
      </c>
      <c r="C102" t="s">
        <v>1492</v>
      </c>
    </row>
    <row r="103" spans="1:3">
      <c r="A103" t="str">
        <f t="shared" si="2"/>
        <v>QQQ</v>
      </c>
      <c r="B103" t="str">
        <f t="shared" si="3"/>
        <v>'qqq_invesco_us_nasdaq'</v>
      </c>
      <c r="C103" t="s">
        <v>1493</v>
      </c>
    </row>
    <row r="104" spans="1:3">
      <c r="A104" t="str">
        <f t="shared" si="2"/>
        <v>QLD</v>
      </c>
      <c r="B104" t="str">
        <f t="shared" si="3"/>
        <v>'qld_proshares_us_nasdaq_lev'</v>
      </c>
      <c r="C104" t="s">
        <v>1494</v>
      </c>
    </row>
    <row r="105" spans="1:3">
      <c r="A105" t="str">
        <f t="shared" si="2"/>
        <v>EWC</v>
      </c>
      <c r="B105" t="str">
        <f t="shared" si="3"/>
        <v>'ewc_ishares_canada'</v>
      </c>
      <c r="C105" t="s">
        <v>1495</v>
      </c>
    </row>
    <row r="106" spans="1:3">
      <c r="A106" t="str">
        <f t="shared" si="2"/>
        <v>EWW</v>
      </c>
      <c r="B106" t="str">
        <f t="shared" si="3"/>
        <v>'eww_ishares_mexico'</v>
      </c>
      <c r="C106" t="s">
        <v>1496</v>
      </c>
    </row>
    <row r="107" spans="1:3">
      <c r="A107" t="str">
        <f t="shared" si="2"/>
        <v>EPU</v>
      </c>
      <c r="B107" t="str">
        <f t="shared" si="3"/>
        <v>'epu_ishares_peru'</v>
      </c>
      <c r="C107" t="s">
        <v>1497</v>
      </c>
    </row>
    <row r="108" spans="1:3">
      <c r="A108" t="str">
        <f t="shared" si="2"/>
        <v>EWZ</v>
      </c>
      <c r="B108" t="str">
        <f t="shared" si="3"/>
        <v>'ewz_ishares_brazil'</v>
      </c>
      <c r="C108" t="s">
        <v>1498</v>
      </c>
    </row>
    <row r="109" spans="1:3">
      <c r="A109" t="str">
        <f t="shared" si="2"/>
        <v>ARGT</v>
      </c>
      <c r="B109" t="str">
        <f t="shared" si="3"/>
        <v>'argt_globalx_argentina'</v>
      </c>
      <c r="C109" t="s">
        <v>1499</v>
      </c>
    </row>
    <row r="110" spans="1:3">
      <c r="A110" t="str">
        <f t="shared" si="2"/>
        <v>EWU</v>
      </c>
      <c r="B110" t="str">
        <f t="shared" si="3"/>
        <v>'ewu_ishares_uk'</v>
      </c>
      <c r="C110" t="s">
        <v>1500</v>
      </c>
    </row>
    <row r="111" spans="1:3">
      <c r="A111" t="str">
        <f t="shared" si="2"/>
        <v>EWP</v>
      </c>
      <c r="B111" t="str">
        <f t="shared" si="3"/>
        <v>'ewp_ishares_spain'</v>
      </c>
      <c r="C111" t="s">
        <v>1501</v>
      </c>
    </row>
    <row r="112" spans="1:3">
      <c r="A112" t="str">
        <f t="shared" si="2"/>
        <v>EWG</v>
      </c>
      <c r="B112" t="str">
        <f t="shared" si="3"/>
        <v>'ewg_ishares_germany'</v>
      </c>
      <c r="C112" t="s">
        <v>1502</v>
      </c>
    </row>
    <row r="113" spans="1:3">
      <c r="A113" t="str">
        <f t="shared" si="2"/>
        <v>EWI</v>
      </c>
      <c r="B113" t="str">
        <f t="shared" si="3"/>
        <v>'ewi_ishares_italy'</v>
      </c>
      <c r="C113" t="s">
        <v>1503</v>
      </c>
    </row>
    <row r="114" spans="1:3">
      <c r="A114" t="str">
        <f t="shared" si="2"/>
        <v>EGPT</v>
      </c>
      <c r="B114" t="str">
        <f t="shared" si="3"/>
        <v>'egpt_vaneck_egypt'</v>
      </c>
      <c r="C114" t="s">
        <v>1504</v>
      </c>
    </row>
    <row r="115" spans="1:3">
      <c r="A115" t="str">
        <f t="shared" si="2"/>
        <v>INDA</v>
      </c>
      <c r="B115" t="str">
        <f t="shared" si="3"/>
        <v>'inda_ishares_india'</v>
      </c>
      <c r="C115" t="s">
        <v>1505</v>
      </c>
    </row>
    <row r="116" spans="1:3">
      <c r="A116" t="str">
        <f t="shared" si="2"/>
        <v>AFK</v>
      </c>
      <c r="B116" t="str">
        <f t="shared" si="3"/>
        <v>'afk_vaneck_africa'</v>
      </c>
      <c r="C116" t="s">
        <v>1506</v>
      </c>
    </row>
    <row r="117" spans="1:3">
      <c r="A117" t="str">
        <f t="shared" si="2"/>
        <v>EZA</v>
      </c>
      <c r="B117" t="str">
        <f t="shared" si="3"/>
        <v>'eza_ishares_south_africa'</v>
      </c>
      <c r="C117" t="s">
        <v>1507</v>
      </c>
    </row>
    <row r="118" spans="1:3">
      <c r="A118" t="str">
        <f t="shared" si="2"/>
        <v>RSX</v>
      </c>
      <c r="B118" t="str">
        <f t="shared" si="3"/>
        <v>'rsx_vaneck_russia'</v>
      </c>
      <c r="C118" t="s">
        <v>1508</v>
      </c>
    </row>
    <row r="119" spans="1:3">
      <c r="A119" t="str">
        <f t="shared" si="2"/>
        <v>EWY</v>
      </c>
      <c r="B119" t="str">
        <f t="shared" si="3"/>
        <v>'ewy_ishares_skorea'</v>
      </c>
      <c r="C119" t="s">
        <v>1509</v>
      </c>
    </row>
    <row r="120" spans="1:3">
      <c r="A120" t="str">
        <f t="shared" si="2"/>
        <v>EWJ</v>
      </c>
      <c r="B120" t="str">
        <f t="shared" si="3"/>
        <v>'ewj_ishares_jp'</v>
      </c>
      <c r="C120" t="s">
        <v>1510</v>
      </c>
    </row>
    <row r="121" spans="1:3">
      <c r="A121" t="str">
        <f t="shared" si="2"/>
        <v>MCHI</v>
      </c>
      <c r="B121" t="str">
        <f t="shared" si="3"/>
        <v>'mchi_ishares_china'</v>
      </c>
      <c r="C121" t="s">
        <v>1511</v>
      </c>
    </row>
    <row r="122" spans="1:3">
      <c r="A122" t="str">
        <f t="shared" si="2"/>
        <v>EWS</v>
      </c>
      <c r="B122" t="str">
        <f t="shared" si="3"/>
        <v>'ews_ishares_singapore'</v>
      </c>
      <c r="C122" t="s">
        <v>1512</v>
      </c>
    </row>
    <row r="123" spans="1:3">
      <c r="A123" t="str">
        <f t="shared" si="2"/>
        <v>EWA</v>
      </c>
      <c r="B123" t="str">
        <f t="shared" si="3"/>
        <v>'ewa_ishares_australia'</v>
      </c>
      <c r="C123" t="s">
        <v>1513</v>
      </c>
    </row>
    <row r="124" spans="1:3">
      <c r="A124" t="str">
        <f t="shared" si="2"/>
        <v>EWO</v>
      </c>
      <c r="B124" t="str">
        <f t="shared" si="3"/>
        <v>'ewo_ishares_austria'</v>
      </c>
      <c r="C124" t="s">
        <v>1514</v>
      </c>
    </row>
    <row r="125" spans="1:3">
      <c r="A125" t="str">
        <f t="shared" si="2"/>
        <v>EWK</v>
      </c>
      <c r="B125" t="str">
        <f t="shared" si="3"/>
        <v>'ewk_ishares_belgium'</v>
      </c>
      <c r="C125" t="s">
        <v>1515</v>
      </c>
    </row>
    <row r="126" spans="1:3">
      <c r="A126" t="str">
        <f t="shared" si="2"/>
        <v>EWQ</v>
      </c>
      <c r="B126" t="str">
        <f t="shared" si="3"/>
        <v>'ewq_ishares_fr'</v>
      </c>
      <c r="C126" t="s">
        <v>1516</v>
      </c>
    </row>
    <row r="127" spans="1:3">
      <c r="A127" t="str">
        <f t="shared" si="2"/>
        <v>EWH</v>
      </c>
      <c r="B127" t="str">
        <f t="shared" si="3"/>
        <v>'ewh_ishares_hk'</v>
      </c>
      <c r="C127" t="s">
        <v>1517</v>
      </c>
    </row>
    <row r="128" spans="1:3">
      <c r="A128" t="str">
        <f t="shared" si="2"/>
        <v>EWM</v>
      </c>
      <c r="B128" t="str">
        <f t="shared" si="3"/>
        <v>'ewm_ishares_malaysia'</v>
      </c>
      <c r="C128" t="s">
        <v>1518</v>
      </c>
    </row>
    <row r="129" spans="1:3">
      <c r="A129" t="str">
        <f t="shared" si="2"/>
        <v>EWN</v>
      </c>
      <c r="B129" t="str">
        <f t="shared" si="3"/>
        <v>'ewn_ishares_netherland'</v>
      </c>
      <c r="C129" t="s">
        <v>1519</v>
      </c>
    </row>
    <row r="130" spans="1:3">
      <c r="A130" t="str">
        <f t="shared" si="2"/>
        <v>EWD</v>
      </c>
      <c r="B130" t="str">
        <f t="shared" si="3"/>
        <v>'ewd_ishares_sweden'</v>
      </c>
      <c r="C130" t="s">
        <v>1520</v>
      </c>
    </row>
    <row r="131" spans="1:3">
      <c r="A131" t="str">
        <f t="shared" ref="A131:A194" si="4">TRIM(SUBSTITUTE(UPPER(LEFT(C131, FIND("_", C131)-1)), "'", ""))</f>
        <v>EWL</v>
      </c>
      <c r="B131" t="str">
        <f t="shared" ref="B131:B194" si="5">TRIM(C131)</f>
        <v>'ewl_ishares_switzerland'</v>
      </c>
      <c r="C131" t="s">
        <v>1521</v>
      </c>
    </row>
    <row r="132" spans="1:3">
      <c r="A132" t="str">
        <f t="shared" si="4"/>
        <v>EWT</v>
      </c>
      <c r="B132" t="str">
        <f t="shared" si="5"/>
        <v>'ewt_ishares_taiwan'</v>
      </c>
      <c r="C132" t="s">
        <v>1522</v>
      </c>
    </row>
    <row r="133" spans="1:3">
      <c r="A133" t="str">
        <f t="shared" si="4"/>
        <v>VNM</v>
      </c>
      <c r="B133" t="str">
        <f t="shared" si="5"/>
        <v>'vnm_vaneck_vietnam'</v>
      </c>
      <c r="C133" t="s">
        <v>1523</v>
      </c>
    </row>
    <row r="134" spans="1:3">
      <c r="A134" t="str">
        <f t="shared" si="4"/>
        <v>EPOL</v>
      </c>
      <c r="B134" t="str">
        <f t="shared" si="5"/>
        <v>'epol_ishares_poland'</v>
      </c>
      <c r="C134" t="s">
        <v>1524</v>
      </c>
    </row>
    <row r="135" spans="1:3">
      <c r="A135" t="str">
        <f t="shared" si="4"/>
        <v>ENZL</v>
      </c>
      <c r="B135" t="str">
        <f t="shared" si="5"/>
        <v>'enzl_ishares_newzealand'</v>
      </c>
      <c r="C135" t="s">
        <v>1525</v>
      </c>
    </row>
    <row r="136" spans="1:3">
      <c r="A136" t="str">
        <f t="shared" si="4"/>
        <v>GREK</v>
      </c>
      <c r="B136" t="str">
        <f t="shared" si="5"/>
        <v>'grek_globalx_greece'</v>
      </c>
      <c r="C136" t="s">
        <v>1526</v>
      </c>
    </row>
    <row r="137" spans="1:3">
      <c r="A137" t="str">
        <f t="shared" si="4"/>
        <v>NORW</v>
      </c>
      <c r="B137" t="str">
        <f t="shared" si="5"/>
        <v>'norw_globalx_norway'</v>
      </c>
      <c r="C137" t="s">
        <v>1527</v>
      </c>
    </row>
    <row r="138" spans="1:3">
      <c r="A138" t="str">
        <f t="shared" si="4"/>
        <v>EIDO</v>
      </c>
      <c r="B138" t="str">
        <f t="shared" si="5"/>
        <v>'eido_ishares_indonesia'</v>
      </c>
      <c r="C138" t="s">
        <v>1528</v>
      </c>
    </row>
    <row r="139" spans="1:3">
      <c r="A139" t="str">
        <f t="shared" si="4"/>
        <v>EPHE</v>
      </c>
      <c r="B139" t="str">
        <f t="shared" si="5"/>
        <v>'ephe_ishares_philip'</v>
      </c>
      <c r="C139" t="s">
        <v>1529</v>
      </c>
    </row>
    <row r="140" spans="1:3">
      <c r="A140" t="str">
        <f t="shared" si="4"/>
        <v>THD</v>
      </c>
      <c r="B140" t="str">
        <f t="shared" si="5"/>
        <v>'thd_ishares_thailand'</v>
      </c>
      <c r="C140" t="s">
        <v>1530</v>
      </c>
    </row>
    <row r="141" spans="1:3">
      <c r="A141" t="str">
        <f t="shared" si="4"/>
        <v>TUR</v>
      </c>
      <c r="B141" t="str">
        <f t="shared" si="5"/>
        <v>'tur_ishares_turkey'</v>
      </c>
      <c r="C141" t="s">
        <v>1531</v>
      </c>
    </row>
    <row r="142" spans="1:3">
      <c r="A142" t="str">
        <f t="shared" si="4"/>
        <v>ECH</v>
      </c>
      <c r="B142" t="str">
        <f t="shared" si="5"/>
        <v>'ech_ishares_chile'</v>
      </c>
      <c r="C142" t="s">
        <v>1532</v>
      </c>
    </row>
    <row r="143" spans="1:3">
      <c r="A143" t="str">
        <f t="shared" si="4"/>
        <v>GXG</v>
      </c>
      <c r="B143" t="str">
        <f t="shared" si="5"/>
        <v>'gxg_globalx_colombia'</v>
      </c>
      <c r="C143" t="s">
        <v>1533</v>
      </c>
    </row>
    <row r="144" spans="1:3">
      <c r="A144" t="str">
        <f t="shared" si="4"/>
        <v>KSA</v>
      </c>
      <c r="B144" t="str">
        <f t="shared" si="5"/>
        <v>'ksa_ishares_saudi'</v>
      </c>
      <c r="C144" t="s">
        <v>1534</v>
      </c>
    </row>
    <row r="145" spans="1:3">
      <c r="A145" t="e">
        <f t="shared" si="4"/>
        <v>#VALUE!</v>
      </c>
      <c r="B145" t="str">
        <f t="shared" si="5"/>
        <v/>
      </c>
      <c r="C145" t="s">
        <v>1399</v>
      </c>
    </row>
    <row r="146" spans="1:3">
      <c r="A146" t="str">
        <f t="shared" si="4"/>
        <v>ASHR</v>
      </c>
      <c r="B146" t="str">
        <f t="shared" si="5"/>
        <v>'ashr_deutsche_china_csi300'</v>
      </c>
      <c r="C146" t="s">
        <v>1535</v>
      </c>
    </row>
    <row r="147" spans="1:3">
      <c r="A147" t="str">
        <f t="shared" si="4"/>
        <v>EIRL</v>
      </c>
      <c r="B147" t="str">
        <f t="shared" si="5"/>
        <v>'eirl_ishares_ireland'</v>
      </c>
      <c r="C147" t="s">
        <v>1536</v>
      </c>
    </row>
    <row r="148" spans="1:3">
      <c r="A148" t="str">
        <f t="shared" si="4"/>
        <v>EIS</v>
      </c>
      <c r="B148" t="str">
        <f t="shared" si="5"/>
        <v>'eis_ishares_israel'</v>
      </c>
      <c r="C148" t="s">
        <v>1537</v>
      </c>
    </row>
    <row r="149" spans="1:3">
      <c r="A149" t="str">
        <f t="shared" si="4"/>
        <v>EPI</v>
      </c>
      <c r="B149" t="str">
        <f t="shared" si="5"/>
        <v>'epi_wisdomtree_india'</v>
      </c>
      <c r="C149" t="s">
        <v>1538</v>
      </c>
    </row>
    <row r="150" spans="1:3">
      <c r="A150" t="str">
        <f t="shared" si="4"/>
        <v>FXI</v>
      </c>
      <c r="B150" t="str">
        <f t="shared" si="5"/>
        <v>'fxi_ishares_china_largecap'</v>
      </c>
      <c r="C150" t="s">
        <v>1539</v>
      </c>
    </row>
    <row r="151" spans="1:3">
      <c r="A151" t="str">
        <f t="shared" si="4"/>
        <v>IDX</v>
      </c>
      <c r="B151" t="str">
        <f t="shared" si="5"/>
        <v>'idx_vaneck_indonesia'</v>
      </c>
      <c r="C151" t="s">
        <v>1540</v>
      </c>
    </row>
    <row r="152" spans="1:3">
      <c r="A152" t="e">
        <f t="shared" si="4"/>
        <v>#VALUE!</v>
      </c>
      <c r="B152" t="str">
        <f t="shared" si="5"/>
        <v/>
      </c>
      <c r="C152" t="s">
        <v>1399</v>
      </c>
    </row>
    <row r="153" spans="1:3">
      <c r="A153" t="e">
        <f t="shared" si="4"/>
        <v>#VALUE!</v>
      </c>
      <c r="B153" t="str">
        <f t="shared" si="5"/>
        <v/>
      </c>
    </row>
    <row r="154" spans="1:3">
      <c r="A154" t="e">
        <f t="shared" si="4"/>
        <v>#VALUE!</v>
      </c>
      <c r="B154" t="str">
        <f t="shared" si="5"/>
        <v/>
      </c>
    </row>
    <row r="155" spans="1:3">
      <c r="A155" t="e">
        <f t="shared" si="4"/>
        <v>#VALUE!</v>
      </c>
      <c r="B155" t="str">
        <f t="shared" si="5"/>
        <v># US factors</v>
      </c>
      <c r="C155" t="s">
        <v>1412</v>
      </c>
    </row>
    <row r="156" spans="1:3">
      <c r="A156" t="str">
        <f t="shared" si="4"/>
        <v>QUAL</v>
      </c>
      <c r="B156" t="str">
        <f t="shared" si="5"/>
        <v>'qual_ishares_qual'</v>
      </c>
      <c r="C156" t="s">
        <v>1541</v>
      </c>
    </row>
    <row r="157" spans="1:3">
      <c r="A157" t="str">
        <f t="shared" si="4"/>
        <v>IVE</v>
      </c>
      <c r="B157" t="str">
        <f t="shared" si="5"/>
        <v>'ive_ishares_value'</v>
      </c>
      <c r="C157" t="s">
        <v>1542</v>
      </c>
    </row>
    <row r="158" spans="1:3">
      <c r="A158" t="str">
        <f t="shared" si="4"/>
        <v>IVW</v>
      </c>
      <c r="B158" t="str">
        <f t="shared" si="5"/>
        <v>'ivw_ishares_growth'</v>
      </c>
      <c r="C158" t="s">
        <v>1543</v>
      </c>
    </row>
    <row r="159" spans="1:3">
      <c r="A159" t="str">
        <f t="shared" si="4"/>
        <v>MTUM</v>
      </c>
      <c r="B159" t="str">
        <f t="shared" si="5"/>
        <v>'mtum_ishares_mtum'</v>
      </c>
      <c r="C159" t="s">
        <v>1544</v>
      </c>
    </row>
    <row r="160" spans="1:3">
      <c r="A160" t="str">
        <f t="shared" si="4"/>
        <v>EEMO</v>
      </c>
      <c r="B160" t="str">
        <f t="shared" si="5"/>
        <v>'eemo_pshares_mtum_em'</v>
      </c>
      <c r="C160" t="s">
        <v>1545</v>
      </c>
    </row>
    <row r="161" spans="1:3">
      <c r="A161" t="str">
        <f t="shared" si="4"/>
        <v>VIG</v>
      </c>
      <c r="B161" t="str">
        <f t="shared" si="5"/>
        <v>'vig_vanguard_dvd_apprec'</v>
      </c>
      <c r="C161" t="s">
        <v>1546</v>
      </c>
    </row>
    <row r="162" spans="1:3">
      <c r="A162" t="str">
        <f t="shared" si="4"/>
        <v>DVY</v>
      </c>
      <c r="B162" t="str">
        <f t="shared" si="5"/>
        <v>'dvy_ishares_high_dvd'</v>
      </c>
      <c r="C162" t="s">
        <v>1547</v>
      </c>
    </row>
    <row r="163" spans="1:3">
      <c r="A163" t="str">
        <f t="shared" si="4"/>
        <v>SPHB</v>
      </c>
      <c r="B163" t="str">
        <f t="shared" si="5"/>
        <v>'sphb_pshares_high_beta'</v>
      </c>
      <c r="C163" t="s">
        <v>1548</v>
      </c>
    </row>
    <row r="164" spans="1:3">
      <c r="A164" t="str">
        <f t="shared" si="4"/>
        <v>USLB</v>
      </c>
      <c r="B164" t="str">
        <f t="shared" si="5"/>
        <v>'uslb_pshares_low_beta'</v>
      </c>
      <c r="C164" t="s">
        <v>1549</v>
      </c>
    </row>
    <row r="165" spans="1:3">
      <c r="A165" t="str">
        <f t="shared" si="4"/>
        <v>SPLV</v>
      </c>
      <c r="B165" t="str">
        <f t="shared" si="5"/>
        <v>'splv_pshares_low_vol'</v>
      </c>
      <c r="C165" t="s">
        <v>1550</v>
      </c>
    </row>
    <row r="166" spans="1:3">
      <c r="A166" t="str">
        <f t="shared" si="4"/>
        <v>COWZ</v>
      </c>
      <c r="B166" t="str">
        <f t="shared" si="5"/>
        <v>'cowz_pacer_fcf'</v>
      </c>
      <c r="C166" t="s">
        <v>1551</v>
      </c>
    </row>
    <row r="167" spans="1:3">
      <c r="A167" t="str">
        <f t="shared" si="4"/>
        <v>DEF</v>
      </c>
      <c r="B167" t="str">
        <f t="shared" si="5"/>
        <v>'def_pshares_defensive'</v>
      </c>
      <c r="C167" t="s">
        <v>1552</v>
      </c>
    </row>
    <row r="168" spans="1:3">
      <c r="A168" t="str">
        <f t="shared" si="4"/>
        <v>EUSA</v>
      </c>
      <c r="B168" t="str">
        <f t="shared" si="5"/>
        <v>'eusa_ishares_ew'</v>
      </c>
      <c r="C168" t="s">
        <v>1553</v>
      </c>
    </row>
    <row r="169" spans="1:3">
      <c r="A169" t="str">
        <f t="shared" si="4"/>
        <v>CSM</v>
      </c>
      <c r="B169" t="str">
        <f t="shared" si="5"/>
        <v>'csm_pshares_130_30'</v>
      </c>
      <c r="C169" t="s">
        <v>1554</v>
      </c>
    </row>
    <row r="170" spans="1:3">
      <c r="A170" t="str">
        <f t="shared" si="4"/>
        <v>SHE</v>
      </c>
      <c r="B170" t="str">
        <f t="shared" si="5"/>
        <v>'she_spdr_gender'</v>
      </c>
      <c r="C170" t="s">
        <v>1555</v>
      </c>
    </row>
    <row r="171" spans="1:3">
      <c r="A171" t="str">
        <f t="shared" si="4"/>
        <v>QYLD</v>
      </c>
      <c r="B171" t="str">
        <f t="shared" si="5"/>
        <v>'qyld_horizons_covered_call'</v>
      </c>
      <c r="C171" t="s">
        <v>1556</v>
      </c>
    </row>
    <row r="172" spans="1:3">
      <c r="A172" t="str">
        <f t="shared" si="4"/>
        <v>GVIP</v>
      </c>
      <c r="B172" t="str">
        <f t="shared" si="5"/>
        <v>'gvip_gs_hedgefund_hold'</v>
      </c>
      <c r="C172" t="s">
        <v>1557</v>
      </c>
    </row>
    <row r="173" spans="1:3">
      <c r="A173" t="str">
        <f t="shared" si="4"/>
        <v>MOAT</v>
      </c>
      <c r="B173" t="str">
        <f t="shared" si="5"/>
        <v>'moat_vaneck_moat'</v>
      </c>
      <c r="C173" t="s">
        <v>1558</v>
      </c>
    </row>
    <row r="174" spans="1:3">
      <c r="A174" t="str">
        <f t="shared" si="4"/>
        <v>FTLS</v>
      </c>
      <c r="B174" t="str">
        <f t="shared" si="5"/>
        <v>'ftls_firstrust_long_short'</v>
      </c>
      <c r="C174" t="s">
        <v>1559</v>
      </c>
    </row>
    <row r="175" spans="1:3">
      <c r="A175" t="str">
        <f t="shared" si="4"/>
        <v>WTMF</v>
      </c>
      <c r="B175" t="str">
        <f t="shared" si="5"/>
        <v>'wtmf_wisdomtree_mgd_futs'</v>
      </c>
      <c r="C175" t="s">
        <v>1560</v>
      </c>
    </row>
    <row r="176" spans="1:3">
      <c r="A176" t="str">
        <f t="shared" si="4"/>
        <v>MNA</v>
      </c>
      <c r="B176" t="str">
        <f t="shared" si="5"/>
        <v>'mna_iq_m&amp;a'</v>
      </c>
      <c r="C176" t="s">
        <v>1561</v>
      </c>
    </row>
    <row r="177" spans="1:3">
      <c r="A177" t="str">
        <f t="shared" si="4"/>
        <v>SUSA</v>
      </c>
      <c r="B177" t="str">
        <f t="shared" si="5"/>
        <v>'susa_ishares_esg'</v>
      </c>
      <c r="C177" t="s">
        <v>1562</v>
      </c>
    </row>
    <row r="178" spans="1:3">
      <c r="A178" t="str">
        <f t="shared" si="4"/>
        <v>IPO</v>
      </c>
      <c r="B178" t="str">
        <f t="shared" si="5"/>
        <v>'ipo_renaissance_ipo'</v>
      </c>
      <c r="C178" t="s">
        <v>1563</v>
      </c>
    </row>
    <row r="179" spans="1:3">
      <c r="A179" t="str">
        <f t="shared" si="4"/>
        <v>KNOW</v>
      </c>
      <c r="B179" t="str">
        <f t="shared" si="5"/>
        <v>'know_direxion_insider'</v>
      </c>
      <c r="C179" t="s">
        <v>1564</v>
      </c>
    </row>
    <row r="180" spans="1:3">
      <c r="A180" t="str">
        <f t="shared" si="4"/>
        <v>NFO</v>
      </c>
      <c r="B180" t="str">
        <f t="shared" si="5"/>
        <v>'nfo_pshares_insider'</v>
      </c>
      <c r="C180" t="s">
        <v>1565</v>
      </c>
    </row>
    <row r="181" spans="1:3">
      <c r="A181" t="str">
        <f t="shared" si="4"/>
        <v>IWM</v>
      </c>
      <c r="B181" t="str">
        <f t="shared" si="5"/>
        <v>'iwm_ishares_smallcap'</v>
      </c>
      <c r="C181" t="s">
        <v>1566</v>
      </c>
    </row>
    <row r="182" spans="1:3">
      <c r="A182" t="str">
        <f t="shared" si="4"/>
        <v>XRLV</v>
      </c>
      <c r="B182" t="str">
        <f t="shared" si="5"/>
        <v>'xrlv_pshares_xrate_sen_lowvol'</v>
      </c>
      <c r="C182" t="s">
        <v>1567</v>
      </c>
    </row>
    <row r="183" spans="1:3">
      <c r="A183" t="e">
        <f t="shared" si="4"/>
        <v>#VALUE!</v>
      </c>
      <c r="B183" t="str">
        <f t="shared" si="5"/>
        <v/>
      </c>
    </row>
    <row r="184" spans="1:3">
      <c r="A184" t="e">
        <f t="shared" si="4"/>
        <v>#VALUE!</v>
      </c>
      <c r="B184" t="str">
        <f t="shared" si="5"/>
        <v/>
      </c>
    </row>
    <row r="185" spans="1:3">
      <c r="A185" t="e">
        <f t="shared" si="4"/>
        <v>#VALUE!</v>
      </c>
      <c r="B185" t="str">
        <f t="shared" si="5"/>
        <v># Currencies</v>
      </c>
      <c r="C185" t="s">
        <v>1413</v>
      </c>
    </row>
    <row r="186" spans="1:3">
      <c r="A186" t="str">
        <f t="shared" si="4"/>
        <v>UUP</v>
      </c>
      <c r="B186" t="str">
        <f t="shared" si="5"/>
        <v>'uup_pshares_usd_up'</v>
      </c>
      <c r="C186" t="s">
        <v>1568</v>
      </c>
    </row>
    <row r="187" spans="1:3">
      <c r="A187" t="str">
        <f t="shared" si="4"/>
        <v>FXY</v>
      </c>
      <c r="B187" t="str">
        <f t="shared" si="5"/>
        <v>'fxy_cshares_jpy'</v>
      </c>
      <c r="C187" t="s">
        <v>1569</v>
      </c>
    </row>
    <row r="188" spans="1:3">
      <c r="A188" t="str">
        <f t="shared" si="4"/>
        <v>FXE</v>
      </c>
      <c r="B188" t="str">
        <f t="shared" si="5"/>
        <v>'fxe_cshares_eur'</v>
      </c>
      <c r="C188" t="s">
        <v>1570</v>
      </c>
    </row>
    <row r="189" spans="1:3">
      <c r="A189" t="str">
        <f t="shared" si="4"/>
        <v>FXA</v>
      </c>
      <c r="B189" t="str">
        <f t="shared" si="5"/>
        <v>'fxa_cshares_aud'</v>
      </c>
      <c r="C189" t="s">
        <v>1571</v>
      </c>
    </row>
    <row r="190" spans="1:3">
      <c r="A190" t="str">
        <f t="shared" si="4"/>
        <v>FXC</v>
      </c>
      <c r="B190" t="str">
        <f t="shared" si="5"/>
        <v>'fxc_cshares_cad'</v>
      </c>
      <c r="C190" t="s">
        <v>1572</v>
      </c>
    </row>
    <row r="191" spans="1:3">
      <c r="A191" t="str">
        <f t="shared" si="4"/>
        <v>FXF</v>
      </c>
      <c r="B191" t="str">
        <f t="shared" si="5"/>
        <v>'fxf_cshares_chf'</v>
      </c>
      <c r="C191" t="s">
        <v>1573</v>
      </c>
    </row>
    <row r="192" spans="1:3">
      <c r="A192" t="str">
        <f t="shared" si="4"/>
        <v>FXB</v>
      </c>
      <c r="B192" t="str">
        <f t="shared" si="5"/>
        <v>'fxb_cshares_gbp'</v>
      </c>
      <c r="C192" t="s">
        <v>1574</v>
      </c>
    </row>
    <row r="193" spans="1:3">
      <c r="A193" t="str">
        <f t="shared" si="4"/>
        <v>UDN</v>
      </c>
      <c r="B193" t="str">
        <f t="shared" si="5"/>
        <v>'udn_pshares_usd_down'</v>
      </c>
      <c r="C193" t="s">
        <v>1575</v>
      </c>
    </row>
    <row r="194" spans="1:3">
      <c r="A194" t="e">
        <f t="shared" si="4"/>
        <v>#VALUE!</v>
      </c>
      <c r="B194" t="str">
        <f t="shared" si="5"/>
        <v/>
      </c>
    </row>
    <row r="195" spans="1:3">
      <c r="A195" t="e">
        <f t="shared" ref="A195:A258" si="6">TRIM(SUBSTITUTE(UPPER(LEFT(C195, FIND("_", C195)-1)), "'", ""))</f>
        <v>#VALUE!</v>
      </c>
      <c r="B195" t="str">
        <f t="shared" ref="B195:B258" si="7">TRIM(C195)</f>
        <v/>
      </c>
    </row>
    <row r="196" spans="1:3">
      <c r="A196" t="e">
        <f t="shared" si="6"/>
        <v>#VALUE!</v>
      </c>
      <c r="B196" t="str">
        <f t="shared" si="7"/>
        <v># Commodities</v>
      </c>
      <c r="C196" t="s">
        <v>1414</v>
      </c>
    </row>
    <row r="197" spans="1:3">
      <c r="A197" t="str">
        <f t="shared" si="6"/>
        <v>DBC</v>
      </c>
      <c r="B197" t="str">
        <f t="shared" si="7"/>
        <v>'dbc_pshares_comdty'</v>
      </c>
      <c r="C197" t="s">
        <v>1576</v>
      </c>
    </row>
    <row r="198" spans="1:3">
      <c r="A198" t="str">
        <f t="shared" si="6"/>
        <v>USO</v>
      </c>
      <c r="B198" t="str">
        <f t="shared" si="7"/>
        <v>'uso_uns_wti'</v>
      </c>
      <c r="C198" t="s">
        <v>1577</v>
      </c>
    </row>
    <row r="199" spans="1:3">
      <c r="A199" t="str">
        <f t="shared" si="6"/>
        <v>GLD</v>
      </c>
      <c r="B199" t="str">
        <f t="shared" si="7"/>
        <v>'gld_spdr_gold'</v>
      </c>
      <c r="C199" t="s">
        <v>1578</v>
      </c>
    </row>
    <row r="200" spans="1:3">
      <c r="A200" t="str">
        <f t="shared" si="6"/>
        <v>SLV</v>
      </c>
      <c r="B200" t="str">
        <f t="shared" si="7"/>
        <v>'slv_ishares_silver'</v>
      </c>
      <c r="C200" t="s">
        <v>1579</v>
      </c>
    </row>
    <row r="201" spans="1:3">
      <c r="A201" t="str">
        <f t="shared" si="6"/>
        <v>DBA</v>
      </c>
      <c r="B201" t="str">
        <f t="shared" si="7"/>
        <v>'dba_pshares_agriculture'</v>
      </c>
      <c r="C201" t="s">
        <v>1580</v>
      </c>
    </row>
    <row r="202" spans="1:3">
      <c r="A202" t="str">
        <f t="shared" si="6"/>
        <v>UNG</v>
      </c>
      <c r="B202" t="str">
        <f t="shared" si="7"/>
        <v>'ung_uns_ngas'</v>
      </c>
      <c r="C202" t="s">
        <v>1581</v>
      </c>
    </row>
    <row r="203" spans="1:3">
      <c r="A203" t="str">
        <f t="shared" si="6"/>
        <v>DBE</v>
      </c>
      <c r="B203" t="str">
        <f t="shared" si="7"/>
        <v>'dbe_pshares_energy'</v>
      </c>
      <c r="C203" t="s">
        <v>1582</v>
      </c>
    </row>
    <row r="204" spans="1:3">
      <c r="A204" t="str">
        <f t="shared" si="6"/>
        <v>DBB</v>
      </c>
      <c r="B204" t="str">
        <f t="shared" si="7"/>
        <v>'dbb_pshares_bmetal'</v>
      </c>
      <c r="C204" t="s">
        <v>1583</v>
      </c>
    </row>
    <row r="205" spans="1:3">
      <c r="A205" t="str">
        <f t="shared" si="6"/>
        <v>GLTR</v>
      </c>
      <c r="B205" t="str">
        <f t="shared" si="7"/>
        <v>'gltr_etfs_pmetal'</v>
      </c>
      <c r="C205" t="s">
        <v>1584</v>
      </c>
    </row>
    <row r="206" spans="1:3">
      <c r="A206" t="e">
        <f t="shared" si="6"/>
        <v>#VALUE!</v>
      </c>
      <c r="B206" t="str">
        <f t="shared" si="7"/>
        <v/>
      </c>
    </row>
    <row r="207" spans="1:3">
      <c r="A207" t="e">
        <f t="shared" si="6"/>
        <v>#VALUE!</v>
      </c>
      <c r="B207" t="str">
        <f t="shared" si="7"/>
        <v/>
      </c>
    </row>
    <row r="208" spans="1:3">
      <c r="A208" t="e">
        <f t="shared" si="6"/>
        <v>#VALUE!</v>
      </c>
      <c r="B208" t="str">
        <f t="shared" si="7"/>
        <v># US bonds</v>
      </c>
      <c r="C208" t="s">
        <v>1415</v>
      </c>
    </row>
    <row r="209" spans="1:3">
      <c r="A209" t="str">
        <f t="shared" si="6"/>
        <v>AGG</v>
      </c>
      <c r="B209" t="str">
        <f t="shared" si="7"/>
        <v>'agg_ishares_us_bd_agg'</v>
      </c>
      <c r="C209" t="s">
        <v>1585</v>
      </c>
    </row>
    <row r="210" spans="1:3">
      <c r="A210" t="str">
        <f t="shared" si="6"/>
        <v>BIL</v>
      </c>
      <c r="B210" t="str">
        <f t="shared" si="7"/>
        <v>'bil_spdr_us_tbil'</v>
      </c>
      <c r="C210" t="s">
        <v>1586</v>
      </c>
    </row>
    <row r="211" spans="1:3">
      <c r="A211" t="str">
        <f t="shared" si="6"/>
        <v>SHY</v>
      </c>
      <c r="B211" t="str">
        <f t="shared" si="7"/>
        <v>'shy_ishares_us_bd_short'</v>
      </c>
      <c r="C211" t="s">
        <v>1587</v>
      </c>
    </row>
    <row r="212" spans="1:3">
      <c r="A212" t="str">
        <f t="shared" si="6"/>
        <v>IEF</v>
      </c>
      <c r="B212" t="str">
        <f t="shared" si="7"/>
        <v>'ief_ishares_us_bd_interm'</v>
      </c>
      <c r="C212" t="s">
        <v>1588</v>
      </c>
    </row>
    <row r="213" spans="1:3">
      <c r="A213" t="str">
        <f t="shared" si="6"/>
        <v>TLT</v>
      </c>
      <c r="B213" t="str">
        <f t="shared" si="7"/>
        <v>'tlt_ishares_us_bd_long'</v>
      </c>
      <c r="C213" t="s">
        <v>1589</v>
      </c>
    </row>
    <row r="214" spans="1:3">
      <c r="A214" t="str">
        <f t="shared" si="6"/>
        <v>TIP</v>
      </c>
      <c r="B214" t="str">
        <f t="shared" si="7"/>
        <v>'tip_ishares_us_tip'</v>
      </c>
      <c r="C214" t="s">
        <v>1590</v>
      </c>
    </row>
    <row r="215" spans="1:3">
      <c r="A215" t="str">
        <f t="shared" si="6"/>
        <v>LQD</v>
      </c>
      <c r="B215" t="str">
        <f t="shared" si="7"/>
        <v>'lqd_ishares_us_ig'</v>
      </c>
      <c r="C215" t="s">
        <v>1591</v>
      </c>
    </row>
    <row r="216" spans="1:3">
      <c r="A216" t="str">
        <f t="shared" si="6"/>
        <v>HYG</v>
      </c>
      <c r="B216" t="str">
        <f t="shared" si="7"/>
        <v>'hyg_ishares_us_hy'</v>
      </c>
      <c r="C216" t="s">
        <v>1592</v>
      </c>
    </row>
    <row r="217" spans="1:3">
      <c r="A217" t="str">
        <f t="shared" si="6"/>
        <v>MBB</v>
      </c>
      <c r="B217" t="str">
        <f t="shared" si="7"/>
        <v>'mbb_ishares_us_mbs'</v>
      </c>
      <c r="C217" t="s">
        <v>1593</v>
      </c>
    </row>
    <row r="218" spans="1:3">
      <c r="A218" t="str">
        <f t="shared" si="6"/>
        <v>MUB</v>
      </c>
      <c r="B218" t="str">
        <f t="shared" si="7"/>
        <v>'mub_ishares_us_muni'</v>
      </c>
      <c r="C218" t="s">
        <v>1594</v>
      </c>
    </row>
    <row r="219" spans="1:3">
      <c r="A219" t="str">
        <f t="shared" si="6"/>
        <v>BKLN</v>
      </c>
      <c r="B219" t="str">
        <f t="shared" si="7"/>
        <v>'bkln_pshares_us_bankloan'</v>
      </c>
      <c r="C219" t="s">
        <v>1595</v>
      </c>
    </row>
    <row r="220" spans="1:3">
      <c r="A220" t="str">
        <f t="shared" si="6"/>
        <v>CWB</v>
      </c>
      <c r="B220" t="str">
        <f t="shared" si="7"/>
        <v>'cwb_spdr_us_cb'</v>
      </c>
      <c r="C220" t="s">
        <v>1596</v>
      </c>
    </row>
    <row r="221" spans="1:3">
      <c r="A221" t="str">
        <f t="shared" si="6"/>
        <v>HYD</v>
      </c>
      <c r="B221" t="str">
        <f t="shared" si="7"/>
        <v>'hyd_vaneck_us_hy_muni'</v>
      </c>
      <c r="C221" t="s">
        <v>1597</v>
      </c>
    </row>
    <row r="222" spans="1:3">
      <c r="A222" t="str">
        <f t="shared" si="6"/>
        <v>PFF</v>
      </c>
      <c r="B222" t="str">
        <f t="shared" si="7"/>
        <v>'pff_ishares_us_pref'</v>
      </c>
      <c r="C222" t="s">
        <v>1598</v>
      </c>
    </row>
    <row r="223" spans="1:3">
      <c r="A223" t="e">
        <f t="shared" si="6"/>
        <v>#VALUE!</v>
      </c>
      <c r="B223" t="str">
        <f t="shared" si="7"/>
        <v/>
      </c>
      <c r="C223" t="s">
        <v>1399</v>
      </c>
    </row>
    <row r="224" spans="1:3">
      <c r="A224" t="str">
        <f t="shared" si="6"/>
        <v>SHY</v>
      </c>
      <c r="B224" t="str">
        <f t="shared" si="7"/>
        <v>'shy_ishares_us_bd_short_krw'</v>
      </c>
      <c r="C224" t="s">
        <v>1599</v>
      </c>
    </row>
    <row r="225" spans="1:3">
      <c r="A225" t="str">
        <f t="shared" si="6"/>
        <v>IEF</v>
      </c>
      <c r="B225" t="str">
        <f t="shared" si="7"/>
        <v>'ief_ishares_us_bd_interm_krw'</v>
      </c>
      <c r="C225" t="s">
        <v>1600</v>
      </c>
    </row>
    <row r="226" spans="1:3">
      <c r="A226" t="str">
        <f t="shared" si="6"/>
        <v>TLT</v>
      </c>
      <c r="B226" t="str">
        <f t="shared" si="7"/>
        <v>'tlt_ishares_us_bd_long_krw'</v>
      </c>
      <c r="C226" t="s">
        <v>1601</v>
      </c>
    </row>
    <row r="227" spans="1:3">
      <c r="A227" t="e">
        <f t="shared" si="6"/>
        <v>#VALUE!</v>
      </c>
      <c r="B227" t="str">
        <f t="shared" si="7"/>
        <v/>
      </c>
    </row>
    <row r="228" spans="1:3">
      <c r="A228" t="str">
        <f t="shared" si="6"/>
        <v>TMF</v>
      </c>
      <c r="B228" t="str">
        <f t="shared" si="7"/>
        <v>'tmf_direxion_us_bd_long_3x'</v>
      </c>
      <c r="C228" t="s">
        <v>1602</v>
      </c>
    </row>
    <row r="229" spans="1:3">
      <c r="A229" t="e">
        <f t="shared" si="6"/>
        <v>#VALUE!</v>
      </c>
      <c r="B229" t="str">
        <f t="shared" si="7"/>
        <v/>
      </c>
      <c r="C229" t="s">
        <v>1399</v>
      </c>
    </row>
    <row r="230" spans="1:3">
      <c r="A230" t="e">
        <f t="shared" si="6"/>
        <v>#VALUE!</v>
      </c>
      <c r="B230" t="str">
        <f t="shared" si="7"/>
        <v/>
      </c>
    </row>
    <row r="231" spans="1:3">
      <c r="A231" t="e">
        <f t="shared" si="6"/>
        <v>#VALUE!</v>
      </c>
      <c r="B231" t="str">
        <f t="shared" si="7"/>
        <v># Global bonds</v>
      </c>
      <c r="C231" t="s">
        <v>1416</v>
      </c>
    </row>
    <row r="232" spans="1:3">
      <c r="A232" t="str">
        <f t="shared" si="6"/>
        <v>BWX</v>
      </c>
      <c r="B232" t="str">
        <f t="shared" si="7"/>
        <v>'bwx_spdr_global_sov_loc'</v>
      </c>
      <c r="C232" t="s">
        <v>1603</v>
      </c>
    </row>
    <row r="233" spans="1:3">
      <c r="A233" t="str">
        <f t="shared" si="6"/>
        <v>WIP</v>
      </c>
      <c r="B233" t="str">
        <f t="shared" si="7"/>
        <v>'wip_spdr_global_tip_loc'</v>
      </c>
      <c r="C233" t="s">
        <v>1604</v>
      </c>
    </row>
    <row r="234" spans="1:3">
      <c r="A234" t="str">
        <f t="shared" si="6"/>
        <v>BNDX</v>
      </c>
      <c r="B234" t="str">
        <f t="shared" si="7"/>
        <v>'bndx_vangard_global_sov_loc_h'</v>
      </c>
      <c r="C234" t="s">
        <v>1605</v>
      </c>
    </row>
    <row r="235" spans="1:3">
      <c r="A235" t="str">
        <f t="shared" si="6"/>
        <v>IGOV</v>
      </c>
      <c r="B235" t="str">
        <f t="shared" si="7"/>
        <v>'igov_ishares_developed_sov_loc'</v>
      </c>
      <c r="C235" t="s">
        <v>1606</v>
      </c>
    </row>
    <row r="236" spans="1:3">
      <c r="A236" t="str">
        <f t="shared" si="6"/>
        <v>FLOT</v>
      </c>
      <c r="B236" t="str">
        <f t="shared" si="7"/>
        <v>'flot_ishares_developed_float_usd'</v>
      </c>
      <c r="C236" t="s">
        <v>1607</v>
      </c>
    </row>
    <row r="237" spans="1:3">
      <c r="A237" t="str">
        <f t="shared" si="6"/>
        <v>PICB</v>
      </c>
      <c r="B237" t="str">
        <f t="shared" si="7"/>
        <v>'picb_pshares_developed_ig_loc'</v>
      </c>
      <c r="C237" t="s">
        <v>1608</v>
      </c>
    </row>
    <row r="238" spans="1:3">
      <c r="A238" t="str">
        <f t="shared" si="6"/>
        <v>HYXU</v>
      </c>
      <c r="B238" t="str">
        <f t="shared" si="7"/>
        <v>'hyxu_ishares_developed_hy_loc'</v>
      </c>
      <c r="C238" t="s">
        <v>1609</v>
      </c>
    </row>
    <row r="239" spans="1:3">
      <c r="A239" t="str">
        <f t="shared" si="6"/>
        <v>EMB</v>
      </c>
      <c r="B239" t="str">
        <f t="shared" si="7"/>
        <v>'emb_ishares_em_sov_usd'</v>
      </c>
      <c r="C239" t="s">
        <v>1610</v>
      </c>
    </row>
    <row r="240" spans="1:3">
      <c r="A240" t="str">
        <f t="shared" si="6"/>
        <v>EMLC</v>
      </c>
      <c r="B240" t="str">
        <f t="shared" si="7"/>
        <v>'emlc_vaneck_em_sov_loc'</v>
      </c>
      <c r="C240" t="s">
        <v>1611</v>
      </c>
    </row>
    <row r="241" spans="1:3">
      <c r="A241" t="str">
        <f t="shared" si="6"/>
        <v>EMHY</v>
      </c>
      <c r="B241" t="str">
        <f t="shared" si="7"/>
        <v>'emhy_ishares_em_hy_usd'</v>
      </c>
      <c r="C241" t="s">
        <v>1612</v>
      </c>
    </row>
    <row r="242" spans="1:3">
      <c r="A242" t="str">
        <f t="shared" si="6"/>
        <v>DSUM</v>
      </c>
      <c r="B242" t="str">
        <f t="shared" si="7"/>
        <v>'dsum_pshares_china_credit_loc'</v>
      </c>
      <c r="C242" t="s">
        <v>1613</v>
      </c>
    </row>
    <row r="243" spans="1:3">
      <c r="A243" t="str">
        <f t="shared" si="6"/>
        <v>114260</v>
      </c>
      <c r="B243" t="str">
        <f t="shared" si="7"/>
        <v>'114260_kodex_kr_bd_short_usd'</v>
      </c>
      <c r="C243" t="s">
        <v>1614</v>
      </c>
    </row>
    <row r="244" spans="1:3">
      <c r="A244" t="str">
        <f t="shared" si="6"/>
        <v>148070</v>
      </c>
      <c r="B244" t="str">
        <f t="shared" si="7"/>
        <v>'148070_kosef_kr_bd_interm_usd'</v>
      </c>
      <c r="C244" t="s">
        <v>1615</v>
      </c>
    </row>
    <row r="245" spans="1:3">
      <c r="A245" t="str">
        <f t="shared" si="6"/>
        <v>167860</v>
      </c>
      <c r="B245" t="str">
        <f t="shared" si="7"/>
        <v>'167860_kosef_kr_bd_interm_lev_usd'</v>
      </c>
      <c r="C245" t="s">
        <v>1616</v>
      </c>
    </row>
    <row r="246" spans="1:3">
      <c r="A246" t="e">
        <f t="shared" si="6"/>
        <v>#VALUE!</v>
      </c>
      <c r="B246" t="str">
        <f t="shared" si="7"/>
        <v/>
      </c>
    </row>
    <row r="247" spans="1:3">
      <c r="A247" t="e">
        <f t="shared" si="6"/>
        <v>#VALUE!</v>
      </c>
      <c r="B247" t="str">
        <f t="shared" si="7"/>
        <v/>
      </c>
    </row>
    <row r="248" spans="1:3">
      <c r="A248" t="e">
        <f t="shared" si="6"/>
        <v>#VALUE!</v>
      </c>
      <c r="B248" t="str">
        <f t="shared" si="7"/>
        <v># Regions</v>
      </c>
      <c r="C248" t="s">
        <v>1417</v>
      </c>
    </row>
    <row r="249" spans="1:3">
      <c r="A249" t="str">
        <f t="shared" si="6"/>
        <v>ACWI</v>
      </c>
      <c r="B249" t="str">
        <f t="shared" si="7"/>
        <v>'acwi_ishares_acwi'</v>
      </c>
      <c r="C249" t="s">
        <v>1617</v>
      </c>
    </row>
    <row r="250" spans="1:3">
      <c r="A250" t="str">
        <f t="shared" si="6"/>
        <v>VTI</v>
      </c>
      <c r="B250" t="str">
        <f t="shared" si="7"/>
        <v>'vti_vanguard_us_total'</v>
      </c>
      <c r="C250" t="s">
        <v>1618</v>
      </c>
    </row>
    <row r="251" spans="1:3">
      <c r="A251" t="str">
        <f t="shared" si="6"/>
        <v>GWX</v>
      </c>
      <c r="B251" t="str">
        <f t="shared" si="7"/>
        <v>'gwx_spdr_intl_smallcap'</v>
      </c>
      <c r="C251" t="s">
        <v>1619</v>
      </c>
    </row>
    <row r="252" spans="1:3">
      <c r="A252" t="str">
        <f t="shared" si="6"/>
        <v>VEU</v>
      </c>
      <c r="B252" t="str">
        <f t="shared" si="7"/>
        <v>'veu_vanguard_global'</v>
      </c>
      <c r="C252" t="s">
        <v>1620</v>
      </c>
    </row>
    <row r="253" spans="1:3">
      <c r="A253" t="str">
        <f t="shared" si="6"/>
        <v>IEV</v>
      </c>
      <c r="B253" t="str">
        <f t="shared" si="7"/>
        <v>'iev_ishares_europe'</v>
      </c>
      <c r="C253" t="s">
        <v>1621</v>
      </c>
    </row>
    <row r="254" spans="1:3">
      <c r="A254" t="str">
        <f t="shared" si="6"/>
        <v>EFA</v>
      </c>
      <c r="B254" t="str">
        <f t="shared" si="7"/>
        <v>'efa_ishares_developed'</v>
      </c>
      <c r="C254" t="s">
        <v>1622</v>
      </c>
    </row>
    <row r="255" spans="1:3">
      <c r="A255" t="str">
        <f t="shared" si="6"/>
        <v>EEM</v>
      </c>
      <c r="B255" t="str">
        <f t="shared" si="7"/>
        <v>'eem_ishares_em'</v>
      </c>
      <c r="C255" t="s">
        <v>1623</v>
      </c>
    </row>
    <row r="256" spans="1:3">
      <c r="A256" t="str">
        <f t="shared" si="6"/>
        <v>AAXJ</v>
      </c>
      <c r="B256" t="str">
        <f t="shared" si="7"/>
        <v>'aaxj_ishares_asia_xjp'</v>
      </c>
      <c r="C256" t="s">
        <v>1624</v>
      </c>
    </row>
    <row r="257" spans="1:3">
      <c r="A257" t="str">
        <f t="shared" si="6"/>
        <v>BKF</v>
      </c>
      <c r="B257" t="str">
        <f t="shared" si="7"/>
        <v>'bkf_ishares_bric'</v>
      </c>
      <c r="C257" t="s">
        <v>1625</v>
      </c>
    </row>
    <row r="258" spans="1:3">
      <c r="A258" t="str">
        <f t="shared" si="6"/>
        <v>FM</v>
      </c>
      <c r="B258" t="str">
        <f t="shared" si="7"/>
        <v>'fm_ishares_frontier'</v>
      </c>
      <c r="C258" t="s">
        <v>1626</v>
      </c>
    </row>
    <row r="259" spans="1:3">
      <c r="A259" t="str">
        <f t="shared" ref="A259:A267" si="8">TRIM(SUBSTITUTE(UPPER(LEFT(C259, FIND("_", C259)-1)), "'", ""))</f>
        <v>ILF</v>
      </c>
      <c r="B259" t="str">
        <f t="shared" ref="B259:B267" si="9">TRIM(C259)</f>
        <v>'ilf_ishares_latam'</v>
      </c>
      <c r="C259" t="s">
        <v>1627</v>
      </c>
    </row>
    <row r="260" spans="1:3">
      <c r="A260" t="e">
        <f t="shared" si="8"/>
        <v>#VALUE!</v>
      </c>
      <c r="B260" t="str">
        <f t="shared" si="9"/>
        <v/>
      </c>
      <c r="C260" t="s">
        <v>1399</v>
      </c>
    </row>
    <row r="261" spans="1:3">
      <c r="A261" t="str">
        <f t="shared" si="8"/>
        <v>FRN</v>
      </c>
      <c r="B261" t="str">
        <f t="shared" si="9"/>
        <v>'frn_invesco_frontier'</v>
      </c>
      <c r="C261" t="s">
        <v>1628</v>
      </c>
    </row>
    <row r="262" spans="1:3">
      <c r="A262" t="str">
        <f t="shared" si="8"/>
        <v>#GAF</v>
      </c>
      <c r="B262" t="str">
        <f t="shared" si="9"/>
        <v>#'gaf_spdr_middle_east_africa'</v>
      </c>
      <c r="C262" t="s">
        <v>1629</v>
      </c>
    </row>
    <row r="263" spans="1:3">
      <c r="A263" t="str">
        <f t="shared" si="8"/>
        <v>GULF</v>
      </c>
      <c r="B263" t="str">
        <f t="shared" si="9"/>
        <v>'gulf_wisdomtree_middle_east'</v>
      </c>
      <c r="C263" t="s">
        <v>1630</v>
      </c>
    </row>
    <row r="264" spans="1:3">
      <c r="A264" t="e">
        <f t="shared" si="8"/>
        <v>#VALUE!</v>
      </c>
      <c r="B264" t="str">
        <f t="shared" si="9"/>
        <v/>
      </c>
      <c r="C264" t="s">
        <v>1399</v>
      </c>
    </row>
    <row r="265" spans="1:3">
      <c r="A265" t="e">
        <f t="shared" si="8"/>
        <v>#VALUE!</v>
      </c>
      <c r="B265" t="str">
        <f t="shared" si="9"/>
        <v/>
      </c>
      <c r="C265" t="s">
        <v>1399</v>
      </c>
    </row>
    <row r="266" spans="1:3">
      <c r="A266" t="e">
        <f t="shared" si="8"/>
        <v>#VALUE!</v>
      </c>
      <c r="B266" t="str">
        <f t="shared" si="9"/>
        <v># Multiasset</v>
      </c>
      <c r="C266" t="s">
        <v>1418</v>
      </c>
    </row>
    <row r="267" spans="1:3">
      <c r="A267" t="str">
        <f t="shared" si="8"/>
        <v>AOM</v>
      </c>
      <c r="B267" t="str">
        <f t="shared" si="9"/>
        <v>'aom_ishares_global_alloc'</v>
      </c>
      <c r="C267" t="s">
        <v>1631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O208"/>
  <sheetViews>
    <sheetView zoomScale="85" zoomScaleNormal="85" workbookViewId="0">
      <pane xSplit="3" ySplit="2" topLeftCell="D174" activePane="bottomRight" state="frozen"/>
      <selection pane="topRight" activeCell="D1" sqref="D1"/>
      <selection pane="bottomLeft" activeCell="A3" sqref="A3"/>
      <selection pane="bottomRight" activeCell="L194" sqref="L194"/>
    </sheetView>
  </sheetViews>
  <sheetFormatPr defaultRowHeight="16.5"/>
  <cols>
    <col min="1" max="1" width="1.875" customWidth="1"/>
    <col min="2" max="2" width="22.75" style="3" bestFit="1" customWidth="1"/>
    <col min="3" max="3" width="9.125" style="2" bestFit="1" customWidth="1"/>
    <col min="4" max="4" width="18.875" style="2" bestFit="1" customWidth="1"/>
    <col min="5" max="5" width="31.125" style="2" bestFit="1" customWidth="1"/>
    <col min="6" max="6" width="38.375" style="2" bestFit="1" customWidth="1"/>
    <col min="7" max="7" width="17" style="2" bestFit="1" customWidth="1"/>
    <col min="8" max="8" width="27.25" style="2" bestFit="1" customWidth="1"/>
    <col min="9" max="9" width="11.625" bestFit="1" customWidth="1"/>
    <col min="10" max="10" width="9.875" style="4" bestFit="1" customWidth="1"/>
    <col min="11" max="11" width="11.625" style="3" bestFit="1" customWidth="1"/>
    <col min="12" max="12" width="17.625" bestFit="1" customWidth="1"/>
    <col min="13" max="13" width="13.625" bestFit="1" customWidth="1"/>
    <col min="14" max="14" width="13.375" bestFit="1" customWidth="1"/>
    <col min="15" max="15" width="11.625" bestFit="1" customWidth="1"/>
  </cols>
  <sheetData>
    <row r="1" spans="2:15" ht="10.5" customHeight="1"/>
    <row r="2" spans="2:15" ht="31.5" customHeight="1">
      <c r="B2" s="3" t="s">
        <v>247</v>
      </c>
      <c r="C2" s="2" t="s">
        <v>432</v>
      </c>
      <c r="D2" s="2" t="s">
        <v>434</v>
      </c>
      <c r="E2" s="2" t="s">
        <v>433</v>
      </c>
      <c r="F2" s="2" t="s">
        <v>435</v>
      </c>
      <c r="G2" s="2" t="s">
        <v>444</v>
      </c>
      <c r="H2" s="2" t="s">
        <v>436</v>
      </c>
      <c r="I2" s="2" t="s">
        <v>442</v>
      </c>
      <c r="J2" s="4" t="s">
        <v>439</v>
      </c>
      <c r="K2" s="5" t="s">
        <v>437</v>
      </c>
      <c r="L2" s="2" t="s">
        <v>438</v>
      </c>
      <c r="M2" s="2" t="s">
        <v>440</v>
      </c>
      <c r="N2" s="2" t="s">
        <v>441</v>
      </c>
      <c r="O2" s="2" t="s">
        <v>443</v>
      </c>
    </row>
    <row r="3" spans="2:15">
      <c r="B3" s="6" t="s">
        <v>219</v>
      </c>
      <c r="C3" s="2" t="s">
        <v>0</v>
      </c>
      <c r="D3" s="2" t="s">
        <v>446</v>
      </c>
      <c r="E3" s="2" t="s">
        <v>231</v>
      </c>
      <c r="F3" s="2" t="s">
        <v>447</v>
      </c>
      <c r="G3" s="2" t="s">
        <v>448</v>
      </c>
      <c r="H3" s="2" t="s">
        <v>449</v>
      </c>
      <c r="I3" s="4">
        <v>0.49619600176811218</v>
      </c>
      <c r="J3" s="4">
        <v>0.13</v>
      </c>
      <c r="K3" s="3" t="s">
        <v>450</v>
      </c>
      <c r="L3" s="2" t="s">
        <v>445</v>
      </c>
      <c r="M3" s="2">
        <v>64573725</v>
      </c>
      <c r="N3" s="2">
        <v>6494337.5</v>
      </c>
      <c r="O3" s="4">
        <v>0.02</v>
      </c>
    </row>
    <row r="4" spans="2:15">
      <c r="B4" s="6"/>
      <c r="C4" s="2" t="s">
        <v>1</v>
      </c>
      <c r="D4" s="2" t="s">
        <v>451</v>
      </c>
      <c r="E4" s="2" t="s">
        <v>248</v>
      </c>
      <c r="F4" s="2" t="s">
        <v>452</v>
      </c>
      <c r="G4" s="2" t="s">
        <v>453</v>
      </c>
      <c r="H4" s="2" t="s">
        <v>454</v>
      </c>
      <c r="I4" s="4">
        <v>0.37052300572395325</v>
      </c>
      <c r="J4" s="4">
        <v>0.13</v>
      </c>
      <c r="K4" s="3" t="s">
        <v>450</v>
      </c>
      <c r="L4" s="2">
        <v>15880843750</v>
      </c>
      <c r="M4" s="2">
        <v>107703252</v>
      </c>
      <c r="N4" s="2">
        <v>3507457.75</v>
      </c>
      <c r="O4" s="4">
        <v>0.08</v>
      </c>
    </row>
    <row r="5" spans="2:15">
      <c r="B5" s="6"/>
      <c r="C5" s="2" t="s">
        <v>2</v>
      </c>
      <c r="D5" s="2" t="s">
        <v>455</v>
      </c>
      <c r="E5" s="2" t="s">
        <v>249</v>
      </c>
      <c r="F5" s="2" t="s">
        <v>456</v>
      </c>
      <c r="G5" s="2" t="s">
        <v>457</v>
      </c>
      <c r="H5" s="2" t="s">
        <v>458</v>
      </c>
      <c r="I5" s="4">
        <v>0.40005001425743103</v>
      </c>
      <c r="J5" s="4">
        <v>0.13</v>
      </c>
      <c r="K5" s="3" t="s">
        <v>450</v>
      </c>
      <c r="L5" s="2">
        <v>13727349609.375</v>
      </c>
      <c r="M5" s="2">
        <v>214121809</v>
      </c>
      <c r="N5" s="2">
        <v>8756680</v>
      </c>
      <c r="O5" s="4">
        <v>0.01</v>
      </c>
    </row>
    <row r="6" spans="2:15">
      <c r="B6" s="6"/>
      <c r="C6" s="2" t="s">
        <v>3</v>
      </c>
      <c r="D6" s="2" t="s">
        <v>459</v>
      </c>
      <c r="E6" s="2" t="s">
        <v>223</v>
      </c>
      <c r="F6" s="2" t="s">
        <v>460</v>
      </c>
      <c r="G6" s="2" t="s">
        <v>461</v>
      </c>
      <c r="H6" s="2" t="s">
        <v>462</v>
      </c>
      <c r="I6" s="4">
        <v>1.7148599624633789</v>
      </c>
      <c r="J6" s="4">
        <v>0.13</v>
      </c>
      <c r="K6" s="3" t="s">
        <v>450</v>
      </c>
      <c r="L6" s="2">
        <v>8390374023.4375</v>
      </c>
      <c r="M6" s="2">
        <v>282124200</v>
      </c>
      <c r="N6" s="2">
        <v>24419458</v>
      </c>
      <c r="O6" s="4">
        <v>0.01</v>
      </c>
    </row>
    <row r="7" spans="2:15">
      <c r="B7" s="6"/>
      <c r="C7" s="2" t="s">
        <v>4</v>
      </c>
      <c r="D7" s="2" t="s">
        <v>463</v>
      </c>
      <c r="E7" s="2" t="s">
        <v>225</v>
      </c>
      <c r="F7" s="2" t="s">
        <v>464</v>
      </c>
      <c r="G7" s="2" t="s">
        <v>465</v>
      </c>
      <c r="H7" s="2" t="s">
        <v>466</v>
      </c>
      <c r="I7" s="4">
        <v>0.73195397853851318</v>
      </c>
      <c r="J7" s="4">
        <v>0.13</v>
      </c>
      <c r="K7" s="3" t="s">
        <v>450</v>
      </c>
      <c r="L7" s="2">
        <v>17155230468.75</v>
      </c>
      <c r="M7" s="2">
        <v>701645427</v>
      </c>
      <c r="N7" s="2">
        <v>56603764</v>
      </c>
      <c r="O7" s="4">
        <v>0.01</v>
      </c>
    </row>
    <row r="8" spans="2:15">
      <c r="B8" s="6"/>
      <c r="C8" s="2" t="s">
        <v>5</v>
      </c>
      <c r="D8" s="2" t="s">
        <v>467</v>
      </c>
      <c r="E8" s="2" t="s">
        <v>227</v>
      </c>
      <c r="F8" s="2" t="s">
        <v>468</v>
      </c>
      <c r="G8" s="2" t="s">
        <v>469</v>
      </c>
      <c r="H8" s="2" t="s">
        <v>470</v>
      </c>
      <c r="I8" s="4">
        <v>0.49903801083564758</v>
      </c>
      <c r="J8" s="4">
        <v>0.13</v>
      </c>
      <c r="K8" s="3" t="s">
        <v>450</v>
      </c>
      <c r="L8" s="2">
        <v>23696257812.5</v>
      </c>
      <c r="M8" s="2">
        <v>225915324</v>
      </c>
      <c r="N8" s="2">
        <v>7259775.5</v>
      </c>
      <c r="O8" s="4">
        <v>0.01</v>
      </c>
    </row>
    <row r="9" spans="2:15">
      <c r="B9" s="6"/>
      <c r="C9" s="2" t="s">
        <v>6</v>
      </c>
      <c r="D9" s="2" t="s">
        <v>471</v>
      </c>
      <c r="E9" s="2" t="s">
        <v>229</v>
      </c>
      <c r="F9" s="2" t="s">
        <v>472</v>
      </c>
      <c r="G9" s="2" t="s">
        <v>473</v>
      </c>
      <c r="H9" s="2" t="s">
        <v>474</v>
      </c>
      <c r="I9" s="4">
        <v>0.96143102645874023</v>
      </c>
      <c r="J9" s="4">
        <v>0.13</v>
      </c>
      <c r="K9" s="3" t="s">
        <v>450</v>
      </c>
      <c r="L9" s="2">
        <v>12688041015.625</v>
      </c>
      <c r="M9" s="2">
        <v>162876000</v>
      </c>
      <c r="N9" s="2">
        <v>11422619</v>
      </c>
      <c r="O9" s="4">
        <v>0.03</v>
      </c>
    </row>
    <row r="10" spans="2:15">
      <c r="B10" s="6"/>
      <c r="C10" s="2" t="s">
        <v>7</v>
      </c>
      <c r="D10" s="2" t="s">
        <v>475</v>
      </c>
      <c r="E10" s="2" t="s">
        <v>237</v>
      </c>
      <c r="F10" s="2" t="s">
        <v>476</v>
      </c>
      <c r="G10" s="2" t="s">
        <v>477</v>
      </c>
      <c r="H10" s="2" t="s">
        <v>478</v>
      </c>
      <c r="I10" s="4">
        <v>1.124269962310791</v>
      </c>
      <c r="J10" s="4">
        <v>0.42</v>
      </c>
      <c r="K10" s="3" t="s">
        <v>479</v>
      </c>
      <c r="L10" s="2">
        <v>4523445312.5</v>
      </c>
      <c r="M10" s="2">
        <v>54750000</v>
      </c>
      <c r="N10" s="2">
        <v>4814939</v>
      </c>
      <c r="O10" s="4">
        <v>0.01</v>
      </c>
    </row>
    <row r="11" spans="2:15">
      <c r="B11" s="6"/>
      <c r="C11" s="2" t="s">
        <v>8</v>
      </c>
      <c r="D11" s="2" t="s">
        <v>480</v>
      </c>
      <c r="E11" s="2" t="s">
        <v>233</v>
      </c>
      <c r="F11" s="2" t="s">
        <v>481</v>
      </c>
      <c r="G11" s="2" t="s">
        <v>482</v>
      </c>
      <c r="H11" s="2" t="s">
        <v>483</v>
      </c>
      <c r="I11" s="4">
        <v>0.44396099448204041</v>
      </c>
      <c r="J11" s="4">
        <v>0.13</v>
      </c>
      <c r="K11" s="3" t="s">
        <v>450</v>
      </c>
      <c r="L11" s="2">
        <v>33675050781.25</v>
      </c>
      <c r="M11" s="2">
        <v>291205897</v>
      </c>
      <c r="N11" s="2">
        <v>11253898</v>
      </c>
      <c r="O11" s="4">
        <v>0.01</v>
      </c>
    </row>
    <row r="12" spans="2:15">
      <c r="B12" s="6"/>
      <c r="C12" s="2" t="s">
        <v>9</v>
      </c>
      <c r="D12" s="2" t="s">
        <v>484</v>
      </c>
      <c r="E12" s="2" t="s">
        <v>250</v>
      </c>
      <c r="F12" s="2" t="s">
        <v>485</v>
      </c>
      <c r="G12" s="2" t="s">
        <v>486</v>
      </c>
      <c r="H12" s="2" t="s">
        <v>487</v>
      </c>
      <c r="I12" s="4">
        <v>1.1983000040054321</v>
      </c>
      <c r="J12" s="4">
        <v>0.42</v>
      </c>
      <c r="K12" s="3" t="s">
        <v>488</v>
      </c>
      <c r="L12" s="2">
        <v>376062500</v>
      </c>
      <c r="M12" s="2">
        <v>13750000</v>
      </c>
      <c r="N12" s="2">
        <v>332916.84375</v>
      </c>
      <c r="O12" s="4">
        <v>0.02</v>
      </c>
    </row>
    <row r="13" spans="2:15">
      <c r="B13" s="6"/>
      <c r="C13" s="2" t="s">
        <v>10</v>
      </c>
      <c r="D13" s="2" t="s">
        <v>489</v>
      </c>
      <c r="E13" s="2" t="s">
        <v>235</v>
      </c>
      <c r="F13" s="2" t="s">
        <v>490</v>
      </c>
      <c r="G13" s="2" t="s">
        <v>491</v>
      </c>
      <c r="H13" s="2" t="s">
        <v>492</v>
      </c>
      <c r="I13" s="4">
        <v>0.67246997356414795</v>
      </c>
      <c r="J13" s="4">
        <v>0.13</v>
      </c>
      <c r="K13" s="3" t="s">
        <v>493</v>
      </c>
      <c r="L13" s="2">
        <v>11843964843.75</v>
      </c>
      <c r="M13" s="2">
        <v>191124160</v>
      </c>
      <c r="N13" s="2">
        <v>14081272</v>
      </c>
      <c r="O13" s="4">
        <v>0.01</v>
      </c>
    </row>
    <row r="14" spans="2:15">
      <c r="B14" s="6" t="s">
        <v>220</v>
      </c>
      <c r="C14" s="2" t="s">
        <v>11</v>
      </c>
      <c r="D14" s="2" t="s">
        <v>494</v>
      </c>
      <c r="E14" s="2" t="s">
        <v>251</v>
      </c>
      <c r="F14" s="2" t="s">
        <v>495</v>
      </c>
      <c r="G14" s="2" t="s">
        <v>496</v>
      </c>
      <c r="H14" s="2" t="s">
        <v>497</v>
      </c>
      <c r="I14" s="4">
        <v>3.2115600109100342</v>
      </c>
      <c r="J14" s="4">
        <v>0.46</v>
      </c>
      <c r="K14" s="3" t="s">
        <v>498</v>
      </c>
      <c r="L14" s="2">
        <v>285389984.13085937</v>
      </c>
      <c r="M14" s="2">
        <v>2100000</v>
      </c>
      <c r="N14" s="2">
        <v>19062.4453125</v>
      </c>
      <c r="O14" s="4">
        <v>0.39</v>
      </c>
    </row>
    <row r="15" spans="2:15">
      <c r="B15" s="6"/>
      <c r="C15" s="2" t="s">
        <v>12</v>
      </c>
      <c r="D15" s="2" t="s">
        <v>499</v>
      </c>
      <c r="E15" s="2" t="s">
        <v>252</v>
      </c>
      <c r="F15" s="2" t="s">
        <v>500</v>
      </c>
      <c r="G15" s="2" t="s">
        <v>501</v>
      </c>
      <c r="H15" s="2" t="s">
        <v>502</v>
      </c>
      <c r="I15" s="4">
        <v>3.0807299613952637</v>
      </c>
      <c r="J15" s="4">
        <v>0.46</v>
      </c>
      <c r="K15" s="3" t="s">
        <v>498</v>
      </c>
      <c r="L15" s="2">
        <v>628790039.0625</v>
      </c>
      <c r="M15" s="2">
        <v>11350000</v>
      </c>
      <c r="N15" s="2">
        <v>48349.4453125</v>
      </c>
      <c r="O15" s="4">
        <v>0.15</v>
      </c>
    </row>
    <row r="16" spans="2:15">
      <c r="B16" s="6"/>
      <c r="C16" s="2" t="s">
        <v>13</v>
      </c>
      <c r="D16" s="2" t="s">
        <v>503</v>
      </c>
      <c r="E16" s="2" t="s">
        <v>253</v>
      </c>
      <c r="F16" s="2" t="s">
        <v>504</v>
      </c>
      <c r="G16" s="2" t="s">
        <v>505</v>
      </c>
      <c r="H16" s="2" t="s">
        <v>506</v>
      </c>
      <c r="I16" s="4">
        <v>4.8168501853942871</v>
      </c>
      <c r="J16" s="4">
        <v>0.46</v>
      </c>
      <c r="K16" s="3" t="s">
        <v>507</v>
      </c>
      <c r="L16" s="2">
        <v>1017787536.6210937</v>
      </c>
      <c r="M16" s="2">
        <v>62250000</v>
      </c>
      <c r="N16" s="2">
        <v>1208599.75</v>
      </c>
      <c r="O16" s="4">
        <v>0.02</v>
      </c>
    </row>
    <row r="17" spans="2:15">
      <c r="B17" s="6"/>
      <c r="C17" s="2" t="s">
        <v>14</v>
      </c>
      <c r="D17" s="2" t="s">
        <v>508</v>
      </c>
      <c r="E17" s="2" t="s">
        <v>254</v>
      </c>
      <c r="F17" s="2" t="s">
        <v>509</v>
      </c>
      <c r="G17" s="2" t="s">
        <v>510</v>
      </c>
      <c r="H17" s="2" t="s">
        <v>511</v>
      </c>
      <c r="I17" s="4">
        <v>3.4056499004364014</v>
      </c>
      <c r="J17" s="4">
        <v>0.46</v>
      </c>
      <c r="K17" s="3" t="s">
        <v>507</v>
      </c>
      <c r="L17" s="2">
        <v>237908004.76074219</v>
      </c>
      <c r="M17" s="2">
        <v>4400000</v>
      </c>
      <c r="N17" s="2">
        <v>28055.9375</v>
      </c>
      <c r="O17" s="4">
        <v>0.1</v>
      </c>
    </row>
    <row r="18" spans="2:15">
      <c r="B18" s="6"/>
      <c r="C18" s="2" t="s">
        <v>15</v>
      </c>
      <c r="D18" s="2" t="s">
        <v>512</v>
      </c>
      <c r="E18" s="2" t="s">
        <v>255</v>
      </c>
      <c r="F18" s="2" t="s">
        <v>513</v>
      </c>
      <c r="G18" s="2" t="s">
        <v>514</v>
      </c>
      <c r="H18" s="2" t="s">
        <v>515</v>
      </c>
      <c r="I18" s="4">
        <v>2.8494598865509033</v>
      </c>
      <c r="J18" s="4">
        <v>0.46</v>
      </c>
      <c r="K18" s="3" t="s">
        <v>507</v>
      </c>
      <c r="L18" s="2">
        <v>2281919921.875</v>
      </c>
      <c r="M18" s="2">
        <v>32000000</v>
      </c>
      <c r="N18" s="2">
        <v>111384.765625</v>
      </c>
      <c r="O18" s="4">
        <v>0.08</v>
      </c>
    </row>
    <row r="19" spans="2:15">
      <c r="B19" s="6"/>
      <c r="C19" s="2" t="s">
        <v>16</v>
      </c>
      <c r="D19" s="2" t="s">
        <v>516</v>
      </c>
      <c r="E19" s="2" t="s">
        <v>256</v>
      </c>
      <c r="F19" s="2" t="s">
        <v>517</v>
      </c>
      <c r="G19" s="2" t="s">
        <v>518</v>
      </c>
      <c r="H19" s="2" t="s">
        <v>519</v>
      </c>
      <c r="I19" s="4">
        <v>3.0932400226593018</v>
      </c>
      <c r="J19" s="4">
        <v>0.46</v>
      </c>
      <c r="K19" s="3" t="s">
        <v>498</v>
      </c>
      <c r="L19" s="2">
        <v>244737991.33300781</v>
      </c>
      <c r="M19" s="2">
        <v>2600000</v>
      </c>
      <c r="N19" s="2">
        <v>19306.322265625</v>
      </c>
      <c r="O19" s="4">
        <v>0.18</v>
      </c>
    </row>
    <row r="20" spans="2:15">
      <c r="B20" s="6"/>
      <c r="C20" s="2" t="s">
        <v>17</v>
      </c>
      <c r="D20" s="2" t="s">
        <v>520</v>
      </c>
      <c r="E20" s="2" t="s">
        <v>257</v>
      </c>
      <c r="F20" s="2" t="s">
        <v>521</v>
      </c>
      <c r="G20" s="2" t="s">
        <v>522</v>
      </c>
      <c r="H20" s="2" t="s">
        <v>523</v>
      </c>
      <c r="I20" s="4">
        <v>5.0600900650024414</v>
      </c>
      <c r="J20" s="4">
        <v>0.46</v>
      </c>
      <c r="K20" s="3" t="s">
        <v>498</v>
      </c>
      <c r="L20" s="2">
        <v>414536499.0234375</v>
      </c>
      <c r="M20" s="2">
        <v>5950000</v>
      </c>
      <c r="N20" s="2">
        <v>44675.015625</v>
      </c>
      <c r="O20" s="4">
        <v>0.14000000000000001</v>
      </c>
    </row>
    <row r="21" spans="2:15">
      <c r="B21" s="6"/>
      <c r="C21" s="2" t="s">
        <v>18</v>
      </c>
      <c r="D21" s="2" t="s">
        <v>524</v>
      </c>
      <c r="E21" s="2" t="s">
        <v>258</v>
      </c>
      <c r="F21" s="2" t="s">
        <v>525</v>
      </c>
      <c r="G21" s="2" t="s">
        <v>526</v>
      </c>
      <c r="H21" s="2" t="s">
        <v>527</v>
      </c>
      <c r="I21" s="4">
        <v>2.4198799133300781</v>
      </c>
      <c r="J21" s="4">
        <v>0.46</v>
      </c>
      <c r="K21" s="3" t="s">
        <v>507</v>
      </c>
      <c r="L21" s="2">
        <v>4358137695.3125</v>
      </c>
      <c r="M21" s="2">
        <v>16650000</v>
      </c>
      <c r="N21" s="2">
        <v>74869.78125</v>
      </c>
      <c r="O21" s="4">
        <v>0.27</v>
      </c>
    </row>
    <row r="22" spans="2:15">
      <c r="B22" s="6"/>
      <c r="C22" s="2" t="s">
        <v>19</v>
      </c>
      <c r="D22" s="2" t="s">
        <v>528</v>
      </c>
      <c r="E22" s="2" t="s">
        <v>259</v>
      </c>
      <c r="F22" s="2" t="s">
        <v>529</v>
      </c>
      <c r="G22" s="2" t="s">
        <v>530</v>
      </c>
      <c r="H22" s="2" t="s">
        <v>531</v>
      </c>
      <c r="I22" s="4">
        <v>1.6503299474716187</v>
      </c>
      <c r="J22" s="4">
        <v>0.46</v>
      </c>
      <c r="K22" s="3" t="s">
        <v>507</v>
      </c>
      <c r="L22" s="2">
        <v>309917999.26757812</v>
      </c>
      <c r="M22" s="2">
        <v>4700000</v>
      </c>
      <c r="N22" s="2">
        <v>23239.03125</v>
      </c>
      <c r="O22" s="4">
        <v>0.18</v>
      </c>
    </row>
    <row r="23" spans="2:15">
      <c r="B23" s="6"/>
      <c r="C23" s="2" t="s">
        <v>20</v>
      </c>
      <c r="D23" s="2" t="s">
        <v>532</v>
      </c>
      <c r="E23" s="2" t="s">
        <v>260</v>
      </c>
      <c r="F23" s="2" t="s">
        <v>533</v>
      </c>
      <c r="G23" s="2" t="s">
        <v>534</v>
      </c>
      <c r="H23" s="2" t="s">
        <v>535</v>
      </c>
      <c r="I23" s="4">
        <v>2.8713901042938232</v>
      </c>
      <c r="J23" s="4">
        <v>0.46</v>
      </c>
      <c r="K23" s="3" t="s">
        <v>498</v>
      </c>
      <c r="L23" s="2">
        <v>142149002.07519531</v>
      </c>
      <c r="M23" s="2">
        <v>2450000</v>
      </c>
      <c r="N23" s="2">
        <v>13003.154296875</v>
      </c>
      <c r="O23" s="4">
        <v>0.14000000000000001</v>
      </c>
    </row>
    <row r="24" spans="2:15">
      <c r="B24" s="6"/>
      <c r="C24" s="2" t="s">
        <v>21</v>
      </c>
      <c r="D24" s="2" t="s">
        <v>536</v>
      </c>
      <c r="E24" s="2" t="s">
        <v>261</v>
      </c>
      <c r="F24" s="2" t="s">
        <v>537</v>
      </c>
      <c r="G24" s="2" t="s">
        <v>538</v>
      </c>
      <c r="H24" s="2" t="s">
        <v>539</v>
      </c>
      <c r="I24" s="4">
        <v>5.1941299438476563</v>
      </c>
      <c r="J24" s="4">
        <v>0.59</v>
      </c>
      <c r="K24" s="3" t="s">
        <v>540</v>
      </c>
      <c r="L24" s="2">
        <v>853555480.95703125</v>
      </c>
      <c r="M24" s="2">
        <v>28235379</v>
      </c>
      <c r="N24" s="2">
        <v>556036.0625</v>
      </c>
      <c r="O24" s="4">
        <v>0.06</v>
      </c>
    </row>
    <row r="25" spans="2:15">
      <c r="B25" s="6" t="s">
        <v>221</v>
      </c>
      <c r="C25" s="2" t="s">
        <v>22</v>
      </c>
      <c r="D25" s="2" t="s">
        <v>541</v>
      </c>
      <c r="E25" s="2" t="s">
        <v>262</v>
      </c>
      <c r="F25" s="2" t="s">
        <v>542</v>
      </c>
      <c r="G25" s="2" t="s">
        <v>543</v>
      </c>
      <c r="H25" s="2" t="s">
        <v>544</v>
      </c>
      <c r="I25" s="4">
        <v>6.2777299880981445</v>
      </c>
      <c r="J25" s="4">
        <v>0.7</v>
      </c>
      <c r="K25" s="3" t="s">
        <v>545</v>
      </c>
      <c r="L25" s="2">
        <v>29903253.555297852</v>
      </c>
      <c r="M25" s="2">
        <v>750002</v>
      </c>
      <c r="N25" s="2">
        <v>10163.3232421875</v>
      </c>
      <c r="O25" s="4">
        <v>0.45</v>
      </c>
    </row>
    <row r="26" spans="2:15">
      <c r="B26" s="6"/>
      <c r="C26" s="2" t="s">
        <v>23</v>
      </c>
      <c r="D26" s="2" t="s">
        <v>546</v>
      </c>
      <c r="E26" s="2" t="s">
        <v>263</v>
      </c>
      <c r="F26" s="2" t="s">
        <v>547</v>
      </c>
      <c r="G26" s="2" t="s">
        <v>548</v>
      </c>
      <c r="H26" s="2" t="s">
        <v>549</v>
      </c>
      <c r="I26" s="4">
        <v>0.49431601166725159</v>
      </c>
      <c r="J26" s="4">
        <v>0.42</v>
      </c>
      <c r="K26" s="3" t="s">
        <v>550</v>
      </c>
      <c r="L26" s="2">
        <v>1038495971.6796875</v>
      </c>
      <c r="M26" s="2">
        <v>4150000</v>
      </c>
      <c r="N26" s="2">
        <v>35936.4765625</v>
      </c>
      <c r="O26" s="4">
        <v>0.23</v>
      </c>
    </row>
    <row r="27" spans="2:15">
      <c r="B27" s="6"/>
      <c r="C27" s="2" t="s">
        <v>24</v>
      </c>
      <c r="D27" s="2" t="s">
        <v>551</v>
      </c>
      <c r="E27" s="2" t="s">
        <v>264</v>
      </c>
      <c r="F27" s="2" t="s">
        <v>552</v>
      </c>
      <c r="G27" s="2" t="s">
        <v>553</v>
      </c>
      <c r="H27" s="2" t="s">
        <v>554</v>
      </c>
      <c r="I27" s="4">
        <v>5.2241201400756836</v>
      </c>
      <c r="J27" s="4">
        <v>0.67</v>
      </c>
      <c r="K27" s="3" t="s">
        <v>555</v>
      </c>
      <c r="L27" s="2">
        <v>55006000.518798828</v>
      </c>
      <c r="M27" s="2">
        <v>1400000</v>
      </c>
      <c r="N27" s="2">
        <v>27353.4921875</v>
      </c>
      <c r="O27" s="4">
        <v>0.18</v>
      </c>
    </row>
    <row r="28" spans="2:15">
      <c r="B28" s="6"/>
      <c r="C28" s="2" t="s">
        <v>25</v>
      </c>
      <c r="D28" s="2" t="s">
        <v>556</v>
      </c>
      <c r="E28" s="2" t="s">
        <v>265</v>
      </c>
      <c r="F28" s="2" t="s">
        <v>557</v>
      </c>
      <c r="G28" s="2" t="s">
        <v>558</v>
      </c>
      <c r="H28" s="2" t="s">
        <v>559</v>
      </c>
      <c r="I28" s="4">
        <v>2.5100500583648682</v>
      </c>
      <c r="J28" s="4">
        <v>0.63</v>
      </c>
      <c r="K28" s="3" t="s">
        <v>560</v>
      </c>
      <c r="L28" s="2">
        <v>36718700.408935547</v>
      </c>
      <c r="M28" s="2">
        <v>1000000</v>
      </c>
      <c r="N28" s="2">
        <v>6185.29248046875</v>
      </c>
      <c r="O28" s="4">
        <v>7.0000000000000007E-2</v>
      </c>
    </row>
    <row r="29" spans="2:15">
      <c r="B29" s="6"/>
      <c r="C29" s="2" t="s">
        <v>26</v>
      </c>
      <c r="D29" s="2" t="s">
        <v>561</v>
      </c>
      <c r="E29" s="2" t="s">
        <v>266</v>
      </c>
      <c r="F29" s="2" t="s">
        <v>562</v>
      </c>
      <c r="G29" s="2" t="s">
        <v>563</v>
      </c>
      <c r="H29" s="2" t="s">
        <v>564</v>
      </c>
      <c r="I29" s="4">
        <v>2.3931999206542969</v>
      </c>
      <c r="J29" s="4">
        <v>0.65</v>
      </c>
      <c r="K29" s="3" t="s">
        <v>565</v>
      </c>
      <c r="L29" s="2">
        <v>911233459.47265625</v>
      </c>
      <c r="M29" s="2">
        <v>10050000</v>
      </c>
      <c r="N29" s="2">
        <v>259206.46875</v>
      </c>
      <c r="O29" s="4">
        <v>0.14000000000000001</v>
      </c>
    </row>
    <row r="30" spans="2:15">
      <c r="B30" s="6" t="s">
        <v>222</v>
      </c>
      <c r="C30" s="2" t="s">
        <v>27</v>
      </c>
      <c r="D30" s="2" t="s">
        <v>566</v>
      </c>
      <c r="E30" s="2" t="s">
        <v>267</v>
      </c>
      <c r="F30" s="2" t="s">
        <v>567</v>
      </c>
      <c r="G30" s="2" t="s">
        <v>568</v>
      </c>
      <c r="H30" s="2" t="s">
        <v>569</v>
      </c>
      <c r="I30" s="4">
        <v>0.78688502311706543</v>
      </c>
      <c r="J30" s="4">
        <v>0.42</v>
      </c>
      <c r="K30" s="3" t="s">
        <v>570</v>
      </c>
      <c r="L30" s="2">
        <v>627101989.74609375</v>
      </c>
      <c r="M30" s="2">
        <v>4200000</v>
      </c>
      <c r="N30" s="2">
        <v>42936.6015625</v>
      </c>
      <c r="O30" s="4">
        <v>0.11</v>
      </c>
    </row>
    <row r="31" spans="2:15">
      <c r="B31" s="6"/>
      <c r="C31" s="2" t="s">
        <v>28</v>
      </c>
      <c r="D31" s="2" t="s">
        <v>571</v>
      </c>
      <c r="E31" s="2" t="s">
        <v>268</v>
      </c>
      <c r="F31" s="2" t="s">
        <v>572</v>
      </c>
      <c r="G31" s="2" t="s">
        <v>573</v>
      </c>
      <c r="H31" s="2" t="s">
        <v>574</v>
      </c>
      <c r="I31" s="4">
        <v>1.0510499477386475</v>
      </c>
      <c r="J31" s="4">
        <v>0.63</v>
      </c>
      <c r="K31" s="3" t="s">
        <v>560</v>
      </c>
      <c r="L31" s="2">
        <v>79755119.323730469</v>
      </c>
      <c r="M31" s="2">
        <v>2400000</v>
      </c>
      <c r="N31" s="2">
        <v>13513.0927734375</v>
      </c>
      <c r="O31" s="4">
        <v>0.04</v>
      </c>
    </row>
    <row r="32" spans="2:15">
      <c r="B32" s="6" t="s">
        <v>224</v>
      </c>
      <c r="C32" s="2" t="s">
        <v>29</v>
      </c>
      <c r="D32" s="2" t="s">
        <v>575</v>
      </c>
      <c r="E32" s="2" t="s">
        <v>269</v>
      </c>
      <c r="F32" s="2" t="s">
        <v>576</v>
      </c>
      <c r="G32" s="2" t="s">
        <v>577</v>
      </c>
      <c r="H32" s="2" t="s">
        <v>578</v>
      </c>
      <c r="I32" s="4">
        <v>3.4417200088500977</v>
      </c>
      <c r="J32" s="4">
        <v>0.85</v>
      </c>
      <c r="K32" s="3" t="s">
        <v>579</v>
      </c>
      <c r="L32" s="2">
        <v>3101847900.390625</v>
      </c>
      <c r="M32" s="2">
        <v>151457420</v>
      </c>
      <c r="N32" s="2">
        <v>2549239.25</v>
      </c>
      <c r="O32" s="4">
        <v>0.02</v>
      </c>
    </row>
    <row r="33" spans="2:15">
      <c r="B33" s="6"/>
      <c r="C33" s="2" t="s">
        <v>30</v>
      </c>
      <c r="D33" s="2" t="s">
        <v>580</v>
      </c>
      <c r="E33" s="2" t="s">
        <v>270</v>
      </c>
      <c r="F33" s="2" t="s">
        <v>581</v>
      </c>
      <c r="G33" s="2" t="s">
        <v>582</v>
      </c>
      <c r="H33" s="2" t="s">
        <v>583</v>
      </c>
      <c r="I33" s="4">
        <v>9.5792198181152344</v>
      </c>
      <c r="J33" s="4">
        <v>0.6</v>
      </c>
      <c r="K33" s="3" t="s">
        <v>584</v>
      </c>
      <c r="L33" s="2">
        <v>66639862.060546875</v>
      </c>
      <c r="M33" s="2">
        <v>10748365</v>
      </c>
      <c r="N33" s="2">
        <v>779201.5</v>
      </c>
      <c r="O33" s="4">
        <v>0.01</v>
      </c>
    </row>
    <row r="34" spans="2:15">
      <c r="B34" s="6"/>
      <c r="C34" s="2" t="s">
        <v>31</v>
      </c>
      <c r="D34" s="2" t="s">
        <v>585</v>
      </c>
      <c r="E34" s="2" t="s">
        <v>271</v>
      </c>
      <c r="F34" s="2" t="s">
        <v>586</v>
      </c>
      <c r="G34" s="2" t="s">
        <v>587</v>
      </c>
      <c r="H34" s="2" t="s">
        <v>588</v>
      </c>
      <c r="I34" s="4">
        <v>8.1140804290771484</v>
      </c>
      <c r="J34" s="4">
        <v>0.35</v>
      </c>
      <c r="K34" s="3" t="s">
        <v>589</v>
      </c>
      <c r="L34" s="2">
        <v>1685661987.3046875</v>
      </c>
      <c r="M34" s="2">
        <v>39700000</v>
      </c>
      <c r="N34" s="2">
        <v>7175759</v>
      </c>
      <c r="O34" s="4">
        <v>0.03</v>
      </c>
    </row>
    <row r="35" spans="2:15">
      <c r="B35" s="6"/>
      <c r="C35" s="2" t="s">
        <v>32</v>
      </c>
      <c r="D35" s="2" t="s">
        <v>590</v>
      </c>
      <c r="E35" s="2" t="s">
        <v>272</v>
      </c>
      <c r="F35" s="2" t="s">
        <v>591</v>
      </c>
      <c r="G35" s="2" t="s">
        <v>592</v>
      </c>
      <c r="H35" s="2" t="s">
        <v>593</v>
      </c>
      <c r="I35" s="4">
        <v>1.5729399919509888</v>
      </c>
      <c r="J35" s="4">
        <v>0.35</v>
      </c>
      <c r="K35" s="3" t="s">
        <v>594</v>
      </c>
      <c r="L35" s="2">
        <v>384749572.75390625</v>
      </c>
      <c r="M35" s="2">
        <v>3900543</v>
      </c>
      <c r="N35" s="2">
        <v>518405.21875</v>
      </c>
      <c r="O35" s="4">
        <v>0.01</v>
      </c>
    </row>
    <row r="36" spans="2:15">
      <c r="B36" s="6"/>
      <c r="C36" s="2" t="s">
        <v>33</v>
      </c>
      <c r="D36" s="2" t="s">
        <v>595</v>
      </c>
      <c r="E36" s="2" t="s">
        <v>273</v>
      </c>
      <c r="F36" s="2" t="s">
        <v>596</v>
      </c>
      <c r="G36" s="2" t="s">
        <v>597</v>
      </c>
      <c r="H36" s="2" t="s">
        <v>598</v>
      </c>
      <c r="I36" s="4">
        <v>4.671989917755127</v>
      </c>
      <c r="J36" s="4">
        <v>0.7</v>
      </c>
      <c r="K36" s="3" t="s">
        <v>599</v>
      </c>
      <c r="L36" s="2">
        <v>1826362548.828125</v>
      </c>
      <c r="M36" s="2">
        <v>25608000</v>
      </c>
      <c r="N36" s="2">
        <v>811376.25</v>
      </c>
      <c r="O36" s="4">
        <v>0.01</v>
      </c>
    </row>
    <row r="37" spans="2:15">
      <c r="B37" s="6"/>
      <c r="C37" s="2" t="s">
        <v>34</v>
      </c>
      <c r="D37" s="2" t="s">
        <v>600</v>
      </c>
      <c r="E37" s="2" t="s">
        <v>274</v>
      </c>
      <c r="F37" s="2" t="s">
        <v>601</v>
      </c>
      <c r="G37" s="2" t="s">
        <v>602</v>
      </c>
      <c r="H37" s="2" t="s">
        <v>603</v>
      </c>
      <c r="I37" s="4">
        <v>6.5688300132751465</v>
      </c>
      <c r="J37" s="4">
        <v>0.6</v>
      </c>
      <c r="K37" s="3" t="s">
        <v>604</v>
      </c>
      <c r="L37" s="2">
        <v>219240036.01074219</v>
      </c>
      <c r="M37" s="2">
        <v>12000002</v>
      </c>
      <c r="N37" s="2">
        <v>129870.6484375</v>
      </c>
      <c r="O37" s="4">
        <v>0.01</v>
      </c>
    </row>
    <row r="38" spans="2:15">
      <c r="B38" s="6" t="s">
        <v>226</v>
      </c>
      <c r="C38" s="2" t="s">
        <v>35</v>
      </c>
      <c r="D38" s="2" t="s">
        <v>605</v>
      </c>
      <c r="E38" s="2" t="s">
        <v>275</v>
      </c>
      <c r="F38" s="2" t="s">
        <v>606</v>
      </c>
      <c r="G38" s="2" t="s">
        <v>607</v>
      </c>
      <c r="H38" s="2" t="s">
        <v>608</v>
      </c>
      <c r="I38" s="4">
        <v>0.85048502683639526</v>
      </c>
      <c r="J38" s="4">
        <v>0.35</v>
      </c>
      <c r="K38" s="3" t="s">
        <v>609</v>
      </c>
      <c r="L38" s="2">
        <v>1270788940.4296875</v>
      </c>
      <c r="M38" s="2">
        <v>40202118</v>
      </c>
      <c r="N38" s="2">
        <v>2348787.75</v>
      </c>
      <c r="O38" s="4">
        <v>0.03</v>
      </c>
    </row>
    <row r="39" spans="2:15">
      <c r="B39" s="6"/>
      <c r="C39" s="2" t="s">
        <v>36</v>
      </c>
      <c r="D39" s="2" t="s">
        <v>610</v>
      </c>
      <c r="E39" s="2" t="s">
        <v>276</v>
      </c>
      <c r="F39" s="2" t="s">
        <v>611</v>
      </c>
      <c r="G39" s="2" t="s">
        <v>612</v>
      </c>
      <c r="H39" s="2" t="s">
        <v>613</v>
      </c>
      <c r="I39" s="4">
        <v>0.72676199674606323</v>
      </c>
      <c r="J39" s="4">
        <v>0.42</v>
      </c>
      <c r="K39" s="3" t="s">
        <v>614</v>
      </c>
      <c r="L39" s="2">
        <v>100208000.18310547</v>
      </c>
      <c r="M39" s="2">
        <v>1600000</v>
      </c>
      <c r="N39" s="2">
        <v>25257.583984375</v>
      </c>
      <c r="O39" s="4">
        <v>0.06</v>
      </c>
    </row>
    <row r="40" spans="2:15">
      <c r="B40" s="6"/>
      <c r="C40" s="2" t="s">
        <v>37</v>
      </c>
      <c r="D40" s="2" t="s">
        <v>615</v>
      </c>
      <c r="E40" s="2" t="s">
        <v>277</v>
      </c>
      <c r="F40" s="2" t="s">
        <v>616</v>
      </c>
      <c r="G40" s="2" t="s">
        <v>617</v>
      </c>
      <c r="H40" s="2" t="s">
        <v>618</v>
      </c>
      <c r="I40" s="4">
        <v>3.5825700759887695</v>
      </c>
      <c r="J40" s="4">
        <v>9.6199999999999992</v>
      </c>
      <c r="K40" s="3" t="s">
        <v>619</v>
      </c>
      <c r="L40" s="2">
        <v>215399993.89648437</v>
      </c>
      <c r="M40" s="2">
        <v>17950000</v>
      </c>
      <c r="N40" s="2">
        <v>92802.4140625</v>
      </c>
      <c r="O40" s="4">
        <v>0.03</v>
      </c>
    </row>
    <row r="41" spans="2:15">
      <c r="B41" s="6"/>
      <c r="C41" s="2" t="s">
        <v>38</v>
      </c>
      <c r="D41" s="2" t="s">
        <v>620</v>
      </c>
      <c r="E41" s="2" t="s">
        <v>278</v>
      </c>
      <c r="F41" s="2" t="s">
        <v>621</v>
      </c>
      <c r="G41" s="2" t="s">
        <v>622</v>
      </c>
      <c r="H41" s="2" t="s">
        <v>623</v>
      </c>
      <c r="I41" s="4">
        <v>2.1319499015808105</v>
      </c>
      <c r="J41" s="4">
        <v>0.35</v>
      </c>
      <c r="K41" s="3" t="s">
        <v>609</v>
      </c>
      <c r="L41" s="2">
        <v>28380441.665649414</v>
      </c>
      <c r="M41" s="2">
        <v>475000</v>
      </c>
      <c r="N41" s="2">
        <v>15828.369140625</v>
      </c>
      <c r="O41" s="4">
        <v>0.08</v>
      </c>
    </row>
    <row r="42" spans="2:15">
      <c r="B42" s="6"/>
      <c r="C42" s="2" t="s">
        <v>39</v>
      </c>
      <c r="D42" s="2" t="s">
        <v>624</v>
      </c>
      <c r="E42" s="2" t="s">
        <v>279</v>
      </c>
      <c r="F42" s="2" t="s">
        <v>625</v>
      </c>
      <c r="G42" s="2" t="s">
        <v>626</v>
      </c>
      <c r="H42" s="2" t="s">
        <v>627</v>
      </c>
      <c r="I42" s="4">
        <v>1.2708899974822998</v>
      </c>
      <c r="J42" s="4">
        <v>0.6</v>
      </c>
      <c r="K42" s="3" t="s">
        <v>628</v>
      </c>
      <c r="L42" s="2">
        <v>61758071.899414062</v>
      </c>
      <c r="M42" s="2">
        <v>1800002</v>
      </c>
      <c r="N42" s="2">
        <v>19941.5390625</v>
      </c>
      <c r="O42" s="4">
        <v>0.05</v>
      </c>
    </row>
    <row r="43" spans="2:15">
      <c r="B43" s="6"/>
      <c r="C43" s="2" t="s">
        <v>40</v>
      </c>
      <c r="D43" s="2" t="s">
        <v>629</v>
      </c>
      <c r="E43" s="2" t="s">
        <v>280</v>
      </c>
      <c r="F43" s="2" t="s">
        <v>630</v>
      </c>
      <c r="G43" s="2" t="s">
        <v>631</v>
      </c>
      <c r="H43" s="2" t="s">
        <v>632</v>
      </c>
      <c r="I43" s="4">
        <v>0.52920502424240112</v>
      </c>
      <c r="J43" s="4">
        <v>0.42</v>
      </c>
      <c r="K43" s="3" t="s">
        <v>633</v>
      </c>
      <c r="L43" s="2">
        <v>1812784423.828125</v>
      </c>
      <c r="M43" s="2">
        <v>14550000</v>
      </c>
      <c r="N43" s="2">
        <v>97104.6484375</v>
      </c>
      <c r="O43" s="4">
        <v>0.09</v>
      </c>
    </row>
    <row r="44" spans="2:15">
      <c r="B44" s="6"/>
      <c r="C44" s="2" t="s">
        <v>41</v>
      </c>
      <c r="D44" s="2" t="s">
        <v>634</v>
      </c>
      <c r="E44" s="2" t="s">
        <v>281</v>
      </c>
      <c r="F44" s="2" t="s">
        <v>635</v>
      </c>
      <c r="G44" s="2" t="s">
        <v>636</v>
      </c>
      <c r="H44" s="2" t="s">
        <v>637</v>
      </c>
      <c r="I44" s="4">
        <v>1.0118499994277954</v>
      </c>
      <c r="J44" s="4">
        <v>0.35</v>
      </c>
      <c r="K44" s="3" t="s">
        <v>609</v>
      </c>
      <c r="L44" s="2">
        <v>511000000</v>
      </c>
      <c r="M44" s="2">
        <v>17500000</v>
      </c>
      <c r="N44" s="2">
        <v>363663.4375</v>
      </c>
      <c r="O44" s="4">
        <v>0.04</v>
      </c>
    </row>
    <row r="45" spans="2:15">
      <c r="B45" s="6"/>
      <c r="C45" s="2" t="s">
        <v>42</v>
      </c>
      <c r="D45" s="2" t="s">
        <v>638</v>
      </c>
      <c r="E45" s="2" t="s">
        <v>282</v>
      </c>
      <c r="F45" s="2" t="s">
        <v>639</v>
      </c>
      <c r="G45" s="2" t="s">
        <v>640</v>
      </c>
      <c r="H45" s="2" t="s">
        <v>641</v>
      </c>
      <c r="I45" s="4">
        <v>6.4485001564025879</v>
      </c>
      <c r="J45" s="4">
        <v>2.0299999999999998</v>
      </c>
      <c r="K45" s="3" t="s">
        <v>642</v>
      </c>
      <c r="L45" s="2">
        <v>156651000.9765625</v>
      </c>
      <c r="M45" s="2">
        <v>14100000</v>
      </c>
      <c r="N45" s="2">
        <v>108054.4140625</v>
      </c>
      <c r="O45" s="4">
        <v>0.04</v>
      </c>
    </row>
    <row r="46" spans="2:15">
      <c r="B46" s="6"/>
      <c r="C46" s="2" t="s">
        <v>43</v>
      </c>
      <c r="D46" s="2" t="s">
        <v>643</v>
      </c>
      <c r="E46" s="2" t="s">
        <v>283</v>
      </c>
      <c r="F46" s="2" t="s">
        <v>644</v>
      </c>
      <c r="G46" s="2" t="s">
        <v>645</v>
      </c>
      <c r="H46" s="2" t="s">
        <v>646</v>
      </c>
      <c r="I46" s="4">
        <v>0.96237301826477051</v>
      </c>
      <c r="J46" s="4">
        <v>0.35</v>
      </c>
      <c r="K46" s="3" t="s">
        <v>589</v>
      </c>
      <c r="L46" s="2">
        <v>1344449340.8203125</v>
      </c>
      <c r="M46" s="2">
        <v>35002585</v>
      </c>
      <c r="N46" s="2">
        <v>8881570</v>
      </c>
      <c r="O46" s="4">
        <v>0.01</v>
      </c>
    </row>
    <row r="47" spans="2:15">
      <c r="B47" s="6" t="s">
        <v>228</v>
      </c>
      <c r="C47" s="2" t="s">
        <v>44</v>
      </c>
      <c r="D47" s="2" t="s">
        <v>647</v>
      </c>
      <c r="E47" s="2" t="s">
        <v>284</v>
      </c>
      <c r="F47" s="2" t="s">
        <v>648</v>
      </c>
      <c r="G47" s="2" t="s">
        <v>649</v>
      </c>
      <c r="H47" s="2" t="s">
        <v>650</v>
      </c>
      <c r="I47" s="4">
        <v>1.0917199850082397</v>
      </c>
      <c r="J47" s="4">
        <v>0.47</v>
      </c>
      <c r="K47" s="3" t="s">
        <v>651</v>
      </c>
      <c r="L47" s="2">
        <v>9334476562.5</v>
      </c>
      <c r="M47" s="2">
        <v>67700000</v>
      </c>
      <c r="N47" s="2">
        <v>3020786.75</v>
      </c>
      <c r="O47" s="4">
        <v>0.13</v>
      </c>
    </row>
    <row r="48" spans="2:15">
      <c r="B48" s="6"/>
      <c r="C48" s="2" t="s">
        <v>45</v>
      </c>
      <c r="D48" s="2" t="s">
        <v>652</v>
      </c>
      <c r="E48" s="2" t="s">
        <v>285</v>
      </c>
      <c r="F48" s="2" t="s">
        <v>653</v>
      </c>
      <c r="G48" s="2" t="s">
        <v>654</v>
      </c>
      <c r="H48" s="2" t="s">
        <v>655</v>
      </c>
      <c r="I48" s="4">
        <v>0.63269597291946411</v>
      </c>
      <c r="J48" s="4">
        <v>0.43</v>
      </c>
      <c r="K48" s="3" t="s">
        <v>614</v>
      </c>
      <c r="L48" s="2">
        <v>927135009.765625</v>
      </c>
      <c r="M48" s="2">
        <v>4500000</v>
      </c>
      <c r="N48" s="2">
        <v>27095.4453125</v>
      </c>
      <c r="O48" s="4">
        <v>0.17</v>
      </c>
    </row>
    <row r="49" spans="2:15">
      <c r="B49" s="6"/>
      <c r="C49" s="2" t="s">
        <v>46</v>
      </c>
      <c r="D49" s="2" t="s">
        <v>656</v>
      </c>
      <c r="E49" s="2" t="s">
        <v>286</v>
      </c>
      <c r="F49" s="2" t="s">
        <v>657</v>
      </c>
      <c r="G49" s="2" t="s">
        <v>658</v>
      </c>
      <c r="H49" s="2" t="s">
        <v>659</v>
      </c>
      <c r="I49" s="4">
        <v>0.81785202026367188</v>
      </c>
      <c r="J49" s="4">
        <v>0.43</v>
      </c>
      <c r="K49" s="3" t="s">
        <v>614</v>
      </c>
      <c r="L49" s="2">
        <v>8235149414.0625</v>
      </c>
      <c r="M49" s="2">
        <v>27500000</v>
      </c>
      <c r="N49" s="2">
        <v>213891.625</v>
      </c>
      <c r="O49" s="4">
        <v>0.25</v>
      </c>
    </row>
    <row r="50" spans="2:15">
      <c r="B50" s="6"/>
      <c r="C50" s="2" t="s">
        <v>47</v>
      </c>
      <c r="D50" s="2" t="s">
        <v>660</v>
      </c>
      <c r="E50" s="2" t="s">
        <v>287</v>
      </c>
      <c r="F50" s="2" t="s">
        <v>661</v>
      </c>
      <c r="G50" s="2" t="s">
        <v>662</v>
      </c>
      <c r="H50" s="2" t="s">
        <v>663</v>
      </c>
      <c r="I50" s="4">
        <v>0.76340901851654053</v>
      </c>
      <c r="J50" s="4">
        <v>0.56999999999999995</v>
      </c>
      <c r="K50" s="3" t="s">
        <v>560</v>
      </c>
      <c r="L50" s="2">
        <v>325573516.84570312</v>
      </c>
      <c r="M50" s="2">
        <v>5050000</v>
      </c>
      <c r="N50" s="2">
        <v>27736.615234375</v>
      </c>
      <c r="O50" s="4">
        <v>7.0000000000000007E-2</v>
      </c>
    </row>
    <row r="51" spans="2:15">
      <c r="B51" s="6" t="s">
        <v>230</v>
      </c>
      <c r="C51" s="2" t="s">
        <v>48</v>
      </c>
      <c r="D51" s="2" t="s">
        <v>664</v>
      </c>
      <c r="E51" s="2" t="s">
        <v>288</v>
      </c>
      <c r="F51" s="2" t="s">
        <v>665</v>
      </c>
      <c r="G51" s="2" t="s">
        <v>666</v>
      </c>
      <c r="H51" s="2" t="s">
        <v>667</v>
      </c>
      <c r="I51" s="4">
        <v>0.5748170018196106</v>
      </c>
      <c r="J51" s="4">
        <v>0.42</v>
      </c>
      <c r="K51" s="3" t="s">
        <v>614</v>
      </c>
      <c r="L51" s="2">
        <v>2586837646.484375</v>
      </c>
      <c r="M51" s="2">
        <v>16250000</v>
      </c>
      <c r="N51" s="2">
        <v>177680.21875</v>
      </c>
      <c r="O51" s="4">
        <v>0.22</v>
      </c>
    </row>
    <row r="52" spans="2:15">
      <c r="B52" s="6"/>
      <c r="C52" s="2" t="s">
        <v>49</v>
      </c>
      <c r="D52" s="2" t="s">
        <v>668</v>
      </c>
      <c r="E52" s="2" t="s">
        <v>289</v>
      </c>
      <c r="F52" s="2" t="s">
        <v>669</v>
      </c>
      <c r="G52" s="2" t="s">
        <v>670</v>
      </c>
      <c r="H52" s="2" t="s">
        <v>671</v>
      </c>
      <c r="I52" s="4">
        <v>2.4010701179504395</v>
      </c>
      <c r="J52" s="4">
        <v>0.6</v>
      </c>
      <c r="K52" s="3" t="s">
        <v>672</v>
      </c>
      <c r="L52" s="2">
        <v>1673216552.734375</v>
      </c>
      <c r="M52" s="2">
        <v>97450000</v>
      </c>
      <c r="N52" s="2">
        <v>4625891.5</v>
      </c>
      <c r="O52" s="4">
        <v>0.02</v>
      </c>
    </row>
    <row r="53" spans="2:15">
      <c r="B53" s="6"/>
      <c r="C53" s="2" t="s">
        <v>50</v>
      </c>
      <c r="D53" s="2" t="s">
        <v>673</v>
      </c>
      <c r="E53" s="2" t="s">
        <v>290</v>
      </c>
      <c r="F53" s="2" t="s">
        <v>674</v>
      </c>
      <c r="G53" s="2" t="s">
        <v>675</v>
      </c>
      <c r="H53" s="2" t="s">
        <v>676</v>
      </c>
      <c r="I53" s="4">
        <v>0.92391198873519897</v>
      </c>
      <c r="J53" s="4">
        <v>0.42</v>
      </c>
      <c r="K53" s="3" t="s">
        <v>677</v>
      </c>
      <c r="L53" s="2">
        <v>1139152954.1015625</v>
      </c>
      <c r="M53" s="2">
        <v>5650000</v>
      </c>
      <c r="N53" s="2">
        <v>227715.859375</v>
      </c>
      <c r="O53" s="4">
        <v>0.28999999999999998</v>
      </c>
    </row>
    <row r="54" spans="2:15">
      <c r="B54" s="6"/>
      <c r="C54" s="2" t="s">
        <v>51</v>
      </c>
      <c r="D54" s="2" t="s">
        <v>678</v>
      </c>
      <c r="E54" s="2" t="s">
        <v>291</v>
      </c>
      <c r="F54" s="2" t="s">
        <v>679</v>
      </c>
      <c r="G54" s="2" t="s">
        <v>680</v>
      </c>
      <c r="H54" s="2" t="s">
        <v>681</v>
      </c>
      <c r="I54" s="4">
        <v>4.8748798370361328</v>
      </c>
      <c r="J54" s="4">
        <v>0.62</v>
      </c>
      <c r="K54" s="3" t="s">
        <v>682</v>
      </c>
      <c r="L54" s="2">
        <v>723013488.76953125</v>
      </c>
      <c r="M54" s="2">
        <v>17080000</v>
      </c>
      <c r="N54" s="2">
        <v>36539.27734375</v>
      </c>
      <c r="O54" s="4">
        <v>0.04</v>
      </c>
    </row>
    <row r="55" spans="2:15">
      <c r="B55" s="6" t="s">
        <v>232</v>
      </c>
      <c r="C55" s="2" t="s">
        <v>52</v>
      </c>
      <c r="D55" s="2" t="s">
        <v>683</v>
      </c>
      <c r="E55" s="2" t="s">
        <v>292</v>
      </c>
      <c r="F55" s="2" t="s">
        <v>684</v>
      </c>
      <c r="G55" s="2" t="s">
        <v>685</v>
      </c>
      <c r="H55" s="2" t="s">
        <v>686</v>
      </c>
      <c r="I55" s="4">
        <v>2.6470100879669189</v>
      </c>
      <c r="J55" s="4">
        <v>0.56000000000000005</v>
      </c>
      <c r="K55" s="3" t="s">
        <v>687</v>
      </c>
      <c r="L55" s="2">
        <v>611417968.75</v>
      </c>
      <c r="M55" s="2">
        <v>9050000</v>
      </c>
      <c r="N55" s="2">
        <v>49105.078125</v>
      </c>
      <c r="O55" s="4">
        <v>0.1</v>
      </c>
    </row>
    <row r="56" spans="2:15">
      <c r="B56" s="6"/>
      <c r="C56" s="2" t="s">
        <v>53</v>
      </c>
      <c r="D56" s="2" t="s">
        <v>688</v>
      </c>
      <c r="E56" s="2" t="s">
        <v>293</v>
      </c>
      <c r="F56" s="2" t="s">
        <v>689</v>
      </c>
      <c r="G56" s="2" t="s">
        <v>690</v>
      </c>
      <c r="H56" s="2" t="s">
        <v>691</v>
      </c>
      <c r="I56" s="4">
        <v>11.575099945068359</v>
      </c>
      <c r="J56" s="4">
        <v>0.52</v>
      </c>
      <c r="K56" s="3" t="s">
        <v>692</v>
      </c>
      <c r="L56" s="2">
        <v>16539835937.5</v>
      </c>
      <c r="M56" s="2">
        <v>434002500</v>
      </c>
      <c r="N56" s="2">
        <v>29358054</v>
      </c>
      <c r="O56" s="4">
        <v>0.01</v>
      </c>
    </row>
    <row r="57" spans="2:15">
      <c r="B57" s="6"/>
      <c r="C57" s="2" t="s">
        <v>54</v>
      </c>
      <c r="D57" s="2" t="s">
        <v>693</v>
      </c>
      <c r="E57" s="2" t="s">
        <v>294</v>
      </c>
      <c r="F57" s="2" t="s">
        <v>694</v>
      </c>
      <c r="G57" s="2" t="s">
        <v>695</v>
      </c>
      <c r="H57" s="2" t="s">
        <v>696</v>
      </c>
      <c r="I57" s="4">
        <v>19.106300354003906</v>
      </c>
      <c r="J57" s="4">
        <v>0.66</v>
      </c>
      <c r="K57" s="3" t="s">
        <v>697</v>
      </c>
      <c r="L57" s="2">
        <v>993661865.234375</v>
      </c>
      <c r="M57" s="2">
        <v>23347318</v>
      </c>
      <c r="N57" s="2">
        <v>746580.375</v>
      </c>
      <c r="O57" s="4">
        <v>0.18</v>
      </c>
    </row>
    <row r="58" spans="2:15">
      <c r="B58" s="6"/>
      <c r="C58" s="2" t="s">
        <v>55</v>
      </c>
      <c r="D58" s="2" t="s">
        <v>698</v>
      </c>
      <c r="E58" s="2" t="s">
        <v>295</v>
      </c>
      <c r="F58" s="2" t="s">
        <v>699</v>
      </c>
      <c r="G58" s="2" t="s">
        <v>700</v>
      </c>
      <c r="H58" s="2" t="s">
        <v>701</v>
      </c>
      <c r="I58" s="4">
        <v>0.90063399076461792</v>
      </c>
      <c r="J58" s="4">
        <v>0.42</v>
      </c>
      <c r="K58" s="3" t="s">
        <v>614</v>
      </c>
      <c r="L58" s="2">
        <v>2487177001.953125</v>
      </c>
      <c r="M58" s="2">
        <v>43650000</v>
      </c>
      <c r="N58" s="2">
        <v>3107133.75</v>
      </c>
      <c r="O58" s="4">
        <v>0.02</v>
      </c>
    </row>
    <row r="59" spans="2:15">
      <c r="B59" s="6"/>
      <c r="C59" s="2" t="s">
        <v>56</v>
      </c>
      <c r="D59" s="2" t="s">
        <v>702</v>
      </c>
      <c r="E59" s="2" t="s">
        <v>296</v>
      </c>
      <c r="F59" s="2" t="s">
        <v>703</v>
      </c>
      <c r="G59" s="2" t="s">
        <v>704</v>
      </c>
      <c r="H59" s="2" t="s">
        <v>705</v>
      </c>
      <c r="I59" s="4">
        <v>4.1453399658203125</v>
      </c>
      <c r="J59" s="4">
        <v>0.75</v>
      </c>
      <c r="K59" s="3" t="s">
        <v>706</v>
      </c>
      <c r="L59" s="2">
        <v>783403564.453125</v>
      </c>
      <c r="M59" s="2">
        <v>19224628</v>
      </c>
      <c r="N59" s="2">
        <v>392157.65625</v>
      </c>
      <c r="O59" s="4">
        <v>0.05</v>
      </c>
    </row>
    <row r="60" spans="2:15">
      <c r="B60" s="6"/>
      <c r="C60" s="2" t="s">
        <v>57</v>
      </c>
      <c r="D60" s="2" t="s">
        <v>707</v>
      </c>
      <c r="E60" s="2" t="s">
        <v>297</v>
      </c>
      <c r="F60" s="2" t="s">
        <v>708</v>
      </c>
      <c r="G60" s="2" t="s">
        <v>709</v>
      </c>
      <c r="H60" s="2" t="s">
        <v>710</v>
      </c>
      <c r="I60" s="4">
        <v>6.7894902229309082</v>
      </c>
      <c r="J60" s="4">
        <v>0.39</v>
      </c>
      <c r="K60" s="3" t="s">
        <v>711</v>
      </c>
      <c r="L60" s="2">
        <v>310996002.19726562</v>
      </c>
      <c r="M60" s="2">
        <v>11600000</v>
      </c>
      <c r="N60" s="2">
        <v>146657.109375</v>
      </c>
      <c r="O60" s="4">
        <v>0.12</v>
      </c>
    </row>
    <row r="61" spans="2:15">
      <c r="B61" s="6"/>
      <c r="C61" s="2" t="s">
        <v>58</v>
      </c>
      <c r="D61" s="2" t="s">
        <v>712</v>
      </c>
      <c r="E61" s="2" t="s">
        <v>298</v>
      </c>
      <c r="F61" s="2" t="s">
        <v>713</v>
      </c>
      <c r="G61" s="2" t="s">
        <v>714</v>
      </c>
      <c r="H61" s="2" t="s">
        <v>715</v>
      </c>
      <c r="I61" s="4">
        <v>3.0422000885009766</v>
      </c>
      <c r="J61" s="4">
        <v>0.46</v>
      </c>
      <c r="K61" s="3" t="s">
        <v>716</v>
      </c>
      <c r="L61" s="2">
        <v>3044099853.515625</v>
      </c>
      <c r="M61" s="2">
        <v>109500001</v>
      </c>
      <c r="N61" s="2">
        <v>719507.625</v>
      </c>
      <c r="O61" s="4">
        <v>0.03</v>
      </c>
    </row>
    <row r="62" spans="2:15">
      <c r="B62" s="6"/>
      <c r="C62" s="2" t="s">
        <v>59</v>
      </c>
      <c r="D62" s="2" t="s">
        <v>717</v>
      </c>
      <c r="E62" s="2" t="s">
        <v>299</v>
      </c>
      <c r="F62" s="2" t="s">
        <v>718</v>
      </c>
      <c r="G62" s="2" t="s">
        <v>719</v>
      </c>
      <c r="H62" s="2" t="s">
        <v>720</v>
      </c>
      <c r="I62" s="4">
        <v>1.3420300483703613</v>
      </c>
      <c r="J62" s="4">
        <v>0.56000000000000005</v>
      </c>
      <c r="K62" s="3" t="s">
        <v>721</v>
      </c>
      <c r="L62" s="2">
        <v>43254001.617431641</v>
      </c>
      <c r="M62" s="2">
        <v>1350000</v>
      </c>
      <c r="N62" s="2">
        <v>23005.908203125</v>
      </c>
      <c r="O62" s="4">
        <v>0.05</v>
      </c>
    </row>
    <row r="63" spans="2:15">
      <c r="B63" s="6"/>
      <c r="C63" s="2" t="s">
        <v>60</v>
      </c>
      <c r="D63" s="2" t="s">
        <v>722</v>
      </c>
      <c r="E63" s="2" t="s">
        <v>300</v>
      </c>
      <c r="F63" s="2" t="s">
        <v>723</v>
      </c>
      <c r="G63" s="2" t="s">
        <v>724</v>
      </c>
      <c r="H63" s="2" t="s">
        <v>725</v>
      </c>
      <c r="I63" s="4">
        <v>6.5841097831726074</v>
      </c>
      <c r="J63" s="4">
        <v>0.46</v>
      </c>
      <c r="K63" s="3" t="s">
        <v>726</v>
      </c>
      <c r="L63" s="2">
        <v>242840988.15917969</v>
      </c>
      <c r="M63" s="2">
        <v>3660000</v>
      </c>
      <c r="N63" s="2">
        <v>34615.67578125</v>
      </c>
      <c r="O63" s="4">
        <v>0.12</v>
      </c>
    </row>
    <row r="64" spans="2:15">
      <c r="B64" s="6"/>
      <c r="C64" s="2" t="s">
        <v>61</v>
      </c>
      <c r="D64" s="2" t="s">
        <v>727</v>
      </c>
      <c r="E64" s="2" t="s">
        <v>301</v>
      </c>
      <c r="F64" s="2" t="s">
        <v>728</v>
      </c>
      <c r="G64" s="2" t="s">
        <v>729</v>
      </c>
      <c r="H64" s="2" t="s">
        <v>730</v>
      </c>
      <c r="I64" s="4">
        <v>5.345099925994873</v>
      </c>
      <c r="J64" s="4">
        <v>0.71</v>
      </c>
      <c r="K64" s="3" t="s">
        <v>731</v>
      </c>
      <c r="L64" s="2">
        <v>147089447.02148437</v>
      </c>
      <c r="M64" s="2">
        <v>13581666</v>
      </c>
      <c r="N64" s="2">
        <v>165540.765625</v>
      </c>
      <c r="O64" s="4">
        <v>0.05</v>
      </c>
    </row>
    <row r="65" spans="2:15">
      <c r="B65" s="6" t="s">
        <v>234</v>
      </c>
      <c r="C65" s="2" t="s">
        <v>63</v>
      </c>
      <c r="D65" s="2" t="s">
        <v>732</v>
      </c>
      <c r="E65" s="2" t="s">
        <v>302</v>
      </c>
      <c r="F65" s="2" t="s">
        <v>733</v>
      </c>
      <c r="G65" s="2" t="s">
        <v>734</v>
      </c>
      <c r="H65" s="2" t="s">
        <v>735</v>
      </c>
      <c r="I65" s="4">
        <v>1.0640699863433838</v>
      </c>
      <c r="J65" s="4">
        <v>0.6</v>
      </c>
      <c r="K65" s="3" t="s">
        <v>736</v>
      </c>
      <c r="L65" s="2">
        <v>5036597656.25</v>
      </c>
      <c r="M65" s="2">
        <v>63250002</v>
      </c>
      <c r="N65" s="2">
        <v>507155.125</v>
      </c>
      <c r="O65" s="4">
        <v>0.11</v>
      </c>
    </row>
    <row r="66" spans="2:15">
      <c r="B66" s="6"/>
      <c r="C66" s="2" t="s">
        <v>64</v>
      </c>
      <c r="D66" s="2" t="s">
        <v>737</v>
      </c>
      <c r="E66" s="2" t="s">
        <v>303</v>
      </c>
      <c r="F66" s="2" t="s">
        <v>738</v>
      </c>
      <c r="G66" s="2" t="s">
        <v>739</v>
      </c>
      <c r="H66" s="2" t="s">
        <v>740</v>
      </c>
      <c r="I66" s="4">
        <v>0.6223750114440918</v>
      </c>
      <c r="J66" s="4">
        <v>0.54</v>
      </c>
      <c r="K66" s="3" t="s">
        <v>741</v>
      </c>
      <c r="L66" s="2">
        <v>10125769531.25</v>
      </c>
      <c r="M66" s="2">
        <v>53550002</v>
      </c>
      <c r="N66" s="2">
        <v>683537.625</v>
      </c>
      <c r="O66" s="4">
        <v>0.01</v>
      </c>
    </row>
    <row r="67" spans="2:15">
      <c r="B67" s="6"/>
      <c r="C67" s="2" t="s">
        <v>65</v>
      </c>
      <c r="D67" s="2" t="s">
        <v>742</v>
      </c>
      <c r="E67" s="2" t="s">
        <v>304</v>
      </c>
      <c r="F67" s="2" t="s">
        <v>743</v>
      </c>
      <c r="G67" s="2" t="s">
        <v>744</v>
      </c>
      <c r="H67" s="2" t="s">
        <v>745</v>
      </c>
      <c r="I67" s="4">
        <v>2.4947800636291504</v>
      </c>
      <c r="J67" s="4">
        <v>0.6</v>
      </c>
      <c r="K67" s="3" t="s">
        <v>746</v>
      </c>
      <c r="L67" s="2">
        <v>2231912109.375</v>
      </c>
      <c r="M67" s="2">
        <v>62800002</v>
      </c>
      <c r="N67" s="2">
        <v>426907.96875</v>
      </c>
      <c r="O67" s="4">
        <v>0.05</v>
      </c>
    </row>
    <row r="68" spans="2:15">
      <c r="B68" s="6"/>
      <c r="C68" s="2" t="s">
        <v>66</v>
      </c>
      <c r="D68" s="2" t="s">
        <v>747</v>
      </c>
      <c r="E68" s="2" t="s">
        <v>305</v>
      </c>
      <c r="F68" s="2" t="s">
        <v>748</v>
      </c>
      <c r="G68" s="2" t="s">
        <v>749</v>
      </c>
      <c r="H68" s="2" t="s">
        <v>750</v>
      </c>
      <c r="I68" s="4">
        <v>2.4956901073455811</v>
      </c>
      <c r="J68" s="4">
        <v>0.63</v>
      </c>
      <c r="K68" s="3" t="s">
        <v>560</v>
      </c>
      <c r="L68" s="2">
        <v>52338973.999023437</v>
      </c>
      <c r="M68" s="2">
        <v>750000</v>
      </c>
      <c r="N68" s="2">
        <v>2910.4921875</v>
      </c>
      <c r="O68" s="4">
        <v>0.15</v>
      </c>
    </row>
    <row r="69" spans="2:15">
      <c r="B69" s="6"/>
      <c r="C69" s="2" t="s">
        <v>67</v>
      </c>
      <c r="D69" s="2" t="s">
        <v>751</v>
      </c>
      <c r="E69" s="2" t="s">
        <v>306</v>
      </c>
      <c r="F69" s="2" t="s">
        <v>752</v>
      </c>
      <c r="G69" s="2" t="s">
        <v>753</v>
      </c>
      <c r="H69" s="2" t="s">
        <v>754</v>
      </c>
      <c r="I69" s="4">
        <v>0.82055801153182983</v>
      </c>
      <c r="J69" s="4">
        <v>0.46</v>
      </c>
      <c r="K69" s="3" t="s">
        <v>755</v>
      </c>
      <c r="L69" s="2">
        <v>3624074951.171875</v>
      </c>
      <c r="M69" s="2">
        <v>11700000</v>
      </c>
      <c r="N69" s="2">
        <v>593982.125</v>
      </c>
      <c r="O69" s="4">
        <v>0.3</v>
      </c>
    </row>
    <row r="70" spans="2:15">
      <c r="B70" s="6"/>
      <c r="C70" s="2" t="s">
        <v>68</v>
      </c>
      <c r="D70" s="2" t="s">
        <v>756</v>
      </c>
      <c r="E70" s="2" t="s">
        <v>307</v>
      </c>
      <c r="F70" s="2" t="s">
        <v>757</v>
      </c>
      <c r="G70" s="2" t="s">
        <v>758</v>
      </c>
      <c r="H70" s="2" t="s">
        <v>68</v>
      </c>
      <c r="I70" s="4">
        <v>3.6718499660491943</v>
      </c>
      <c r="J70" s="4">
        <v>0.65</v>
      </c>
      <c r="K70" s="3" t="s">
        <v>759</v>
      </c>
      <c r="L70" s="2">
        <v>211054992.67578125</v>
      </c>
      <c r="M70" s="2">
        <v>4250000</v>
      </c>
      <c r="N70" s="2">
        <v>44133.4296875</v>
      </c>
      <c r="O70" s="4">
        <v>0.13</v>
      </c>
    </row>
    <row r="71" spans="2:15">
      <c r="B71" s="6"/>
      <c r="C71" s="2" t="s">
        <v>69</v>
      </c>
      <c r="D71" s="2" t="s">
        <v>760</v>
      </c>
      <c r="E71" s="2" t="s">
        <v>308</v>
      </c>
      <c r="F71" s="2" t="s">
        <v>761</v>
      </c>
      <c r="G71" s="2" t="s">
        <v>762</v>
      </c>
      <c r="H71" s="2" t="s">
        <v>763</v>
      </c>
      <c r="I71" s="4">
        <v>0.52055102586746216</v>
      </c>
      <c r="J71" s="4">
        <v>0.46</v>
      </c>
      <c r="K71" s="3" t="s">
        <v>755</v>
      </c>
      <c r="L71" s="2">
        <v>5309079101.5625</v>
      </c>
      <c r="M71" s="2">
        <v>16950000</v>
      </c>
      <c r="N71" s="2">
        <v>974087.9375</v>
      </c>
      <c r="O71" s="4">
        <v>0.32</v>
      </c>
    </row>
    <row r="72" spans="2:15">
      <c r="B72" s="3" t="s">
        <v>236</v>
      </c>
      <c r="C72" s="2" t="s">
        <v>70</v>
      </c>
      <c r="D72" s="2" t="s">
        <v>764</v>
      </c>
      <c r="E72" s="2" t="s">
        <v>309</v>
      </c>
      <c r="F72" s="2" t="s">
        <v>765</v>
      </c>
      <c r="G72" s="2" t="s">
        <v>766</v>
      </c>
      <c r="H72" s="2" t="s">
        <v>767</v>
      </c>
      <c r="I72" s="4">
        <v>3.3502099514007568</v>
      </c>
      <c r="J72" s="4">
        <v>0.46</v>
      </c>
      <c r="K72" s="3" t="s">
        <v>768</v>
      </c>
      <c r="L72" s="2">
        <v>3074016113.28125</v>
      </c>
      <c r="M72" s="2">
        <v>78100000</v>
      </c>
      <c r="N72" s="2">
        <v>335850.59375</v>
      </c>
      <c r="O72" s="4">
        <v>0.1</v>
      </c>
    </row>
    <row r="73" spans="2:15">
      <c r="B73" s="6" t="s">
        <v>238</v>
      </c>
      <c r="C73" s="2" t="s">
        <v>71</v>
      </c>
      <c r="D73" s="2" t="s">
        <v>769</v>
      </c>
      <c r="E73" s="2" t="s">
        <v>310</v>
      </c>
      <c r="F73" s="2" t="s">
        <v>770</v>
      </c>
      <c r="G73" s="2" t="s">
        <v>771</v>
      </c>
      <c r="H73" s="2" t="s">
        <v>772</v>
      </c>
      <c r="I73" s="4">
        <v>1.0750099420547485</v>
      </c>
      <c r="J73" s="4">
        <v>0.12</v>
      </c>
      <c r="K73" s="3" t="s">
        <v>773</v>
      </c>
      <c r="L73" s="2">
        <v>28669720703.125</v>
      </c>
      <c r="M73" s="2">
        <v>350228685</v>
      </c>
      <c r="N73" s="2">
        <v>4233506.5</v>
      </c>
      <c r="O73" s="4">
        <v>0.01</v>
      </c>
    </row>
    <row r="74" spans="2:15">
      <c r="B74" s="6"/>
      <c r="C74" s="2" t="s">
        <v>72</v>
      </c>
      <c r="D74" s="2" t="s">
        <v>774</v>
      </c>
      <c r="E74" s="2" t="s">
        <v>311</v>
      </c>
      <c r="F74" s="2" t="s">
        <v>775</v>
      </c>
      <c r="G74" s="2" t="s">
        <v>776</v>
      </c>
      <c r="H74" s="2" t="s">
        <v>777</v>
      </c>
      <c r="I74" s="4">
        <v>1.2042499780654907</v>
      </c>
      <c r="J74" s="4">
        <v>0.48</v>
      </c>
      <c r="K74" s="3" t="s">
        <v>778</v>
      </c>
      <c r="L74" s="2">
        <v>1083890991.2109375</v>
      </c>
      <c r="M74" s="2">
        <v>41150000</v>
      </c>
      <c r="N74" s="2">
        <v>698879.5625</v>
      </c>
      <c r="O74" s="4">
        <v>0.03</v>
      </c>
    </row>
    <row r="75" spans="2:15">
      <c r="B75" s="6" t="s">
        <v>239</v>
      </c>
      <c r="C75" s="2" t="s">
        <v>73</v>
      </c>
      <c r="D75" s="2" t="s">
        <v>779</v>
      </c>
      <c r="E75" s="2" t="s">
        <v>312</v>
      </c>
      <c r="F75" s="2" t="s">
        <v>780</v>
      </c>
      <c r="G75" s="2" t="s">
        <v>781</v>
      </c>
      <c r="H75" s="2" t="s">
        <v>782</v>
      </c>
      <c r="I75" s="4">
        <v>1.1086900234222412</v>
      </c>
      <c r="J75" s="4">
        <v>9.4500000000000001E-2</v>
      </c>
      <c r="K75" s="3" t="s">
        <v>783</v>
      </c>
      <c r="L75" s="2">
        <v>289574468750</v>
      </c>
      <c r="M75" s="2">
        <v>864582116</v>
      </c>
      <c r="N75" s="2">
        <v>68440128</v>
      </c>
      <c r="O75" s="4">
        <v>0.01</v>
      </c>
    </row>
    <row r="76" spans="2:15">
      <c r="B76" s="6"/>
      <c r="C76" s="2" t="s">
        <v>74</v>
      </c>
      <c r="D76" s="2" t="s">
        <v>784</v>
      </c>
      <c r="E76" s="2" t="s">
        <v>313</v>
      </c>
      <c r="F76" s="2" t="s">
        <v>785</v>
      </c>
      <c r="G76" s="2" t="s">
        <v>786</v>
      </c>
      <c r="H76" s="2" t="s">
        <v>787</v>
      </c>
      <c r="I76" s="4">
        <v>30.368900299072266</v>
      </c>
      <c r="J76" s="4">
        <v>0.9</v>
      </c>
      <c r="K76" s="3" t="s">
        <v>788</v>
      </c>
      <c r="L76" s="2">
        <v>2463576416.015625</v>
      </c>
      <c r="M76" s="2">
        <v>33550000</v>
      </c>
      <c r="N76" s="2">
        <v>2727647</v>
      </c>
      <c r="O76" s="4">
        <v>0.02</v>
      </c>
    </row>
    <row r="77" spans="2:15">
      <c r="B77" s="6"/>
      <c r="C77" s="2" t="s">
        <v>75</v>
      </c>
      <c r="D77" s="2" t="s">
        <v>789</v>
      </c>
      <c r="E77" s="2" t="s">
        <v>314</v>
      </c>
      <c r="F77" s="2" t="s">
        <v>790</v>
      </c>
      <c r="G77" s="2" t="s">
        <v>791</v>
      </c>
      <c r="H77" s="2" t="s">
        <v>792</v>
      </c>
      <c r="I77" s="4">
        <v>1.9510400295257568</v>
      </c>
      <c r="J77" s="4">
        <v>0.2</v>
      </c>
      <c r="K77" s="3" t="s">
        <v>793</v>
      </c>
      <c r="L77" s="2">
        <v>132283171875</v>
      </c>
      <c r="M77" s="2">
        <v>480750000</v>
      </c>
      <c r="N77" s="2">
        <v>46764112</v>
      </c>
      <c r="O77" s="4">
        <v>0.01</v>
      </c>
    </row>
    <row r="78" spans="2:15">
      <c r="B78" s="6"/>
      <c r="C78" s="2" t="s">
        <v>76</v>
      </c>
      <c r="D78" s="2" t="s">
        <v>794</v>
      </c>
      <c r="E78" s="2" t="s">
        <v>315</v>
      </c>
      <c r="F78" s="2" t="s">
        <v>795</v>
      </c>
      <c r="G78" s="2" t="s">
        <v>796</v>
      </c>
      <c r="H78" s="2" t="s">
        <v>797</v>
      </c>
      <c r="I78" s="4">
        <v>28.556299209594727</v>
      </c>
      <c r="J78" s="4">
        <v>0.95</v>
      </c>
      <c r="K78" s="3" t="s">
        <v>788</v>
      </c>
      <c r="L78" s="2">
        <v>3075011962.890625</v>
      </c>
      <c r="M78" s="2">
        <v>34350000</v>
      </c>
      <c r="N78" s="2">
        <v>2619405</v>
      </c>
      <c r="O78" s="4">
        <v>0.05</v>
      </c>
    </row>
    <row r="79" spans="2:15">
      <c r="B79" s="6"/>
      <c r="C79" s="2" t="s">
        <v>77</v>
      </c>
      <c r="D79" s="2" t="s">
        <v>798</v>
      </c>
      <c r="E79" s="2" t="s">
        <v>316</v>
      </c>
      <c r="F79" s="2" t="s">
        <v>799</v>
      </c>
      <c r="G79" s="2" t="s">
        <v>800</v>
      </c>
      <c r="H79" s="2" t="s">
        <v>801</v>
      </c>
      <c r="I79" s="4">
        <v>2.3572800159454346</v>
      </c>
      <c r="J79" s="4">
        <v>0.49</v>
      </c>
      <c r="K79" s="3" t="s">
        <v>802</v>
      </c>
      <c r="L79" s="2">
        <v>2200144042.96875</v>
      </c>
      <c r="M79" s="2">
        <v>79600000</v>
      </c>
      <c r="N79" s="2">
        <v>2513169.75</v>
      </c>
      <c r="O79" s="4">
        <v>0.02</v>
      </c>
    </row>
    <row r="80" spans="2:15">
      <c r="B80" s="6"/>
      <c r="C80" s="2" t="s">
        <v>78</v>
      </c>
      <c r="D80" s="2" t="s">
        <v>803</v>
      </c>
      <c r="E80" s="2" t="s">
        <v>317</v>
      </c>
      <c r="F80" s="2" t="s">
        <v>804</v>
      </c>
      <c r="G80" s="2" t="s">
        <v>805</v>
      </c>
      <c r="H80" s="2" t="s">
        <v>806</v>
      </c>
      <c r="I80" s="4">
        <v>6.0379900932312012</v>
      </c>
      <c r="J80" s="4">
        <v>0.49</v>
      </c>
      <c r="K80" s="3" t="s">
        <v>802</v>
      </c>
      <c r="L80" s="2">
        <v>705180053.7109375</v>
      </c>
      <c r="M80" s="2">
        <v>21000000</v>
      </c>
      <c r="N80" s="2">
        <v>2703787.5</v>
      </c>
      <c r="O80" s="4">
        <v>0.01</v>
      </c>
    </row>
    <row r="81" spans="2:15">
      <c r="B81" s="6"/>
      <c r="C81" s="2" t="s">
        <v>79</v>
      </c>
      <c r="D81" s="2" t="s">
        <v>807</v>
      </c>
      <c r="E81" s="2" t="s">
        <v>318</v>
      </c>
      <c r="F81" s="2" t="s">
        <v>808</v>
      </c>
      <c r="G81" s="2" t="s">
        <v>809</v>
      </c>
      <c r="H81" s="2" t="s">
        <v>810</v>
      </c>
      <c r="I81" s="4">
        <v>6.6898798942565918</v>
      </c>
      <c r="J81" s="4">
        <v>0.59</v>
      </c>
      <c r="K81" s="3" t="s">
        <v>811</v>
      </c>
      <c r="L81" s="2">
        <v>76569999.694824219</v>
      </c>
      <c r="M81" s="2">
        <v>2600000</v>
      </c>
      <c r="N81" s="2">
        <v>10617.26171875</v>
      </c>
      <c r="O81" s="4">
        <v>0.33</v>
      </c>
    </row>
    <row r="82" spans="2:15">
      <c r="B82" s="6"/>
      <c r="C82" s="2" t="s">
        <v>80</v>
      </c>
      <c r="D82" s="2" t="s">
        <v>812</v>
      </c>
      <c r="E82" s="2" t="s">
        <v>319</v>
      </c>
      <c r="F82" s="2" t="s">
        <v>813</v>
      </c>
      <c r="G82" s="2" t="s">
        <v>814</v>
      </c>
      <c r="H82" s="2" t="s">
        <v>815</v>
      </c>
      <c r="I82" s="4">
        <v>8.3400402069091797</v>
      </c>
      <c r="J82" s="4">
        <v>0.59</v>
      </c>
      <c r="K82" s="3" t="s">
        <v>816</v>
      </c>
      <c r="L82" s="2">
        <v>4838810058.59375</v>
      </c>
      <c r="M82" s="2">
        <v>173000000</v>
      </c>
      <c r="N82" s="2">
        <v>25282654</v>
      </c>
      <c r="O82" s="4">
        <v>0.01</v>
      </c>
    </row>
    <row r="83" spans="2:15">
      <c r="B83" s="6"/>
      <c r="C83" s="2" t="s">
        <v>81</v>
      </c>
      <c r="D83" s="2" t="s">
        <v>817</v>
      </c>
      <c r="E83" s="2" t="s">
        <v>428</v>
      </c>
      <c r="F83" s="2" t="s">
        <v>818</v>
      </c>
      <c r="G83" s="2" t="s">
        <v>819</v>
      </c>
      <c r="H83" s="2" t="s">
        <v>820</v>
      </c>
      <c r="I83" s="4">
        <v>3.8424499034881592</v>
      </c>
      <c r="J83" s="4">
        <v>0.6</v>
      </c>
      <c r="K83" s="3" t="s">
        <v>821</v>
      </c>
      <c r="L83" s="2">
        <v>39378662.109375</v>
      </c>
      <c r="M83" s="2">
        <v>1674975</v>
      </c>
      <c r="N83" s="2">
        <v>15468.2158203125</v>
      </c>
      <c r="O83" s="4">
        <v>0.19</v>
      </c>
    </row>
    <row r="84" spans="2:15">
      <c r="B84" s="6"/>
      <c r="C84" s="2" t="s">
        <v>82</v>
      </c>
      <c r="D84" s="2" t="s">
        <v>822</v>
      </c>
      <c r="E84" s="2" t="s">
        <v>320</v>
      </c>
      <c r="F84" s="2" t="s">
        <v>823</v>
      </c>
      <c r="G84" s="2" t="s">
        <v>824</v>
      </c>
      <c r="H84" s="2" t="s">
        <v>825</v>
      </c>
      <c r="I84" s="4">
        <v>11.901100158691406</v>
      </c>
      <c r="J84" s="4">
        <v>0.5</v>
      </c>
      <c r="K84" s="3" t="s">
        <v>802</v>
      </c>
      <c r="L84" s="2">
        <v>2211048095.703125</v>
      </c>
      <c r="M84" s="2">
        <v>86100000</v>
      </c>
      <c r="N84" s="2">
        <v>3274466.75</v>
      </c>
      <c r="O84" s="4">
        <v>0.01</v>
      </c>
    </row>
    <row r="85" spans="2:15">
      <c r="B85" s="6"/>
      <c r="C85" s="2" t="s">
        <v>83</v>
      </c>
      <c r="D85" s="2" t="s">
        <v>826</v>
      </c>
      <c r="E85" s="2" t="s">
        <v>321</v>
      </c>
      <c r="F85" s="2" t="s">
        <v>827</v>
      </c>
      <c r="G85" s="2" t="s">
        <v>828</v>
      </c>
      <c r="H85" s="2" t="s">
        <v>829</v>
      </c>
      <c r="I85" s="4">
        <v>11.098899841308594</v>
      </c>
      <c r="J85" s="4">
        <v>0.5</v>
      </c>
      <c r="K85" s="3" t="s">
        <v>802</v>
      </c>
      <c r="L85" s="2">
        <v>372626983.64257812</v>
      </c>
      <c r="M85" s="2">
        <v>16650000</v>
      </c>
      <c r="N85" s="2">
        <v>726089.9375</v>
      </c>
      <c r="O85" s="4">
        <v>0.01</v>
      </c>
    </row>
    <row r="86" spans="2:15">
      <c r="B86" s="6"/>
      <c r="C86" s="2" t="s">
        <v>84</v>
      </c>
      <c r="D86" s="2" t="s">
        <v>830</v>
      </c>
      <c r="E86" s="2" t="s">
        <v>322</v>
      </c>
      <c r="F86" s="2" t="s">
        <v>831</v>
      </c>
      <c r="G86" s="2" t="s">
        <v>832</v>
      </c>
      <c r="H86" s="2" t="s">
        <v>833</v>
      </c>
      <c r="I86" s="4">
        <v>11.603799819946289</v>
      </c>
      <c r="J86" s="4">
        <v>0.49</v>
      </c>
      <c r="K86" s="3" t="s">
        <v>802</v>
      </c>
      <c r="L86" s="2">
        <v>2951891845.703125</v>
      </c>
      <c r="M86" s="2">
        <v>100200000</v>
      </c>
      <c r="N86" s="2">
        <v>5987247.5</v>
      </c>
      <c r="O86" s="4">
        <v>0.01</v>
      </c>
    </row>
    <row r="87" spans="2:15">
      <c r="B87" s="6"/>
      <c r="C87" s="2" t="s">
        <v>85</v>
      </c>
      <c r="D87" s="2" t="s">
        <v>834</v>
      </c>
      <c r="E87" s="2" t="s">
        <v>323</v>
      </c>
      <c r="F87" s="2" t="s">
        <v>835</v>
      </c>
      <c r="G87" s="2" t="s">
        <v>836</v>
      </c>
      <c r="H87" s="2" t="s">
        <v>837</v>
      </c>
      <c r="I87" s="4">
        <v>11.442600250244141</v>
      </c>
      <c r="J87" s="4">
        <v>0.49</v>
      </c>
      <c r="K87" s="3" t="s">
        <v>802</v>
      </c>
      <c r="L87" s="2">
        <v>179546997.0703125</v>
      </c>
      <c r="M87" s="2">
        <v>7275000</v>
      </c>
      <c r="N87" s="2">
        <v>530357.25</v>
      </c>
      <c r="O87" s="4">
        <v>0.01</v>
      </c>
    </row>
    <row r="88" spans="2:15">
      <c r="B88" s="6"/>
      <c r="C88" s="2" t="s">
        <v>86</v>
      </c>
      <c r="D88" s="2" t="s">
        <v>838</v>
      </c>
      <c r="E88" s="2" t="s">
        <v>324</v>
      </c>
      <c r="F88" s="2" t="s">
        <v>839</v>
      </c>
      <c r="G88" s="2" t="s">
        <v>840</v>
      </c>
      <c r="H88" s="2" t="s">
        <v>841</v>
      </c>
      <c r="I88" s="4">
        <v>13.074600219726563</v>
      </c>
      <c r="J88" s="4">
        <v>0.94</v>
      </c>
      <c r="K88" s="3" t="s">
        <v>842</v>
      </c>
      <c r="L88" s="2">
        <v>20970838.54675293</v>
      </c>
      <c r="M88" s="2">
        <v>824974</v>
      </c>
      <c r="N88" s="2">
        <v>2687.107666015625</v>
      </c>
      <c r="O88" s="4">
        <v>0.08</v>
      </c>
    </row>
    <row r="89" spans="2:15">
      <c r="B89" s="6"/>
      <c r="C89" s="2" t="s">
        <v>87</v>
      </c>
      <c r="D89" s="2" t="s">
        <v>843</v>
      </c>
      <c r="E89" s="2" t="s">
        <v>429</v>
      </c>
      <c r="F89" s="2" t="s">
        <v>844</v>
      </c>
      <c r="G89" s="2" t="s">
        <v>845</v>
      </c>
      <c r="H89" s="2" t="s">
        <v>846</v>
      </c>
      <c r="I89" s="4">
        <v>14.814299583435059</v>
      </c>
      <c r="J89" s="4">
        <v>0.69</v>
      </c>
      <c r="K89" s="3" t="s">
        <v>847</v>
      </c>
      <c r="L89" s="2">
        <v>3225033203.125</v>
      </c>
      <c r="M89" s="2">
        <v>92700000</v>
      </c>
      <c r="N89" s="2">
        <v>3664913.25</v>
      </c>
      <c r="O89" s="4">
        <v>0.01</v>
      </c>
    </row>
    <row r="90" spans="2:15">
      <c r="B90" s="6"/>
      <c r="C90" s="2" t="s">
        <v>88</v>
      </c>
      <c r="D90" s="2" t="s">
        <v>848</v>
      </c>
      <c r="E90" s="2" t="s">
        <v>325</v>
      </c>
      <c r="F90" s="2" t="s">
        <v>849</v>
      </c>
      <c r="G90" s="2" t="s">
        <v>850</v>
      </c>
      <c r="H90" s="2" t="s">
        <v>851</v>
      </c>
      <c r="I90" s="4">
        <v>10.269599914550781</v>
      </c>
      <c r="J90" s="4">
        <v>0.79</v>
      </c>
      <c r="K90" s="3" t="s">
        <v>852</v>
      </c>
      <c r="L90" s="2">
        <v>42288002.014160156</v>
      </c>
      <c r="M90" s="2">
        <v>2400000</v>
      </c>
      <c r="N90" s="2">
        <v>6840.876953125</v>
      </c>
      <c r="O90" s="4">
        <v>0.1</v>
      </c>
    </row>
    <row r="91" spans="2:15">
      <c r="B91" s="6"/>
      <c r="C91" s="2" t="s">
        <v>89</v>
      </c>
      <c r="D91" s="2" t="s">
        <v>853</v>
      </c>
      <c r="E91" s="2" t="s">
        <v>326</v>
      </c>
      <c r="F91" s="2" t="s">
        <v>854</v>
      </c>
      <c r="G91" s="2" t="s">
        <v>855</v>
      </c>
      <c r="H91" s="2" t="s">
        <v>856</v>
      </c>
      <c r="I91" s="4">
        <v>12.026200294494629</v>
      </c>
      <c r="J91" s="4">
        <v>0.59</v>
      </c>
      <c r="K91" s="3" t="s">
        <v>857</v>
      </c>
      <c r="L91" s="2">
        <v>322944000.24414062</v>
      </c>
      <c r="M91" s="2">
        <v>8700000</v>
      </c>
      <c r="N91" s="2">
        <v>433200.21875</v>
      </c>
      <c r="O91" s="4">
        <v>0.02</v>
      </c>
    </row>
    <row r="92" spans="2:15">
      <c r="B92" s="6"/>
      <c r="C92" s="2" t="s">
        <v>90</v>
      </c>
      <c r="D92" s="2" t="s">
        <v>858</v>
      </c>
      <c r="E92" s="2" t="s">
        <v>327</v>
      </c>
      <c r="F92" s="2" t="s">
        <v>859</v>
      </c>
      <c r="G92" s="2" t="s">
        <v>860</v>
      </c>
      <c r="H92" s="2" t="s">
        <v>861</v>
      </c>
      <c r="I92" s="4">
        <v>12.385899543762207</v>
      </c>
      <c r="J92" s="4">
        <v>0.64</v>
      </c>
      <c r="K92" s="3" t="s">
        <v>862</v>
      </c>
      <c r="L92" s="2">
        <v>1030540527.34375</v>
      </c>
      <c r="M92" s="2">
        <v>49050000</v>
      </c>
      <c r="N92" s="2">
        <v>4824838</v>
      </c>
      <c r="O92" s="4">
        <v>0.01</v>
      </c>
    </row>
    <row r="93" spans="2:15">
      <c r="B93" s="6"/>
      <c r="C93" s="2" t="s">
        <v>91</v>
      </c>
      <c r="D93" s="2" t="s">
        <v>863</v>
      </c>
      <c r="E93" s="2" t="s">
        <v>328</v>
      </c>
      <c r="F93" s="2" t="s">
        <v>864</v>
      </c>
      <c r="G93" s="2" t="s">
        <v>865</v>
      </c>
      <c r="H93" s="2" t="s">
        <v>866</v>
      </c>
      <c r="I93" s="4">
        <v>11.930500030517578</v>
      </c>
      <c r="J93" s="4">
        <v>0.59</v>
      </c>
      <c r="K93" s="3" t="s">
        <v>867</v>
      </c>
      <c r="L93" s="2">
        <v>4984350097.65625</v>
      </c>
      <c r="M93" s="2">
        <v>75750000</v>
      </c>
      <c r="N93" s="2">
        <v>3908211</v>
      </c>
      <c r="O93" s="4">
        <v>0.01</v>
      </c>
    </row>
    <row r="94" spans="2:15">
      <c r="B94" s="6"/>
      <c r="C94" s="2" t="s">
        <v>92</v>
      </c>
      <c r="D94" s="2" t="s">
        <v>868</v>
      </c>
      <c r="E94" s="2" t="s">
        <v>329</v>
      </c>
      <c r="F94" s="2" t="s">
        <v>869</v>
      </c>
      <c r="G94" s="2" t="s">
        <v>870</v>
      </c>
      <c r="H94" s="2" t="s">
        <v>871</v>
      </c>
      <c r="I94" s="4">
        <v>9.8030004501342773</v>
      </c>
      <c r="J94" s="4">
        <v>0.49</v>
      </c>
      <c r="K94" s="3" t="s">
        <v>802</v>
      </c>
      <c r="L94" s="2">
        <v>9997617187.5</v>
      </c>
      <c r="M94" s="2">
        <v>169050000</v>
      </c>
      <c r="N94" s="2">
        <v>5854696</v>
      </c>
      <c r="O94" s="4">
        <v>0.01</v>
      </c>
    </row>
    <row r="95" spans="2:15">
      <c r="B95" s="6"/>
      <c r="C95" s="2" t="s">
        <v>93</v>
      </c>
      <c r="D95" s="2" t="s">
        <v>872</v>
      </c>
      <c r="E95" s="2" t="s">
        <v>330</v>
      </c>
      <c r="F95" s="2" t="s">
        <v>873</v>
      </c>
      <c r="G95" s="2" t="s">
        <v>874</v>
      </c>
      <c r="H95" s="2" t="s">
        <v>875</v>
      </c>
      <c r="I95" s="4">
        <v>8.9194498062133789</v>
      </c>
      <c r="J95" s="4">
        <v>0.59</v>
      </c>
      <c r="K95" s="3" t="s">
        <v>876</v>
      </c>
      <c r="L95" s="2">
        <v>6048224121.09375</v>
      </c>
      <c r="M95" s="2">
        <v>80600000</v>
      </c>
      <c r="N95" s="2">
        <v>3706334.25</v>
      </c>
      <c r="O95" s="4">
        <v>0.03</v>
      </c>
    </row>
    <row r="96" spans="2:15">
      <c r="B96" s="6"/>
      <c r="C96" s="2" t="s">
        <v>94</v>
      </c>
      <c r="D96" s="2" t="s">
        <v>877</v>
      </c>
      <c r="E96" s="2" t="s">
        <v>331</v>
      </c>
      <c r="F96" s="2" t="s">
        <v>878</v>
      </c>
      <c r="G96" s="2" t="s">
        <v>879</v>
      </c>
      <c r="H96" s="2" t="s">
        <v>880</v>
      </c>
      <c r="I96" s="4">
        <v>9.4137601852416992</v>
      </c>
      <c r="J96" s="4">
        <v>0.5</v>
      </c>
      <c r="K96" s="3" t="s">
        <v>802</v>
      </c>
      <c r="L96" s="2">
        <v>491384033.203125</v>
      </c>
      <c r="M96" s="2">
        <v>25700000</v>
      </c>
      <c r="N96" s="2">
        <v>981281</v>
      </c>
      <c r="O96" s="4">
        <v>0.01</v>
      </c>
    </row>
    <row r="97" spans="2:15">
      <c r="B97" s="6"/>
      <c r="C97" s="2" t="s">
        <v>95</v>
      </c>
      <c r="D97" s="2" t="s">
        <v>881</v>
      </c>
      <c r="E97" s="2" t="s">
        <v>332</v>
      </c>
      <c r="F97" s="2" t="s">
        <v>882</v>
      </c>
      <c r="G97" s="2" t="s">
        <v>883</v>
      </c>
      <c r="H97" s="2" t="s">
        <v>884</v>
      </c>
      <c r="I97" s="4">
        <v>10.22599983215332</v>
      </c>
      <c r="J97" s="4">
        <v>0.5</v>
      </c>
      <c r="K97" s="3" t="s">
        <v>802</v>
      </c>
      <c r="L97" s="2">
        <v>1184000000</v>
      </c>
      <c r="M97" s="2">
        <v>59200000</v>
      </c>
      <c r="N97" s="2">
        <v>2998756.75</v>
      </c>
      <c r="O97" s="4">
        <v>0.02</v>
      </c>
    </row>
    <row r="98" spans="2:15">
      <c r="B98" s="6"/>
      <c r="C98" s="2" t="s">
        <v>96</v>
      </c>
      <c r="D98" s="2" t="s">
        <v>885</v>
      </c>
      <c r="E98" s="2" t="s">
        <v>333</v>
      </c>
      <c r="F98" s="2" t="s">
        <v>886</v>
      </c>
      <c r="G98" s="2" t="s">
        <v>887</v>
      </c>
      <c r="H98" s="2" t="s">
        <v>888</v>
      </c>
      <c r="I98" s="4">
        <v>12.469099998474121</v>
      </c>
      <c r="J98" s="4">
        <v>0.49</v>
      </c>
      <c r="K98" s="3" t="s">
        <v>802</v>
      </c>
      <c r="L98" s="2">
        <v>41511528.015136719</v>
      </c>
      <c r="M98" s="2">
        <v>2750000</v>
      </c>
      <c r="N98" s="2">
        <v>29046.96875</v>
      </c>
      <c r="O98" s="4">
        <v>0.12</v>
      </c>
    </row>
    <row r="99" spans="2:15">
      <c r="B99" s="6"/>
      <c r="C99" s="2" t="s">
        <v>97</v>
      </c>
      <c r="D99" s="2" t="s">
        <v>889</v>
      </c>
      <c r="E99" s="2" t="s">
        <v>334</v>
      </c>
      <c r="F99" s="2" t="s">
        <v>890</v>
      </c>
      <c r="G99" s="2" t="s">
        <v>891</v>
      </c>
      <c r="H99" s="2" t="s">
        <v>892</v>
      </c>
      <c r="I99" s="4">
        <v>11.698300361633301</v>
      </c>
      <c r="J99" s="4">
        <v>0.49</v>
      </c>
      <c r="K99" s="3" t="s">
        <v>802</v>
      </c>
      <c r="L99" s="2">
        <v>29217214.584350586</v>
      </c>
      <c r="M99" s="2">
        <v>1680000</v>
      </c>
      <c r="N99" s="2">
        <v>14613.384765625</v>
      </c>
      <c r="O99" s="4">
        <v>0.15</v>
      </c>
    </row>
    <row r="100" spans="2:15">
      <c r="B100" s="6"/>
      <c r="C100" s="2" t="s">
        <v>98</v>
      </c>
      <c r="D100" s="2" t="s">
        <v>893</v>
      </c>
      <c r="E100" s="2" t="s">
        <v>335</v>
      </c>
      <c r="F100" s="2" t="s">
        <v>894</v>
      </c>
      <c r="G100" s="2" t="s">
        <v>895</v>
      </c>
      <c r="H100" s="2" t="s">
        <v>896</v>
      </c>
      <c r="I100" s="4">
        <v>12.581500053405762</v>
      </c>
      <c r="J100" s="4">
        <v>0.5</v>
      </c>
      <c r="K100" s="3" t="s">
        <v>802</v>
      </c>
      <c r="L100" s="2">
        <v>793799987.79296875</v>
      </c>
      <c r="M100" s="2">
        <v>28000000</v>
      </c>
      <c r="N100" s="2">
        <v>973012.5</v>
      </c>
      <c r="O100" s="4">
        <v>0.01</v>
      </c>
    </row>
    <row r="101" spans="2:15">
      <c r="B101" s="6"/>
      <c r="C101" s="2" t="s">
        <v>99</v>
      </c>
      <c r="D101" s="2" t="s">
        <v>897</v>
      </c>
      <c r="E101" s="2" t="s">
        <v>336</v>
      </c>
      <c r="F101" s="2" t="s">
        <v>898</v>
      </c>
      <c r="G101" s="2" t="s">
        <v>899</v>
      </c>
      <c r="H101" s="2" t="s">
        <v>900</v>
      </c>
      <c r="I101" s="4">
        <v>9.3799200057983398</v>
      </c>
      <c r="J101" s="4">
        <v>0.49</v>
      </c>
      <c r="K101" s="3" t="s">
        <v>802</v>
      </c>
      <c r="L101" s="2">
        <v>1131921020.5078125</v>
      </c>
      <c r="M101" s="2">
        <v>50850000</v>
      </c>
      <c r="N101" s="2">
        <v>5530862</v>
      </c>
      <c r="O101" s="4">
        <v>0.01</v>
      </c>
    </row>
    <row r="102" spans="2:15">
      <c r="B102" s="6"/>
      <c r="C102" s="2" t="s">
        <v>100</v>
      </c>
      <c r="D102" s="2" t="s">
        <v>901</v>
      </c>
      <c r="E102" s="2" t="s">
        <v>337</v>
      </c>
      <c r="F102" s="2" t="s">
        <v>902</v>
      </c>
      <c r="G102" s="2" t="s">
        <v>903</v>
      </c>
      <c r="H102" s="2" t="s">
        <v>904</v>
      </c>
      <c r="I102" s="4">
        <v>11.446100234985352</v>
      </c>
      <c r="J102" s="4">
        <v>0.49</v>
      </c>
      <c r="K102" s="3" t="s">
        <v>802</v>
      </c>
      <c r="L102" s="2">
        <v>344259002.68554687</v>
      </c>
      <c r="M102" s="2">
        <v>13050000</v>
      </c>
      <c r="N102" s="2">
        <v>392406.5625</v>
      </c>
      <c r="O102" s="4">
        <v>0.01</v>
      </c>
    </row>
    <row r="103" spans="2:15">
      <c r="B103" s="6"/>
      <c r="C103" s="2" t="s">
        <v>101</v>
      </c>
      <c r="D103" s="2" t="s">
        <v>905</v>
      </c>
      <c r="E103" s="2" t="s">
        <v>338</v>
      </c>
      <c r="F103" s="2" t="s">
        <v>906</v>
      </c>
      <c r="G103" s="2" t="s">
        <v>907</v>
      </c>
      <c r="H103" s="2" t="s">
        <v>908</v>
      </c>
      <c r="I103" s="4">
        <v>11.912799835205078</v>
      </c>
      <c r="J103" s="4">
        <v>0.5</v>
      </c>
      <c r="K103" s="3" t="s">
        <v>802</v>
      </c>
      <c r="L103" s="2">
        <v>189015502.9296875</v>
      </c>
      <c r="M103" s="2">
        <v>5350000</v>
      </c>
      <c r="N103" s="2">
        <v>208887.640625</v>
      </c>
      <c r="O103" s="4">
        <v>0.06</v>
      </c>
    </row>
    <row r="104" spans="2:15">
      <c r="B104" s="6"/>
      <c r="C104" s="2" t="s">
        <v>102</v>
      </c>
      <c r="D104" s="2" t="s">
        <v>909</v>
      </c>
      <c r="E104" s="2" t="s">
        <v>339</v>
      </c>
      <c r="F104" s="2" t="s">
        <v>910</v>
      </c>
      <c r="G104" s="2" t="s">
        <v>911</v>
      </c>
      <c r="H104" s="2" t="s">
        <v>912</v>
      </c>
      <c r="I104" s="4">
        <v>14.613900184631348</v>
      </c>
      <c r="J104" s="4">
        <v>0.55000000000000004</v>
      </c>
      <c r="K104" s="3" t="s">
        <v>802</v>
      </c>
      <c r="L104" s="2">
        <v>314529022.21679687</v>
      </c>
      <c r="M104" s="2">
        <v>8850000</v>
      </c>
      <c r="N104" s="2">
        <v>242124.796875</v>
      </c>
      <c r="O104" s="4">
        <v>0.05</v>
      </c>
    </row>
    <row r="105" spans="2:15">
      <c r="B105" s="6"/>
      <c r="C105" s="2" t="s">
        <v>103</v>
      </c>
      <c r="D105" s="2" t="s">
        <v>913</v>
      </c>
      <c r="E105" s="2" t="s">
        <v>340</v>
      </c>
      <c r="F105" s="2" t="s">
        <v>914</v>
      </c>
      <c r="G105" s="2" t="s">
        <v>915</v>
      </c>
      <c r="H105" s="2" t="s">
        <v>916</v>
      </c>
      <c r="I105" s="4">
        <v>11.854100227355957</v>
      </c>
      <c r="J105" s="4">
        <v>0.5</v>
      </c>
      <c r="K105" s="3" t="s">
        <v>802</v>
      </c>
      <c r="L105" s="2">
        <v>1717031250</v>
      </c>
      <c r="M105" s="2">
        <v>41625000</v>
      </c>
      <c r="N105" s="2">
        <v>812964.8125</v>
      </c>
      <c r="O105" s="4">
        <v>0.02</v>
      </c>
    </row>
    <row r="106" spans="2:15">
      <c r="B106" s="6"/>
      <c r="C106" s="2" t="s">
        <v>104</v>
      </c>
      <c r="D106" s="2" t="s">
        <v>917</v>
      </c>
      <c r="E106" s="2" t="s">
        <v>341</v>
      </c>
      <c r="F106" s="2" t="s">
        <v>918</v>
      </c>
      <c r="G106" s="2" t="s">
        <v>919</v>
      </c>
      <c r="H106" s="2" t="s">
        <v>920</v>
      </c>
      <c r="I106" s="4">
        <v>11.117500305175781</v>
      </c>
      <c r="J106" s="4">
        <v>0.59</v>
      </c>
      <c r="K106" s="3" t="s">
        <v>921</v>
      </c>
      <c r="L106" s="2">
        <v>4480383789.0625</v>
      </c>
      <c r="M106" s="2">
        <v>98600000</v>
      </c>
      <c r="N106" s="2">
        <v>5129296.5</v>
      </c>
      <c r="O106" s="4">
        <v>0.01</v>
      </c>
    </row>
    <row r="107" spans="2:15">
      <c r="B107" s="6"/>
      <c r="C107" s="2" t="s">
        <v>105</v>
      </c>
      <c r="D107" s="2" t="s">
        <v>922</v>
      </c>
      <c r="E107" s="2" t="s">
        <v>342</v>
      </c>
      <c r="F107" s="2" t="s">
        <v>923</v>
      </c>
      <c r="G107" s="2" t="s">
        <v>924</v>
      </c>
      <c r="H107" s="2" t="s">
        <v>925</v>
      </c>
      <c r="I107" s="4">
        <v>10.772299766540527</v>
      </c>
      <c r="J107" s="4">
        <v>0.64</v>
      </c>
      <c r="K107" s="3" t="s">
        <v>926</v>
      </c>
      <c r="L107" s="2">
        <v>383837982.17773437</v>
      </c>
      <c r="M107" s="2">
        <v>25900000</v>
      </c>
      <c r="N107" s="2">
        <v>227078.171875</v>
      </c>
      <c r="O107" s="4">
        <v>0.12</v>
      </c>
    </row>
    <row r="108" spans="2:15">
      <c r="B108" s="6"/>
      <c r="C108" s="2" t="s">
        <v>106</v>
      </c>
      <c r="D108" s="2" t="s">
        <v>927</v>
      </c>
      <c r="E108" s="2" t="s">
        <v>343</v>
      </c>
      <c r="F108" s="2" t="s">
        <v>928</v>
      </c>
      <c r="G108" s="2" t="s">
        <v>929</v>
      </c>
      <c r="H108" s="2" t="s">
        <v>930</v>
      </c>
      <c r="I108" s="4">
        <v>12.162300109863281</v>
      </c>
      <c r="J108" s="4">
        <v>0.61</v>
      </c>
      <c r="K108" s="3" t="s">
        <v>931</v>
      </c>
      <c r="L108" s="2">
        <v>227130004.8828125</v>
      </c>
      <c r="M108" s="2">
        <v>13400000</v>
      </c>
      <c r="N108" s="2">
        <v>190592.78125</v>
      </c>
      <c r="O108" s="4">
        <v>0.04</v>
      </c>
    </row>
    <row r="109" spans="2:15">
      <c r="B109" s="6"/>
      <c r="C109" s="2" t="s">
        <v>107</v>
      </c>
      <c r="D109" s="2" t="s">
        <v>932</v>
      </c>
      <c r="E109" s="2" t="s">
        <v>344</v>
      </c>
      <c r="F109" s="2" t="s">
        <v>933</v>
      </c>
      <c r="G109" s="2" t="s">
        <v>934</v>
      </c>
      <c r="H109" s="2" t="s">
        <v>935</v>
      </c>
      <c r="I109" s="4">
        <v>14.614999771118164</v>
      </c>
      <c r="J109" s="4">
        <v>0.5</v>
      </c>
      <c r="K109" s="3" t="s">
        <v>936</v>
      </c>
      <c r="L109" s="2">
        <v>145954254.15039062</v>
      </c>
      <c r="M109" s="2">
        <v>2500000</v>
      </c>
      <c r="N109" s="2">
        <v>45763.86328125</v>
      </c>
      <c r="O109" s="4">
        <v>0.24</v>
      </c>
    </row>
    <row r="110" spans="2:15">
      <c r="B110" s="6"/>
      <c r="C110" s="2" t="s">
        <v>108</v>
      </c>
      <c r="D110" s="2" t="s">
        <v>937</v>
      </c>
      <c r="E110" s="2" t="s">
        <v>345</v>
      </c>
      <c r="F110" s="2" t="s">
        <v>938</v>
      </c>
      <c r="G110" s="2" t="s">
        <v>939</v>
      </c>
      <c r="H110" s="2" t="s">
        <v>940</v>
      </c>
      <c r="I110" s="4">
        <v>15.614899635314941</v>
      </c>
      <c r="J110" s="4">
        <v>0.56999999999999995</v>
      </c>
      <c r="K110" s="3" t="s">
        <v>941</v>
      </c>
      <c r="L110" s="2">
        <v>126691314.69726562</v>
      </c>
      <c r="M110" s="2">
        <v>6265644</v>
      </c>
      <c r="N110" s="2">
        <v>62028.18359375</v>
      </c>
      <c r="O110" s="4">
        <v>0.32</v>
      </c>
    </row>
    <row r="111" spans="2:15">
      <c r="B111" s="6"/>
      <c r="C111" s="2" t="s">
        <v>109</v>
      </c>
      <c r="D111" s="2" t="s">
        <v>942</v>
      </c>
      <c r="E111" s="2" t="s">
        <v>346</v>
      </c>
      <c r="F111" s="2" t="s">
        <v>943</v>
      </c>
      <c r="G111" s="2" t="s">
        <v>944</v>
      </c>
      <c r="H111" s="2" t="s">
        <v>945</v>
      </c>
      <c r="I111" s="4">
        <v>11.054100036621094</v>
      </c>
      <c r="J111" s="4">
        <v>0.5</v>
      </c>
      <c r="K111" s="3" t="s">
        <v>946</v>
      </c>
      <c r="L111" s="2">
        <v>31753551.483154297</v>
      </c>
      <c r="M111" s="2">
        <v>3050000</v>
      </c>
      <c r="N111" s="2">
        <v>85742.5546875</v>
      </c>
      <c r="O111" s="4">
        <v>0.19</v>
      </c>
    </row>
    <row r="112" spans="2:15">
      <c r="B112" s="6"/>
      <c r="C112" s="2" t="s">
        <v>110</v>
      </c>
      <c r="D112" s="2" t="s">
        <v>947</v>
      </c>
      <c r="E112" s="2" t="s">
        <v>347</v>
      </c>
      <c r="F112" s="2" t="s">
        <v>948</v>
      </c>
      <c r="G112" s="2" t="s">
        <v>949</v>
      </c>
      <c r="H112" s="2" t="s">
        <v>950</v>
      </c>
      <c r="I112" s="4">
        <v>16.506900787353516</v>
      </c>
      <c r="J112" s="4">
        <v>0.59</v>
      </c>
      <c r="K112" s="3" t="s">
        <v>951</v>
      </c>
      <c r="L112" s="2">
        <v>285141510.00976562</v>
      </c>
      <c r="M112" s="2">
        <v>15850000</v>
      </c>
      <c r="N112" s="2">
        <v>768548.6875</v>
      </c>
      <c r="O112" s="4">
        <v>0.01</v>
      </c>
    </row>
    <row r="113" spans="2:15">
      <c r="B113" s="6"/>
      <c r="C113" s="2" t="s">
        <v>111</v>
      </c>
      <c r="D113" s="2" t="s">
        <v>952</v>
      </c>
      <c r="E113" s="2" t="s">
        <v>348</v>
      </c>
      <c r="F113" s="2" t="s">
        <v>953</v>
      </c>
      <c r="G113" s="2" t="s">
        <v>954</v>
      </c>
      <c r="H113" s="2" t="s">
        <v>955</v>
      </c>
      <c r="I113" s="4">
        <v>12.963299751281738</v>
      </c>
      <c r="J113" s="4">
        <v>0.59</v>
      </c>
      <c r="K113" s="3" t="s">
        <v>956</v>
      </c>
      <c r="L113" s="2">
        <v>117480003.35693359</v>
      </c>
      <c r="M113" s="2">
        <v>4400000</v>
      </c>
      <c r="N113" s="2">
        <v>77331.8125</v>
      </c>
      <c r="O113" s="4">
        <v>0.1</v>
      </c>
    </row>
    <row r="114" spans="2:15">
      <c r="B114" s="6"/>
      <c r="C114" s="2" t="s">
        <v>112</v>
      </c>
      <c r="D114" s="2" t="s">
        <v>957</v>
      </c>
      <c r="E114" s="2" t="s">
        <v>349</v>
      </c>
      <c r="F114" s="2" t="s">
        <v>958</v>
      </c>
      <c r="G114" s="2" t="s">
        <v>959</v>
      </c>
      <c r="H114" s="2" t="s">
        <v>960</v>
      </c>
      <c r="I114" s="4">
        <v>11.78600025177002</v>
      </c>
      <c r="J114" s="4">
        <v>0.59</v>
      </c>
      <c r="K114" s="3" t="s">
        <v>961</v>
      </c>
      <c r="L114" s="2">
        <v>393846008.30078125</v>
      </c>
      <c r="M114" s="2">
        <v>6150000</v>
      </c>
      <c r="N114" s="2">
        <v>164184.78125</v>
      </c>
      <c r="O114" s="4">
        <v>0.09</v>
      </c>
    </row>
    <row r="115" spans="2:15">
      <c r="B115" s="6"/>
      <c r="C115" s="2" t="s">
        <v>113</v>
      </c>
      <c r="D115" s="2" t="s">
        <v>962</v>
      </c>
      <c r="E115" s="2" t="s">
        <v>350</v>
      </c>
      <c r="F115" s="2" t="s">
        <v>963</v>
      </c>
      <c r="G115" s="2" t="s">
        <v>964</v>
      </c>
      <c r="H115" s="2" t="s">
        <v>965</v>
      </c>
      <c r="I115" s="4">
        <v>9.5494604110717773</v>
      </c>
      <c r="J115" s="4">
        <v>0.59</v>
      </c>
      <c r="K115" s="3" t="s">
        <v>961</v>
      </c>
      <c r="L115" s="2">
        <v>192952514.6484375</v>
      </c>
      <c r="M115" s="2">
        <v>9750000</v>
      </c>
      <c r="N115" s="2">
        <v>261471.296875</v>
      </c>
      <c r="O115" s="4">
        <v>0.05</v>
      </c>
    </row>
    <row r="116" spans="2:15">
      <c r="B116" s="6"/>
      <c r="C116" s="2" t="s">
        <v>62</v>
      </c>
      <c r="D116" s="2" t="s">
        <v>966</v>
      </c>
      <c r="E116" s="2" t="s">
        <v>351</v>
      </c>
      <c r="F116" s="2" t="s">
        <v>967</v>
      </c>
      <c r="G116" s="2" t="s">
        <v>968</v>
      </c>
      <c r="H116" s="2" t="s">
        <v>969</v>
      </c>
      <c r="I116" s="4">
        <v>11.000499725341797</v>
      </c>
      <c r="J116" s="4">
        <v>0.59</v>
      </c>
      <c r="K116" s="3" t="s">
        <v>970</v>
      </c>
      <c r="L116" s="2">
        <v>390083496.09375</v>
      </c>
      <c r="M116" s="2">
        <v>16550000</v>
      </c>
      <c r="N116" s="2">
        <v>367924.65625</v>
      </c>
      <c r="O116" s="4">
        <v>0.03</v>
      </c>
    </row>
    <row r="117" spans="2:15">
      <c r="B117" s="6"/>
      <c r="C117" s="2" t="s">
        <v>114</v>
      </c>
      <c r="D117" s="2" t="s">
        <v>971</v>
      </c>
      <c r="E117" s="2" t="s">
        <v>352</v>
      </c>
      <c r="F117" s="2" t="s">
        <v>972</v>
      </c>
      <c r="G117" s="2" t="s">
        <v>973</v>
      </c>
      <c r="H117" s="2" t="s">
        <v>974</v>
      </c>
      <c r="I117" s="4">
        <v>12.687700271606445</v>
      </c>
      <c r="J117" s="4">
        <v>0.62</v>
      </c>
      <c r="K117" s="3" t="s">
        <v>975</v>
      </c>
      <c r="L117" s="2">
        <v>34707530.975341797</v>
      </c>
      <c r="M117" s="2">
        <v>1469699</v>
      </c>
      <c r="N117" s="2">
        <v>6916.16943359375</v>
      </c>
      <c r="O117" s="4">
        <v>0.28000000000000003</v>
      </c>
    </row>
    <row r="118" spans="2:15">
      <c r="B118" s="6"/>
      <c r="C118" s="2" t="s">
        <v>115</v>
      </c>
      <c r="D118" s="2" t="s">
        <v>976</v>
      </c>
      <c r="E118" s="2" t="s">
        <v>353</v>
      </c>
      <c r="F118" s="2" t="s">
        <v>977</v>
      </c>
      <c r="G118" s="2" t="s">
        <v>978</v>
      </c>
      <c r="H118" s="2" t="s">
        <v>979</v>
      </c>
      <c r="I118" s="4">
        <v>14.121700286865234</v>
      </c>
      <c r="J118" s="4">
        <v>0.74</v>
      </c>
      <c r="K118" s="3" t="s">
        <v>980</v>
      </c>
      <c r="L118" s="2">
        <v>511460998.53515625</v>
      </c>
      <c r="M118" s="2">
        <v>17100000</v>
      </c>
      <c r="N118" s="2">
        <v>388221.3125</v>
      </c>
      <c r="O118" s="4">
        <v>0.09</v>
      </c>
    </row>
    <row r="119" spans="2:15">
      <c r="B119" s="6"/>
      <c r="C119" s="2" t="s">
        <v>116</v>
      </c>
      <c r="D119" s="2" t="s">
        <v>981</v>
      </c>
      <c r="E119" s="2" t="s">
        <v>354</v>
      </c>
      <c r="F119" s="2" t="s">
        <v>982</v>
      </c>
      <c r="G119" s="2" t="s">
        <v>983</v>
      </c>
      <c r="H119" s="2" t="s">
        <v>984</v>
      </c>
      <c r="I119" s="4">
        <v>11.428500175476074</v>
      </c>
      <c r="J119" s="4">
        <v>0.65</v>
      </c>
      <c r="K119" s="3" t="s">
        <v>985</v>
      </c>
      <c r="L119" s="2">
        <v>1840470581.0546875</v>
      </c>
      <c r="M119" s="2">
        <v>52450001</v>
      </c>
      <c r="N119" s="2">
        <v>4867373</v>
      </c>
      <c r="O119" s="4">
        <v>0.01</v>
      </c>
    </row>
    <row r="120" spans="2:15">
      <c r="B120" s="6"/>
      <c r="C120" s="2" t="s">
        <v>117</v>
      </c>
      <c r="D120" s="2" t="s">
        <v>986</v>
      </c>
      <c r="E120" s="2" t="s">
        <v>355</v>
      </c>
      <c r="F120" s="2" t="s">
        <v>987</v>
      </c>
      <c r="G120" s="2" t="s">
        <v>988</v>
      </c>
      <c r="H120" s="2" t="s">
        <v>989</v>
      </c>
      <c r="I120" s="4">
        <v>10.17710018157959</v>
      </c>
      <c r="J120" s="4">
        <v>0.49</v>
      </c>
      <c r="K120" s="3" t="s">
        <v>951</v>
      </c>
      <c r="L120" s="2">
        <v>51799999.237060547</v>
      </c>
      <c r="M120" s="2">
        <v>1250000</v>
      </c>
      <c r="N120" s="2">
        <v>6601.4306640625</v>
      </c>
      <c r="O120" s="4">
        <v>0.02</v>
      </c>
    </row>
    <row r="121" spans="2:15">
      <c r="B121" s="6"/>
      <c r="C121" s="2" t="s">
        <v>118</v>
      </c>
      <c r="D121" s="2" t="s">
        <v>990</v>
      </c>
      <c r="E121" s="2" t="s">
        <v>356</v>
      </c>
      <c r="F121" s="2" t="s">
        <v>991</v>
      </c>
      <c r="G121" s="2" t="s">
        <v>992</v>
      </c>
      <c r="H121" s="2" t="s">
        <v>993</v>
      </c>
      <c r="I121" s="4">
        <v>7.000460147857666</v>
      </c>
      <c r="J121" s="4">
        <v>0.59</v>
      </c>
      <c r="K121" s="3" t="s">
        <v>961</v>
      </c>
      <c r="L121" s="2">
        <v>99862998.962402344</v>
      </c>
      <c r="M121" s="2">
        <v>1850000</v>
      </c>
      <c r="N121" s="2">
        <v>8682.0458984375</v>
      </c>
      <c r="O121" s="4">
        <v>0.16</v>
      </c>
    </row>
    <row r="122" spans="2:15">
      <c r="B122" s="6"/>
      <c r="C122" s="2" t="s">
        <v>119</v>
      </c>
      <c r="D122" s="2" t="s">
        <v>994</v>
      </c>
      <c r="E122" s="2" t="s">
        <v>430</v>
      </c>
      <c r="F122" s="2" t="s">
        <v>995</v>
      </c>
      <c r="G122" s="2" t="s">
        <v>996</v>
      </c>
      <c r="H122" s="2" t="s">
        <v>997</v>
      </c>
      <c r="I122" s="4">
        <v>14.303000450134277</v>
      </c>
      <c r="J122" s="4">
        <v>0.85</v>
      </c>
      <c r="K122" s="3" t="s">
        <v>998</v>
      </c>
      <c r="L122" s="2">
        <v>609840026.85546875</v>
      </c>
      <c r="M122" s="2">
        <v>25200000</v>
      </c>
      <c r="N122" s="2">
        <v>907776.25</v>
      </c>
      <c r="O122" s="4">
        <v>0.01</v>
      </c>
    </row>
    <row r="123" spans="2:15">
      <c r="B123" s="6"/>
      <c r="C123" s="2" t="s">
        <v>120</v>
      </c>
      <c r="D123" s="2" t="s">
        <v>999</v>
      </c>
      <c r="E123" s="2" t="s">
        <v>357</v>
      </c>
      <c r="F123" s="2" t="s">
        <v>1000</v>
      </c>
      <c r="G123" s="2" t="s">
        <v>1001</v>
      </c>
      <c r="H123" s="2" t="s">
        <v>1002</v>
      </c>
      <c r="I123" s="4">
        <v>7.6404500007629395</v>
      </c>
      <c r="J123" s="4">
        <v>0.74</v>
      </c>
      <c r="K123" s="3" t="s">
        <v>1003</v>
      </c>
      <c r="L123" s="2">
        <v>3293548583.984375</v>
      </c>
      <c r="M123" s="2">
        <v>77550000</v>
      </c>
      <c r="N123" s="2">
        <v>20346616</v>
      </c>
      <c r="O123" s="4">
        <v>0.01</v>
      </c>
    </row>
    <row r="124" spans="2:15">
      <c r="B124" s="6"/>
      <c r="C124" s="2" t="s">
        <v>121</v>
      </c>
      <c r="D124" s="2" t="s">
        <v>1004</v>
      </c>
      <c r="E124" s="2" t="s">
        <v>358</v>
      </c>
      <c r="F124" s="2" t="s">
        <v>1005</v>
      </c>
      <c r="G124" s="2" t="s">
        <v>1006</v>
      </c>
      <c r="H124" s="2" t="s">
        <v>1007</v>
      </c>
      <c r="I124" s="4">
        <v>15.59160041809082</v>
      </c>
      <c r="J124" s="4">
        <v>0.56999999999999995</v>
      </c>
      <c r="K124" s="3" t="s">
        <v>1008</v>
      </c>
      <c r="L124" s="2">
        <v>34692001.342773437</v>
      </c>
      <c r="M124" s="2">
        <v>2100000</v>
      </c>
      <c r="N124" s="2">
        <v>114957.234375</v>
      </c>
      <c r="O124" s="4">
        <v>0.05</v>
      </c>
    </row>
    <row r="125" spans="2:15">
      <c r="B125" s="6" t="s">
        <v>240</v>
      </c>
      <c r="C125" s="2" t="s">
        <v>122</v>
      </c>
      <c r="D125" s="2" t="s">
        <v>1009</v>
      </c>
      <c r="E125" s="2" t="s">
        <v>359</v>
      </c>
      <c r="F125" s="2" t="s">
        <v>1010</v>
      </c>
      <c r="G125" s="2" t="s">
        <v>1011</v>
      </c>
      <c r="H125" s="2" t="s">
        <v>1012</v>
      </c>
      <c r="I125" s="4">
        <v>0.31579801440238953</v>
      </c>
      <c r="J125" s="4">
        <v>0.15</v>
      </c>
      <c r="K125" s="3" t="s">
        <v>1013</v>
      </c>
      <c r="L125" s="2">
        <v>19404134765.625</v>
      </c>
      <c r="M125" s="2">
        <v>186650000</v>
      </c>
      <c r="N125" s="2">
        <v>928011.0625</v>
      </c>
      <c r="O125" s="4">
        <v>0.03</v>
      </c>
    </row>
    <row r="126" spans="2:15">
      <c r="B126" s="6"/>
      <c r="C126" s="2" t="s">
        <v>123</v>
      </c>
      <c r="D126" s="2" t="s">
        <v>1014</v>
      </c>
      <c r="E126" s="2" t="s">
        <v>360</v>
      </c>
      <c r="F126" s="2" t="s">
        <v>1015</v>
      </c>
      <c r="G126" s="2" t="s">
        <v>1016</v>
      </c>
      <c r="H126" s="2" t="s">
        <v>1017</v>
      </c>
      <c r="I126" s="4">
        <v>0.35983100533485413</v>
      </c>
      <c r="J126" s="4">
        <v>0.18</v>
      </c>
      <c r="K126" s="3" t="s">
        <v>488</v>
      </c>
      <c r="L126" s="2">
        <v>15779394531.25</v>
      </c>
      <c r="M126" s="2">
        <v>139050000</v>
      </c>
      <c r="N126" s="2">
        <v>696580.1875</v>
      </c>
      <c r="O126" s="4">
        <v>0.01</v>
      </c>
    </row>
    <row r="127" spans="2:15">
      <c r="B127" s="6"/>
      <c r="C127" s="2" t="s">
        <v>124</v>
      </c>
      <c r="D127" s="2" t="s">
        <v>1018</v>
      </c>
      <c r="E127" s="2" t="s">
        <v>361</v>
      </c>
      <c r="F127" s="2" t="s">
        <v>1019</v>
      </c>
      <c r="G127" s="2" t="s">
        <v>1020</v>
      </c>
      <c r="H127" s="2" t="s">
        <v>1021</v>
      </c>
      <c r="I127" s="4">
        <v>0.78026598691940308</v>
      </c>
      <c r="J127" s="4">
        <v>0.18</v>
      </c>
      <c r="K127" s="3" t="s">
        <v>488</v>
      </c>
      <c r="L127" s="2">
        <v>29794066406.25</v>
      </c>
      <c r="M127" s="2">
        <v>129500000</v>
      </c>
      <c r="N127" s="2">
        <v>553074.4375</v>
      </c>
      <c r="O127" s="4">
        <v>0.08</v>
      </c>
    </row>
    <row r="128" spans="2:15">
      <c r="B128" s="6"/>
      <c r="C128" s="2" t="s">
        <v>125</v>
      </c>
      <c r="D128" s="2" t="s">
        <v>1022</v>
      </c>
      <c r="E128" s="2" t="s">
        <v>362</v>
      </c>
      <c r="F128" s="2" t="s">
        <v>1023</v>
      </c>
      <c r="G128" s="2" t="s">
        <v>1024</v>
      </c>
      <c r="H128" s="2" t="s">
        <v>1025</v>
      </c>
      <c r="I128" s="4">
        <v>0.96345198154449463</v>
      </c>
      <c r="J128" s="4">
        <v>0.15</v>
      </c>
      <c r="K128" s="3" t="s">
        <v>1026</v>
      </c>
      <c r="L128" s="2">
        <v>12158237304.6875</v>
      </c>
      <c r="M128" s="2">
        <v>82850000</v>
      </c>
      <c r="N128" s="2">
        <v>816769.9375</v>
      </c>
      <c r="O128" s="4">
        <v>0.11</v>
      </c>
    </row>
    <row r="129" spans="2:15">
      <c r="B129" s="6"/>
      <c r="C129" s="2" t="s">
        <v>126</v>
      </c>
      <c r="D129" s="2" t="s">
        <v>1027</v>
      </c>
      <c r="E129" s="2" t="s">
        <v>363</v>
      </c>
      <c r="F129" s="2" t="s">
        <v>1028</v>
      </c>
      <c r="G129" s="2" t="s">
        <v>1029</v>
      </c>
      <c r="H129" s="2" t="s">
        <v>1030</v>
      </c>
      <c r="I129" s="4">
        <v>8.4288797378540039</v>
      </c>
      <c r="J129" s="4">
        <v>0.3</v>
      </c>
      <c r="K129" s="3" t="s">
        <v>1031</v>
      </c>
      <c r="L129" s="2">
        <v>5648300.1708984375</v>
      </c>
      <c r="M129" s="2">
        <v>350000</v>
      </c>
      <c r="N129" s="2">
        <v>2753.476806640625</v>
      </c>
      <c r="O129" s="4">
        <v>0.08</v>
      </c>
    </row>
    <row r="130" spans="2:15">
      <c r="B130" s="6"/>
      <c r="C130" s="2" t="s">
        <v>127</v>
      </c>
      <c r="D130" s="2" t="s">
        <v>1032</v>
      </c>
      <c r="E130" s="2" t="s">
        <v>364</v>
      </c>
      <c r="F130" s="2" t="s">
        <v>1033</v>
      </c>
      <c r="G130" s="2" t="s">
        <v>1034</v>
      </c>
      <c r="H130" s="2" t="s">
        <v>1035</v>
      </c>
      <c r="I130" s="4">
        <v>0.47393798828125</v>
      </c>
      <c r="J130" s="4">
        <v>0.06</v>
      </c>
      <c r="K130" s="3" t="s">
        <v>1036</v>
      </c>
      <c r="L130" s="2">
        <v>47675921875</v>
      </c>
      <c r="M130" s="2">
        <v>369180118</v>
      </c>
      <c r="N130" s="2">
        <v>1152477.5</v>
      </c>
      <c r="O130" s="4">
        <v>7.0000000000000007E-2</v>
      </c>
    </row>
    <row r="131" spans="2:15">
      <c r="B131" s="6"/>
      <c r="C131" s="2" t="s">
        <v>128</v>
      </c>
      <c r="D131" s="2" t="s">
        <v>1037</v>
      </c>
      <c r="E131" s="2" t="s">
        <v>365</v>
      </c>
      <c r="F131" s="2" t="s">
        <v>1038</v>
      </c>
      <c r="G131" s="2" t="s">
        <v>1039</v>
      </c>
      <c r="H131" s="2" t="s">
        <v>1040</v>
      </c>
      <c r="I131" s="4">
        <v>0.52357000112533569</v>
      </c>
      <c r="J131" s="4">
        <v>0.39</v>
      </c>
      <c r="K131" s="3" t="s">
        <v>1041</v>
      </c>
      <c r="L131" s="2">
        <v>12634791992.1875</v>
      </c>
      <c r="M131" s="2">
        <v>150450000</v>
      </c>
      <c r="N131" s="2">
        <v>739734.1875</v>
      </c>
      <c r="O131" s="4">
        <v>0.04</v>
      </c>
    </row>
    <row r="132" spans="2:15">
      <c r="B132" s="6"/>
      <c r="C132" s="2" t="s">
        <v>129</v>
      </c>
      <c r="D132" s="2" t="s">
        <v>1042</v>
      </c>
      <c r="E132" s="2" t="s">
        <v>366</v>
      </c>
      <c r="F132" s="2" t="s">
        <v>1043</v>
      </c>
      <c r="G132" s="2" t="s">
        <v>1044</v>
      </c>
      <c r="H132" s="2" t="s">
        <v>1045</v>
      </c>
      <c r="I132" s="4">
        <v>0.8444250226020813</v>
      </c>
      <c r="J132" s="4">
        <v>0.25</v>
      </c>
      <c r="K132" s="3" t="s">
        <v>1046</v>
      </c>
      <c r="L132" s="2">
        <v>151442993.1640625</v>
      </c>
      <c r="M132" s="2">
        <v>3550000</v>
      </c>
      <c r="N132" s="2">
        <v>319252.71875</v>
      </c>
      <c r="O132" s="4">
        <v>0.03</v>
      </c>
    </row>
    <row r="133" spans="2:15">
      <c r="B133" s="6"/>
      <c r="C133" s="2" t="s">
        <v>130</v>
      </c>
      <c r="D133" s="2" t="s">
        <v>1047</v>
      </c>
      <c r="E133" s="2" t="s">
        <v>367</v>
      </c>
      <c r="F133" s="2" t="s">
        <v>1048</v>
      </c>
      <c r="G133" s="2" t="s">
        <v>1049</v>
      </c>
      <c r="H133" s="2" t="s">
        <v>1050</v>
      </c>
      <c r="I133" s="4">
        <v>3.2386701107025146</v>
      </c>
      <c r="J133" s="4">
        <v>0.35</v>
      </c>
      <c r="K133" s="3" t="s">
        <v>1051</v>
      </c>
      <c r="L133" s="2">
        <v>9730532.6461791992</v>
      </c>
      <c r="M133" s="2">
        <v>300001</v>
      </c>
      <c r="N133" s="2">
        <v>802.4923095703125</v>
      </c>
      <c r="O133" s="4">
        <v>0.15</v>
      </c>
    </row>
    <row r="134" spans="2:15">
      <c r="B134" s="6"/>
      <c r="C134" s="2" t="s">
        <v>131</v>
      </c>
      <c r="D134" s="2" t="s">
        <v>1052</v>
      </c>
      <c r="E134" s="2" t="s">
        <v>368</v>
      </c>
      <c r="F134" s="2" t="s">
        <v>1053</v>
      </c>
      <c r="G134" s="2" t="s">
        <v>1054</v>
      </c>
      <c r="H134" s="2" t="s">
        <v>1055</v>
      </c>
      <c r="I134" s="4">
        <v>0.40811100602149963</v>
      </c>
      <c r="J134" s="4">
        <v>0.25</v>
      </c>
      <c r="K134" s="3" t="s">
        <v>1046</v>
      </c>
      <c r="L134" s="2">
        <v>8727427734.375</v>
      </c>
      <c r="M134" s="2">
        <v>162250000</v>
      </c>
      <c r="N134" s="2">
        <v>2720111.25</v>
      </c>
      <c r="O134" s="4">
        <v>0.02</v>
      </c>
    </row>
    <row r="135" spans="2:15">
      <c r="B135" s="6"/>
      <c r="C135" s="2" t="s">
        <v>132</v>
      </c>
      <c r="D135" s="2" t="s">
        <v>1056</v>
      </c>
      <c r="E135" s="2" t="s">
        <v>369</v>
      </c>
      <c r="F135" s="2" t="s">
        <v>1057</v>
      </c>
      <c r="G135" s="2" t="s">
        <v>1058</v>
      </c>
      <c r="H135" s="2" t="s">
        <v>1059</v>
      </c>
      <c r="I135" s="4">
        <v>1.1612299680709839</v>
      </c>
      <c r="J135" s="4">
        <v>0.49</v>
      </c>
      <c r="K135" s="3" t="s">
        <v>1060</v>
      </c>
      <c r="L135" s="2">
        <v>214949996.94824219</v>
      </c>
      <c r="M135" s="2">
        <v>7500000</v>
      </c>
      <c r="N135" s="2">
        <v>33045.35546875</v>
      </c>
      <c r="O135" s="4">
        <v>0.08</v>
      </c>
    </row>
    <row r="136" spans="2:15">
      <c r="B136" s="6"/>
      <c r="C136" s="2" t="s">
        <v>133</v>
      </c>
      <c r="D136" s="2" t="s">
        <v>1061</v>
      </c>
      <c r="E136" s="2" t="s">
        <v>370</v>
      </c>
      <c r="F136" s="2" t="s">
        <v>1062</v>
      </c>
      <c r="G136" s="2" t="s">
        <v>1063</v>
      </c>
      <c r="H136" s="2" t="s">
        <v>1064</v>
      </c>
      <c r="I136" s="4">
        <v>1.9794600009918213</v>
      </c>
      <c r="J136" s="4">
        <v>0.59</v>
      </c>
      <c r="K136" s="3" t="s">
        <v>540</v>
      </c>
      <c r="L136" s="2">
        <v>262864990.234375</v>
      </c>
      <c r="M136" s="2">
        <v>4750000</v>
      </c>
      <c r="N136" s="2">
        <v>36083.4453125</v>
      </c>
      <c r="O136" s="4">
        <v>0.28000000000000003</v>
      </c>
    </row>
    <row r="137" spans="2:15">
      <c r="B137" s="6"/>
      <c r="C137" s="2" t="s">
        <v>134</v>
      </c>
      <c r="D137" s="2" t="s">
        <v>1065</v>
      </c>
      <c r="E137" s="2" t="s">
        <v>371</v>
      </c>
      <c r="F137" s="2" t="s">
        <v>1066</v>
      </c>
      <c r="G137" s="2" t="s">
        <v>1067</v>
      </c>
      <c r="H137" s="2" t="s">
        <v>1068</v>
      </c>
      <c r="I137" s="4">
        <v>0.56873297691345215</v>
      </c>
      <c r="J137" s="4">
        <v>0.15</v>
      </c>
      <c r="K137" s="3" t="s">
        <v>951</v>
      </c>
      <c r="L137" s="2">
        <v>224349487.3046875</v>
      </c>
      <c r="M137" s="2">
        <v>3600000</v>
      </c>
      <c r="N137" s="2">
        <v>8989.26171875</v>
      </c>
      <c r="O137" s="4">
        <v>0.11</v>
      </c>
    </row>
    <row r="138" spans="2:15">
      <c r="B138" s="6"/>
      <c r="C138" s="2" t="s">
        <v>135</v>
      </c>
      <c r="D138" s="2" t="s">
        <v>1069</v>
      </c>
      <c r="E138" s="2" t="s">
        <v>372</v>
      </c>
      <c r="F138" s="2" t="s">
        <v>1070</v>
      </c>
      <c r="G138" s="2" t="s">
        <v>1071</v>
      </c>
      <c r="H138" s="2" t="s">
        <v>1072</v>
      </c>
      <c r="I138" s="4">
        <v>1.6468700170516968</v>
      </c>
      <c r="J138" s="4">
        <v>0.45</v>
      </c>
      <c r="K138" s="3" t="s">
        <v>1073</v>
      </c>
      <c r="L138" s="2">
        <v>412837493.89648437</v>
      </c>
      <c r="M138" s="2">
        <v>5450000</v>
      </c>
      <c r="N138" s="2">
        <v>11760.892578125</v>
      </c>
      <c r="O138" s="4">
        <v>0.4</v>
      </c>
    </row>
    <row r="139" spans="2:15">
      <c r="B139" s="6"/>
      <c r="C139" s="2" t="s">
        <v>136</v>
      </c>
      <c r="D139" s="2" t="s">
        <v>1074</v>
      </c>
      <c r="E139" s="2" t="s">
        <v>373</v>
      </c>
      <c r="F139" s="2" t="s">
        <v>1075</v>
      </c>
      <c r="G139" s="2" t="s">
        <v>1076</v>
      </c>
      <c r="H139" s="2" t="s">
        <v>1077</v>
      </c>
      <c r="I139" s="4">
        <v>2.0486500263214111</v>
      </c>
      <c r="J139" s="4">
        <v>0.2</v>
      </c>
      <c r="K139" s="3" t="s">
        <v>1078</v>
      </c>
      <c r="L139" s="2">
        <v>135327499.38964844</v>
      </c>
      <c r="M139" s="2">
        <v>1750000</v>
      </c>
      <c r="N139" s="2">
        <v>5898.5078125</v>
      </c>
      <c r="O139" s="4">
        <v>0.03</v>
      </c>
    </row>
    <row r="140" spans="2:15">
      <c r="B140" s="6"/>
      <c r="C140" s="2" t="s">
        <v>137</v>
      </c>
      <c r="D140" s="2" t="s">
        <v>1079</v>
      </c>
      <c r="E140" s="2" t="s">
        <v>374</v>
      </c>
      <c r="F140" s="2" t="s">
        <v>1080</v>
      </c>
      <c r="G140" s="2" t="s">
        <v>1081</v>
      </c>
      <c r="H140" s="2" t="s">
        <v>1082</v>
      </c>
      <c r="I140" s="4">
        <v>3.2200400829315186</v>
      </c>
      <c r="J140" s="4">
        <v>0.6</v>
      </c>
      <c r="K140" s="3" t="s">
        <v>1083</v>
      </c>
      <c r="L140" s="2">
        <v>1318680053.7109375</v>
      </c>
      <c r="M140" s="2">
        <v>61050000</v>
      </c>
      <c r="N140" s="2">
        <v>625184.625</v>
      </c>
      <c r="O140" s="4">
        <v>0.04</v>
      </c>
    </row>
    <row r="141" spans="2:15">
      <c r="B141" s="6"/>
      <c r="C141" s="2" t="s">
        <v>138</v>
      </c>
      <c r="D141" s="2" t="s">
        <v>1084</v>
      </c>
      <c r="E141" s="2" t="s">
        <v>375</v>
      </c>
      <c r="F141" s="2" t="s">
        <v>1085</v>
      </c>
      <c r="G141" s="2" t="s">
        <v>1086</v>
      </c>
      <c r="H141" s="2" t="s">
        <v>1087</v>
      </c>
      <c r="I141" s="4">
        <v>1.8760600090026855</v>
      </c>
      <c r="J141" s="4">
        <v>0.45</v>
      </c>
      <c r="K141" s="3" t="s">
        <v>1088</v>
      </c>
      <c r="L141" s="2">
        <v>116864700.31738281</v>
      </c>
      <c r="M141" s="2">
        <v>1500000</v>
      </c>
      <c r="N141" s="2">
        <v>5665.78466796875</v>
      </c>
      <c r="O141" s="4">
        <v>0.12</v>
      </c>
    </row>
    <row r="142" spans="2:15">
      <c r="B142" s="6"/>
      <c r="C142" s="2" t="s">
        <v>139</v>
      </c>
      <c r="D142" s="2" t="s">
        <v>1089</v>
      </c>
      <c r="E142" s="2" t="s">
        <v>376</v>
      </c>
      <c r="F142" s="2" t="s">
        <v>1090</v>
      </c>
      <c r="G142" s="2" t="s">
        <v>1091</v>
      </c>
      <c r="H142" s="2" t="s">
        <v>1092</v>
      </c>
      <c r="I142" s="4">
        <v>1.1369400024414062</v>
      </c>
      <c r="J142" s="4">
        <v>0.48</v>
      </c>
      <c r="K142" s="3" t="s">
        <v>1093</v>
      </c>
      <c r="L142" s="2">
        <v>3423843505.859375</v>
      </c>
      <c r="M142" s="2">
        <v>62150000</v>
      </c>
      <c r="N142" s="2">
        <v>386116.9375</v>
      </c>
      <c r="O142" s="4">
        <v>0.04</v>
      </c>
    </row>
    <row r="143" spans="2:15">
      <c r="B143" s="6"/>
      <c r="C143" s="2" t="s">
        <v>140</v>
      </c>
      <c r="D143" s="2" t="s">
        <v>1094</v>
      </c>
      <c r="E143" s="2" t="s">
        <v>377</v>
      </c>
      <c r="F143" s="2" t="s">
        <v>1095</v>
      </c>
      <c r="G143" s="2" t="s">
        <v>1096</v>
      </c>
      <c r="H143" s="2" t="s">
        <v>1097</v>
      </c>
      <c r="I143" s="4">
        <v>15.48330020904541</v>
      </c>
      <c r="J143" s="4">
        <v>0.95</v>
      </c>
      <c r="K143" s="3" t="s">
        <v>1098</v>
      </c>
      <c r="L143" s="2">
        <v>306449096.6796875</v>
      </c>
      <c r="M143" s="2">
        <v>7150002</v>
      </c>
      <c r="N143" s="2">
        <v>38942.76953125</v>
      </c>
      <c r="O143" s="4">
        <v>0.05</v>
      </c>
    </row>
    <row r="144" spans="2:15">
      <c r="B144" s="6"/>
      <c r="C144" s="2" t="s">
        <v>141</v>
      </c>
      <c r="D144" s="2" t="s">
        <v>1099</v>
      </c>
      <c r="E144" s="2" t="s">
        <v>378</v>
      </c>
      <c r="F144" s="2" t="s">
        <v>1100</v>
      </c>
      <c r="G144" s="2" t="s">
        <v>1101</v>
      </c>
      <c r="H144" s="2" t="s">
        <v>1102</v>
      </c>
      <c r="I144" s="4">
        <v>1.7273999452590942</v>
      </c>
      <c r="J144" s="4">
        <v>0.65</v>
      </c>
      <c r="K144" s="3" t="s">
        <v>1103</v>
      </c>
      <c r="L144" s="2">
        <v>113909248.35205078</v>
      </c>
      <c r="M144" s="2">
        <v>3250000</v>
      </c>
      <c r="N144" s="2">
        <v>25501.30859375</v>
      </c>
      <c r="O144" s="4">
        <v>0.17</v>
      </c>
    </row>
    <row r="145" spans="2:15">
      <c r="B145" s="6"/>
      <c r="C145" s="2" t="s">
        <v>142</v>
      </c>
      <c r="D145" s="2" t="s">
        <v>1104</v>
      </c>
      <c r="E145" s="2" t="s">
        <v>379</v>
      </c>
      <c r="F145" s="2" t="s">
        <v>1105</v>
      </c>
      <c r="G145" s="2" t="s">
        <v>1106</v>
      </c>
      <c r="H145" s="2" t="s">
        <v>1107</v>
      </c>
      <c r="I145" s="4">
        <v>4.1538200378417969</v>
      </c>
      <c r="J145" s="4">
        <v>0.77</v>
      </c>
      <c r="K145" s="3" t="s">
        <v>1108</v>
      </c>
      <c r="L145" s="2">
        <v>765765014.6484375</v>
      </c>
      <c r="M145" s="2">
        <v>22750000</v>
      </c>
      <c r="N145" s="2">
        <v>91325.90625</v>
      </c>
      <c r="O145" s="4">
        <v>7.0000000000000007E-2</v>
      </c>
    </row>
    <row r="146" spans="2:15">
      <c r="B146" s="6"/>
      <c r="C146" s="2" t="s">
        <v>143</v>
      </c>
      <c r="D146" s="2" t="s">
        <v>1109</v>
      </c>
      <c r="E146" s="2" t="s">
        <v>380</v>
      </c>
      <c r="F146" s="2" t="s">
        <v>1110</v>
      </c>
      <c r="G146" s="2" t="s">
        <v>1111</v>
      </c>
      <c r="H146" s="2" t="s">
        <v>1112</v>
      </c>
      <c r="I146" s="4">
        <v>0.59494799375534058</v>
      </c>
      <c r="J146" s="4">
        <v>0.25</v>
      </c>
      <c r="K146" s="3" t="s">
        <v>1113</v>
      </c>
      <c r="L146" s="2">
        <v>1762266479.4921875</v>
      </c>
      <c r="M146" s="2">
        <v>11950000</v>
      </c>
      <c r="N146" s="2">
        <v>50974.96875</v>
      </c>
      <c r="O146" s="4">
        <v>0.12</v>
      </c>
    </row>
    <row r="147" spans="2:15">
      <c r="B147" s="6"/>
      <c r="C147" s="2" t="s">
        <v>144</v>
      </c>
      <c r="D147" s="2" t="s">
        <v>1114</v>
      </c>
      <c r="E147" s="2" t="s">
        <v>144</v>
      </c>
      <c r="F147" s="2" t="s">
        <v>1115</v>
      </c>
      <c r="G147" s="2" t="s">
        <v>1116</v>
      </c>
      <c r="H147" s="2" t="s">
        <v>1117</v>
      </c>
      <c r="I147" s="4">
        <v>2.4842400550842285</v>
      </c>
      <c r="J147" s="4">
        <v>0.6</v>
      </c>
      <c r="K147" s="3" t="s">
        <v>1118</v>
      </c>
      <c r="L147" s="2">
        <v>248170501.70898437</v>
      </c>
      <c r="M147" s="2">
        <v>4650000</v>
      </c>
      <c r="N147" s="2">
        <v>157498.734375</v>
      </c>
      <c r="O147" s="4">
        <v>0.08</v>
      </c>
    </row>
    <row r="148" spans="2:15">
      <c r="B148" s="6"/>
      <c r="C148" s="2" t="s">
        <v>145</v>
      </c>
      <c r="D148" s="2" t="s">
        <v>1119</v>
      </c>
      <c r="E148" s="2" t="s">
        <v>381</v>
      </c>
      <c r="F148" s="2" t="s">
        <v>1120</v>
      </c>
      <c r="G148" s="2" t="s">
        <v>1121</v>
      </c>
      <c r="H148" s="2" t="s">
        <v>1122</v>
      </c>
      <c r="I148" s="4">
        <v>4.6214098930358887</v>
      </c>
      <c r="J148" s="4">
        <v>0.59</v>
      </c>
      <c r="K148" s="3" t="s">
        <v>941</v>
      </c>
      <c r="L148" s="2">
        <v>46893070.220947266</v>
      </c>
      <c r="M148" s="2">
        <v>1350218</v>
      </c>
      <c r="N148" s="2">
        <v>8018.23095703125</v>
      </c>
      <c r="O148" s="4">
        <v>7.0000000000000007E-2</v>
      </c>
    </row>
    <row r="149" spans="2:15">
      <c r="B149" s="6"/>
      <c r="C149" s="2" t="s">
        <v>146</v>
      </c>
      <c r="D149" s="2" t="s">
        <v>1123</v>
      </c>
      <c r="E149" s="2" t="s">
        <v>382</v>
      </c>
      <c r="F149" s="2" t="s">
        <v>1124</v>
      </c>
      <c r="G149" s="2" t="s">
        <v>1125</v>
      </c>
      <c r="H149" s="2" t="s">
        <v>1126</v>
      </c>
      <c r="I149" s="4">
        <v>1.6384299993515015</v>
      </c>
      <c r="J149" s="4">
        <v>0.6</v>
      </c>
      <c r="K149" s="3" t="s">
        <v>498</v>
      </c>
      <c r="L149" s="2" t="s">
        <v>1127</v>
      </c>
      <c r="M149" s="2">
        <v>1050800</v>
      </c>
      <c r="N149" s="2" t="s">
        <v>1127</v>
      </c>
      <c r="O149" s="4" t="s">
        <v>1127</v>
      </c>
    </row>
    <row r="150" spans="2:15">
      <c r="B150" s="6"/>
      <c r="C150" s="2" t="s">
        <v>147</v>
      </c>
      <c r="D150" s="2" t="s">
        <v>1128</v>
      </c>
      <c r="E150" s="2" t="s">
        <v>383</v>
      </c>
      <c r="F150" s="2" t="s">
        <v>1129</v>
      </c>
      <c r="G150" s="2" t="s">
        <v>1130</v>
      </c>
      <c r="H150" s="2" t="s">
        <v>1131</v>
      </c>
      <c r="I150" s="4">
        <v>1.6732800006866455</v>
      </c>
      <c r="J150" s="4">
        <v>0.19</v>
      </c>
      <c r="K150" s="3" t="s">
        <v>488</v>
      </c>
      <c r="L150" s="2">
        <v>40227847656.25</v>
      </c>
      <c r="M150" s="2">
        <v>256850000</v>
      </c>
      <c r="N150" s="2">
        <v>22346608</v>
      </c>
      <c r="O150" s="4">
        <v>0.01</v>
      </c>
    </row>
    <row r="151" spans="2:15">
      <c r="B151" s="6"/>
      <c r="C151" s="2" t="s">
        <v>148</v>
      </c>
      <c r="D151" s="2" t="s">
        <v>1132</v>
      </c>
      <c r="E151" s="2" t="s">
        <v>384</v>
      </c>
      <c r="F151" s="2" t="s">
        <v>1133</v>
      </c>
      <c r="G151" s="2" t="s">
        <v>1134</v>
      </c>
      <c r="H151" s="2" t="s">
        <v>1135</v>
      </c>
      <c r="I151" s="4">
        <v>1.4021099805831909</v>
      </c>
      <c r="J151" s="4">
        <v>0.25</v>
      </c>
      <c r="K151" s="3" t="s">
        <v>1136</v>
      </c>
      <c r="L151" s="2">
        <v>57697391.510009766</v>
      </c>
      <c r="M151" s="2">
        <v>1500001</v>
      </c>
      <c r="N151" s="2">
        <v>7357.10791015625</v>
      </c>
      <c r="O151" s="4">
        <v>0.05</v>
      </c>
    </row>
    <row r="152" spans="2:15">
      <c r="B152" s="6" t="s">
        <v>241</v>
      </c>
      <c r="C152" s="2" t="s">
        <v>149</v>
      </c>
      <c r="D152" s="2" t="s">
        <v>1137</v>
      </c>
      <c r="E152" s="2" t="s">
        <v>385</v>
      </c>
      <c r="F152" s="2" t="s">
        <v>1138</v>
      </c>
      <c r="G152" s="2" t="s">
        <v>1139</v>
      </c>
      <c r="H152" s="2" t="s">
        <v>1140</v>
      </c>
      <c r="I152" s="4">
        <v>3.8113598823547363</v>
      </c>
      <c r="J152" s="4">
        <v>0.79</v>
      </c>
      <c r="K152" s="3" t="s">
        <v>1141</v>
      </c>
      <c r="L152" s="2">
        <v>739637023.92578125</v>
      </c>
      <c r="M152" s="2">
        <v>29200040</v>
      </c>
      <c r="N152" s="2">
        <v>1185379.625</v>
      </c>
      <c r="O152" s="4">
        <v>0.01</v>
      </c>
    </row>
    <row r="153" spans="2:15">
      <c r="B153" s="6"/>
      <c r="C153" s="2" t="s">
        <v>150</v>
      </c>
      <c r="D153" s="2" t="s">
        <v>1142</v>
      </c>
      <c r="E153" s="2" t="s">
        <v>386</v>
      </c>
      <c r="F153" s="2" t="s">
        <v>1143</v>
      </c>
      <c r="G153" s="2" t="s">
        <v>1144</v>
      </c>
      <c r="H153" s="2" t="s">
        <v>1097</v>
      </c>
      <c r="I153" s="4" t="s">
        <v>1127</v>
      </c>
      <c r="J153" s="4">
        <v>0.4</v>
      </c>
      <c r="K153" s="3" t="s">
        <v>1145</v>
      </c>
      <c r="L153" s="2">
        <v>241839004.51660156</v>
      </c>
      <c r="M153" s="2">
        <v>2700000</v>
      </c>
      <c r="N153" s="2">
        <v>61395.23046875</v>
      </c>
      <c r="O153" s="4">
        <v>0.03</v>
      </c>
    </row>
    <row r="154" spans="2:15">
      <c r="B154" s="6"/>
      <c r="C154" s="2" t="s">
        <v>151</v>
      </c>
      <c r="D154" s="2" t="s">
        <v>1146</v>
      </c>
      <c r="E154" s="2" t="s">
        <v>387</v>
      </c>
      <c r="F154" s="2" t="s">
        <v>1147</v>
      </c>
      <c r="G154" s="2" t="s">
        <v>1148</v>
      </c>
      <c r="H154" s="2" t="s">
        <v>1097</v>
      </c>
      <c r="I154" s="4" t="s">
        <v>1127</v>
      </c>
      <c r="J154" s="4">
        <v>0.4</v>
      </c>
      <c r="K154" s="3" t="s">
        <v>1149</v>
      </c>
      <c r="L154" s="2">
        <v>348326995.84960937</v>
      </c>
      <c r="M154" s="2">
        <v>3150000</v>
      </c>
      <c r="N154" s="2">
        <v>149104.296875</v>
      </c>
      <c r="O154" s="4">
        <v>0.03</v>
      </c>
    </row>
    <row r="155" spans="2:15">
      <c r="B155" s="6"/>
      <c r="C155" s="2" t="s">
        <v>152</v>
      </c>
      <c r="D155" s="2" t="s">
        <v>1150</v>
      </c>
      <c r="E155" s="2" t="s">
        <v>388</v>
      </c>
      <c r="F155" s="2" t="s">
        <v>1151</v>
      </c>
      <c r="G155" s="2" t="s">
        <v>1152</v>
      </c>
      <c r="H155" s="2" t="s">
        <v>1097</v>
      </c>
      <c r="I155" s="4" t="s">
        <v>1127</v>
      </c>
      <c r="J155" s="4">
        <v>0.4</v>
      </c>
      <c r="K155" s="3" t="s">
        <v>1153</v>
      </c>
      <c r="L155" s="2">
        <v>152563995.36132812</v>
      </c>
      <c r="M155" s="2">
        <v>2150000</v>
      </c>
      <c r="N155" s="2">
        <v>39329.9375</v>
      </c>
      <c r="O155" s="4">
        <v>0.03</v>
      </c>
    </row>
    <row r="156" spans="2:15">
      <c r="B156" s="6"/>
      <c r="C156" s="2" t="s">
        <v>153</v>
      </c>
      <c r="D156" s="2" t="s">
        <v>1154</v>
      </c>
      <c r="E156" s="2" t="s">
        <v>389</v>
      </c>
      <c r="F156" s="2" t="s">
        <v>1155</v>
      </c>
      <c r="G156" s="2" t="s">
        <v>1156</v>
      </c>
      <c r="H156" s="2" t="s">
        <v>1097</v>
      </c>
      <c r="I156" s="4" t="s">
        <v>1127</v>
      </c>
      <c r="J156" s="4">
        <v>0.4</v>
      </c>
      <c r="K156" s="3" t="s">
        <v>1153</v>
      </c>
      <c r="L156" s="2">
        <v>136973999.0234375</v>
      </c>
      <c r="M156" s="2">
        <v>1850000</v>
      </c>
      <c r="N156" s="2">
        <v>30599.662109375</v>
      </c>
      <c r="O156" s="4">
        <v>0.02</v>
      </c>
    </row>
    <row r="157" spans="2:15">
      <c r="B157" s="6"/>
      <c r="C157" s="2" t="s">
        <v>154</v>
      </c>
      <c r="D157" s="2" t="s">
        <v>1157</v>
      </c>
      <c r="E157" s="2" t="s">
        <v>390</v>
      </c>
      <c r="F157" s="2" t="s">
        <v>1158</v>
      </c>
      <c r="G157" s="2" t="s">
        <v>1159</v>
      </c>
      <c r="H157" s="2" t="s">
        <v>1097</v>
      </c>
      <c r="I157" s="4" t="s">
        <v>1127</v>
      </c>
      <c r="J157" s="4">
        <v>0.4</v>
      </c>
      <c r="K157" s="3" t="s">
        <v>1153</v>
      </c>
      <c r="L157" s="2">
        <v>249199996.94824219</v>
      </c>
      <c r="M157" s="2">
        <v>2500000</v>
      </c>
      <c r="N157" s="2">
        <v>49541.30859375</v>
      </c>
      <c r="O157" s="4">
        <v>0.03</v>
      </c>
    </row>
    <row r="158" spans="2:15">
      <c r="B158" s="6"/>
      <c r="C158" s="2" t="s">
        <v>155</v>
      </c>
      <c r="D158" s="2" t="s">
        <v>1160</v>
      </c>
      <c r="E158" s="2" t="s">
        <v>391</v>
      </c>
      <c r="F158" s="2" t="s">
        <v>1161</v>
      </c>
      <c r="G158" s="2" t="s">
        <v>1162</v>
      </c>
      <c r="H158" s="2" t="s">
        <v>1097</v>
      </c>
      <c r="I158" s="4" t="s">
        <v>1127</v>
      </c>
      <c r="J158" s="4">
        <v>0.4</v>
      </c>
      <c r="K158" s="3" t="s">
        <v>1153</v>
      </c>
      <c r="L158" s="2">
        <v>124879997.25341797</v>
      </c>
      <c r="M158" s="2">
        <v>1000000</v>
      </c>
      <c r="N158" s="2">
        <v>25308.72265625</v>
      </c>
      <c r="O158" s="4">
        <v>0.04</v>
      </c>
    </row>
    <row r="159" spans="2:15">
      <c r="B159" s="6"/>
      <c r="C159" s="2" t="s">
        <v>156</v>
      </c>
      <c r="D159" s="2" t="s">
        <v>1163</v>
      </c>
      <c r="E159" s="2" t="s">
        <v>392</v>
      </c>
      <c r="F159" s="2" t="s">
        <v>1138</v>
      </c>
      <c r="G159" s="2" t="s">
        <v>1164</v>
      </c>
      <c r="H159" s="2" t="s">
        <v>1165</v>
      </c>
      <c r="I159" s="4">
        <v>1.1418900489807129</v>
      </c>
      <c r="J159" s="4">
        <v>0.8</v>
      </c>
      <c r="K159" s="3" t="s">
        <v>1141</v>
      </c>
      <c r="L159" s="2">
        <v>75348838.806152344</v>
      </c>
      <c r="M159" s="2">
        <v>3600040</v>
      </c>
      <c r="N159" s="2">
        <v>171323.078125</v>
      </c>
      <c r="O159" s="4">
        <v>0.01</v>
      </c>
    </row>
    <row r="160" spans="2:15">
      <c r="B160" s="6" t="s">
        <v>242</v>
      </c>
      <c r="C160" s="2" t="s">
        <v>157</v>
      </c>
      <c r="D160" s="2" t="s">
        <v>1166</v>
      </c>
      <c r="E160" s="2" t="s">
        <v>393</v>
      </c>
      <c r="F160" s="2" t="s">
        <v>1167</v>
      </c>
      <c r="G160" s="2" t="s">
        <v>1168</v>
      </c>
      <c r="H160" s="2" t="s">
        <v>1169</v>
      </c>
      <c r="I160" s="4">
        <v>2.0928399562835693</v>
      </c>
      <c r="J160" s="4">
        <v>0.89</v>
      </c>
      <c r="K160" s="3" t="s">
        <v>1170</v>
      </c>
      <c r="L160" s="2">
        <v>1054848510.7421875</v>
      </c>
      <c r="M160" s="2">
        <v>80400040</v>
      </c>
      <c r="N160" s="2">
        <v>1148890.375</v>
      </c>
      <c r="O160" s="4">
        <v>0.01</v>
      </c>
    </row>
    <row r="161" spans="2:15">
      <c r="B161" s="6"/>
      <c r="C161" s="2" t="s">
        <v>158</v>
      </c>
      <c r="D161" s="2" t="s">
        <v>1171</v>
      </c>
      <c r="E161" s="2" t="s">
        <v>394</v>
      </c>
      <c r="F161" s="2" t="s">
        <v>1172</v>
      </c>
      <c r="G161" s="2" t="s">
        <v>1173</v>
      </c>
      <c r="H161" s="2" t="s">
        <v>1097</v>
      </c>
      <c r="I161" s="4" t="s">
        <v>1127</v>
      </c>
      <c r="J161" s="4">
        <v>0.72</v>
      </c>
      <c r="K161" s="3" t="s">
        <v>1174</v>
      </c>
      <c r="L161" s="2">
        <v>4037728027.34375</v>
      </c>
      <c r="M161" s="2">
        <v>142223603</v>
      </c>
      <c r="N161" s="2">
        <v>5216412.5</v>
      </c>
      <c r="O161" s="4">
        <v>0.01</v>
      </c>
    </row>
    <row r="162" spans="2:15">
      <c r="B162" s="6"/>
      <c r="C162" s="2" t="s">
        <v>159</v>
      </c>
      <c r="D162" s="2" t="s">
        <v>1175</v>
      </c>
      <c r="E162" s="2" t="s">
        <v>395</v>
      </c>
      <c r="F162" s="2" t="s">
        <v>1176</v>
      </c>
      <c r="G162" s="2" t="s">
        <v>1177</v>
      </c>
      <c r="H162" s="2" t="s">
        <v>1178</v>
      </c>
      <c r="I162" s="4">
        <v>5.2160100936889648</v>
      </c>
      <c r="J162" s="4">
        <v>0.4</v>
      </c>
      <c r="K162" s="3" t="s">
        <v>1179</v>
      </c>
      <c r="L162" s="2">
        <v>77178687500</v>
      </c>
      <c r="M162" s="2">
        <v>435300000</v>
      </c>
      <c r="N162" s="2">
        <v>14121547</v>
      </c>
      <c r="O162" s="4">
        <v>0.02</v>
      </c>
    </row>
    <row r="163" spans="2:15">
      <c r="B163" s="6"/>
      <c r="C163" s="2" t="s">
        <v>160</v>
      </c>
      <c r="D163" s="2" t="s">
        <v>1180</v>
      </c>
      <c r="E163" s="2" t="s">
        <v>396</v>
      </c>
      <c r="F163" s="2" t="s">
        <v>1181</v>
      </c>
      <c r="G163" s="2" t="s">
        <v>1182</v>
      </c>
      <c r="H163" s="2" t="s">
        <v>1183</v>
      </c>
      <c r="I163" s="4">
        <v>11.965299606323242</v>
      </c>
      <c r="J163" s="4">
        <v>0.5</v>
      </c>
      <c r="K163" s="3" t="s">
        <v>1184</v>
      </c>
      <c r="L163" s="2">
        <v>13114054687.5</v>
      </c>
      <c r="M163" s="2">
        <v>603500000</v>
      </c>
      <c r="N163" s="2">
        <v>55573000</v>
      </c>
      <c r="O163" s="4">
        <v>0.01</v>
      </c>
    </row>
    <row r="164" spans="2:15">
      <c r="B164" s="6"/>
      <c r="C164" s="2" t="s">
        <v>161</v>
      </c>
      <c r="D164" s="2" t="s">
        <v>1185</v>
      </c>
      <c r="E164" s="2" t="s">
        <v>397</v>
      </c>
      <c r="F164" s="2" t="s">
        <v>1186</v>
      </c>
      <c r="G164" s="2" t="s">
        <v>1187</v>
      </c>
      <c r="H164" s="2" t="s">
        <v>1188</v>
      </c>
      <c r="I164" s="4">
        <v>2.048490047454834</v>
      </c>
      <c r="J164" s="4">
        <v>0.95</v>
      </c>
      <c r="K164" s="3" t="s">
        <v>1189</v>
      </c>
      <c r="L164" s="2">
        <v>594284606.93359375</v>
      </c>
      <c r="M164" s="2">
        <v>40400040</v>
      </c>
      <c r="N164" s="2">
        <v>900432.875</v>
      </c>
      <c r="O164" s="4">
        <v>0.02</v>
      </c>
    </row>
    <row r="165" spans="2:15">
      <c r="B165" s="6"/>
      <c r="C165" s="2" t="s">
        <v>162</v>
      </c>
      <c r="D165" s="2" t="s">
        <v>1190</v>
      </c>
      <c r="E165" s="2" t="s">
        <v>398</v>
      </c>
      <c r="F165" s="2" t="s">
        <v>1191</v>
      </c>
      <c r="G165" s="2" t="s">
        <v>1192</v>
      </c>
      <c r="H165" s="2" t="s">
        <v>1097</v>
      </c>
      <c r="I165" s="4" t="s">
        <v>1127</v>
      </c>
      <c r="J165" s="4">
        <v>0.7</v>
      </c>
      <c r="K165" s="3" t="s">
        <v>1193</v>
      </c>
      <c r="L165" s="2">
        <v>418271240.234375</v>
      </c>
      <c r="M165" s="2">
        <v>36884588</v>
      </c>
      <c r="N165" s="2">
        <v>5500045</v>
      </c>
      <c r="O165" s="4">
        <v>0.01</v>
      </c>
    </row>
    <row r="166" spans="2:15">
      <c r="B166" s="6"/>
      <c r="C166" s="2" t="s">
        <v>163</v>
      </c>
      <c r="D166" s="2" t="s">
        <v>1194</v>
      </c>
      <c r="E166" s="2" t="s">
        <v>399</v>
      </c>
      <c r="F166" s="2" t="s">
        <v>1195</v>
      </c>
      <c r="G166" s="2" t="s">
        <v>1196</v>
      </c>
      <c r="H166" s="2" t="s">
        <v>1197</v>
      </c>
      <c r="I166" s="4">
        <v>4.147819995880127</v>
      </c>
      <c r="J166" s="4">
        <v>0.78</v>
      </c>
      <c r="K166" s="3" t="s">
        <v>1189</v>
      </c>
      <c r="L166" s="2">
        <v>53984386.444091797</v>
      </c>
      <c r="M166" s="2">
        <v>5600040</v>
      </c>
      <c r="N166" s="2">
        <v>59575.4921875</v>
      </c>
      <c r="O166" s="4">
        <v>0.06</v>
      </c>
    </row>
    <row r="167" spans="2:15">
      <c r="B167" s="6"/>
      <c r="C167" s="2" t="s">
        <v>164</v>
      </c>
      <c r="D167" s="2" t="s">
        <v>1198</v>
      </c>
      <c r="E167" s="2" t="s">
        <v>400</v>
      </c>
      <c r="F167" s="2" t="s">
        <v>1199</v>
      </c>
      <c r="G167" s="2" t="s">
        <v>1200</v>
      </c>
      <c r="H167" s="2" t="s">
        <v>1201</v>
      </c>
      <c r="I167" s="4">
        <v>4.9197697639465332</v>
      </c>
      <c r="J167" s="4">
        <v>0.8</v>
      </c>
      <c r="K167" s="3" t="s">
        <v>1189</v>
      </c>
      <c r="L167" s="2">
        <v>130944595.33691406</v>
      </c>
      <c r="M167" s="2">
        <v>8800040</v>
      </c>
      <c r="N167" s="2">
        <v>110577.5546875</v>
      </c>
      <c r="O167" s="4">
        <v>0.05</v>
      </c>
    </row>
    <row r="168" spans="2:15">
      <c r="B168" s="6"/>
      <c r="C168" s="2" t="s">
        <v>165</v>
      </c>
      <c r="D168" s="2" t="s">
        <v>1202</v>
      </c>
      <c r="E168" s="2" t="s">
        <v>401</v>
      </c>
      <c r="F168" s="2" t="s">
        <v>1203</v>
      </c>
      <c r="G168" s="2" t="s">
        <v>1204</v>
      </c>
      <c r="H168" s="2" t="s">
        <v>1205</v>
      </c>
      <c r="I168" s="4">
        <v>6.8959698677062988</v>
      </c>
      <c r="J168" s="4">
        <v>0.6</v>
      </c>
      <c r="K168" s="3" t="s">
        <v>1206</v>
      </c>
      <c r="L168" s="2">
        <v>753520019.53125</v>
      </c>
      <c r="M168" s="2">
        <v>8000000</v>
      </c>
      <c r="N168" s="2">
        <v>49162.078125</v>
      </c>
      <c r="O168" s="4">
        <v>0.3</v>
      </c>
    </row>
    <row r="169" spans="2:15">
      <c r="B169" s="6" t="s">
        <v>243</v>
      </c>
      <c r="C169" s="2" t="s">
        <v>166</v>
      </c>
      <c r="D169" s="2" t="s">
        <v>1207</v>
      </c>
      <c r="E169" s="2" t="s">
        <v>402</v>
      </c>
      <c r="F169" s="2" t="s">
        <v>1208</v>
      </c>
      <c r="G169" s="2" t="s">
        <v>1209</v>
      </c>
      <c r="H169" s="2" t="s">
        <v>1210</v>
      </c>
      <c r="I169" s="4">
        <v>3.7426600456237793</v>
      </c>
      <c r="J169" s="4">
        <v>0.04</v>
      </c>
      <c r="K169" s="3" t="s">
        <v>1211</v>
      </c>
      <c r="L169" s="2">
        <v>80675562500</v>
      </c>
      <c r="M169" s="2">
        <v>685900000</v>
      </c>
      <c r="N169" s="2">
        <v>6166844</v>
      </c>
      <c r="O169" s="4">
        <v>0.01</v>
      </c>
    </row>
    <row r="170" spans="2:15">
      <c r="B170" s="6"/>
      <c r="C170" s="2" t="s">
        <v>194</v>
      </c>
      <c r="D170" s="2" t="s">
        <v>1212</v>
      </c>
      <c r="E170" s="2" t="s">
        <v>403</v>
      </c>
      <c r="F170" s="2" t="s">
        <v>1213</v>
      </c>
      <c r="G170" s="2" t="s">
        <v>1214</v>
      </c>
      <c r="H170" s="2" t="s">
        <v>1215</v>
      </c>
      <c r="I170" s="4">
        <v>9.0342000126838684E-2</v>
      </c>
      <c r="J170" s="4">
        <v>0.13589999999999999</v>
      </c>
      <c r="K170" s="3" t="s">
        <v>1216</v>
      </c>
      <c r="L170" s="2">
        <v>13930362304.6875</v>
      </c>
      <c r="M170" s="2">
        <v>152194503</v>
      </c>
      <c r="N170" s="2">
        <v>1875925.625</v>
      </c>
      <c r="O170" s="4">
        <v>0.01</v>
      </c>
    </row>
    <row r="171" spans="2:15">
      <c r="B171" s="6"/>
      <c r="C171" s="2" t="s">
        <v>195</v>
      </c>
      <c r="D171" s="2" t="s">
        <v>1217</v>
      </c>
      <c r="E171" s="2" t="s">
        <v>404</v>
      </c>
      <c r="F171" s="2" t="s">
        <v>1218</v>
      </c>
      <c r="G171" s="2" t="s">
        <v>1219</v>
      </c>
      <c r="H171" s="2" t="s">
        <v>1220</v>
      </c>
      <c r="I171" s="4">
        <v>0.29117599129676819</v>
      </c>
      <c r="J171" s="4">
        <v>0.15</v>
      </c>
      <c r="K171" s="3" t="s">
        <v>1221</v>
      </c>
      <c r="L171" s="2">
        <v>21624785156.25</v>
      </c>
      <c r="M171" s="2">
        <v>250200000</v>
      </c>
      <c r="N171" s="2">
        <v>2796927.5</v>
      </c>
      <c r="O171" s="4">
        <v>0.01</v>
      </c>
    </row>
    <row r="172" spans="2:15">
      <c r="B172" s="6"/>
      <c r="C172" s="2" t="s">
        <v>196</v>
      </c>
      <c r="D172" s="2" t="s">
        <v>1222</v>
      </c>
      <c r="E172" s="2" t="s">
        <v>405</v>
      </c>
      <c r="F172" s="2" t="s">
        <v>1223</v>
      </c>
      <c r="G172" s="2" t="s">
        <v>1224</v>
      </c>
      <c r="H172" s="2" t="s">
        <v>1225</v>
      </c>
      <c r="I172" s="4">
        <v>1.5298399925231934</v>
      </c>
      <c r="J172" s="4">
        <v>0.15</v>
      </c>
      <c r="K172" s="3" t="s">
        <v>1221</v>
      </c>
      <c r="L172" s="2">
        <v>20373718750</v>
      </c>
      <c r="M172" s="2">
        <v>168100000</v>
      </c>
      <c r="N172" s="2">
        <v>3907807</v>
      </c>
      <c r="O172" s="4">
        <v>0.02</v>
      </c>
    </row>
    <row r="173" spans="2:15">
      <c r="B173" s="6"/>
      <c r="C173" s="2" t="s">
        <v>197</v>
      </c>
      <c r="D173" s="2" t="s">
        <v>1226</v>
      </c>
      <c r="E173" s="2" t="s">
        <v>406</v>
      </c>
      <c r="F173" s="2" t="s">
        <v>1227</v>
      </c>
      <c r="G173" s="2" t="s">
        <v>1228</v>
      </c>
      <c r="H173" s="2" t="s">
        <v>1229</v>
      </c>
      <c r="I173" s="4">
        <v>5.0174798965454102</v>
      </c>
      <c r="J173" s="4">
        <v>0.15</v>
      </c>
      <c r="K173" s="3" t="s">
        <v>1221</v>
      </c>
      <c r="L173" s="2">
        <v>19668716796.875</v>
      </c>
      <c r="M173" s="2">
        <v>122600000</v>
      </c>
      <c r="N173" s="2">
        <v>9490389</v>
      </c>
      <c r="O173" s="4">
        <v>0.01</v>
      </c>
    </row>
    <row r="174" spans="2:15">
      <c r="B174" s="6"/>
      <c r="C174" s="2" t="s">
        <v>167</v>
      </c>
      <c r="D174" s="2" t="s">
        <v>1230</v>
      </c>
      <c r="E174" s="2" t="s">
        <v>407</v>
      </c>
      <c r="F174" s="2" t="s">
        <v>1231</v>
      </c>
      <c r="G174" s="2" t="s">
        <v>1232</v>
      </c>
      <c r="H174" s="2" t="s">
        <v>1233</v>
      </c>
      <c r="I174" s="4">
        <v>2.7823801040649414</v>
      </c>
      <c r="J174" s="4">
        <v>0.19</v>
      </c>
      <c r="K174" s="3" t="s">
        <v>1234</v>
      </c>
      <c r="L174" s="2">
        <v>23911943359.375</v>
      </c>
      <c r="M174" s="2">
        <v>190200000</v>
      </c>
      <c r="N174" s="2">
        <v>2145317.25</v>
      </c>
      <c r="O174" s="4">
        <v>0.01</v>
      </c>
    </row>
    <row r="175" spans="2:15">
      <c r="B175" s="6"/>
      <c r="C175" s="2" t="s">
        <v>198</v>
      </c>
      <c r="D175" s="2" t="s">
        <v>1235</v>
      </c>
      <c r="E175" s="2" t="s">
        <v>408</v>
      </c>
      <c r="F175" s="2" t="s">
        <v>1236</v>
      </c>
      <c r="G175" s="2" t="s">
        <v>1237</v>
      </c>
      <c r="H175" s="2" t="s">
        <v>1238</v>
      </c>
      <c r="I175" s="4">
        <v>7.4078598022460937</v>
      </c>
      <c r="J175" s="4">
        <v>0.14000000000000001</v>
      </c>
      <c r="K175" s="3" t="s">
        <v>1221</v>
      </c>
      <c r="L175" s="2">
        <v>55807726562.5</v>
      </c>
      <c r="M175" s="2">
        <v>415700000</v>
      </c>
      <c r="N175" s="2">
        <v>11023509</v>
      </c>
      <c r="O175" s="4">
        <v>0.03</v>
      </c>
    </row>
    <row r="176" spans="2:15">
      <c r="B176" s="6"/>
      <c r="C176" s="2" t="s">
        <v>199</v>
      </c>
      <c r="D176" s="2" t="s">
        <v>1239</v>
      </c>
      <c r="E176" s="2" t="s">
        <v>409</v>
      </c>
      <c r="F176" s="2" t="s">
        <v>1240</v>
      </c>
      <c r="G176" s="2" t="s">
        <v>1241</v>
      </c>
      <c r="H176" s="2" t="s">
        <v>1242</v>
      </c>
      <c r="I176" s="4">
        <v>9.0594196319580078</v>
      </c>
      <c r="J176" s="4">
        <v>0.49</v>
      </c>
      <c r="K176" s="3" t="s">
        <v>1243</v>
      </c>
      <c r="L176" s="2">
        <v>26578757812.5</v>
      </c>
      <c r="M176" s="2">
        <v>315400000</v>
      </c>
      <c r="N176" s="2">
        <v>23727548</v>
      </c>
      <c r="O176" s="4">
        <v>0.02</v>
      </c>
    </row>
    <row r="177" spans="2:15">
      <c r="B177" s="6"/>
      <c r="C177" s="2" t="s">
        <v>200</v>
      </c>
      <c r="D177" s="2" t="s">
        <v>1244</v>
      </c>
      <c r="E177" s="2" t="s">
        <v>410</v>
      </c>
      <c r="F177" s="2" t="s">
        <v>1245</v>
      </c>
      <c r="G177" s="2" t="s">
        <v>1246</v>
      </c>
      <c r="H177" s="2" t="s">
        <v>1247</v>
      </c>
      <c r="I177" s="4">
        <v>0.8888850212097168</v>
      </c>
      <c r="J177" s="4">
        <v>0.06</v>
      </c>
      <c r="K177" s="3" t="s">
        <v>1248</v>
      </c>
      <c r="L177" s="2">
        <v>22334623046.875</v>
      </c>
      <c r="M177" s="2">
        <v>202600000</v>
      </c>
      <c r="N177" s="2">
        <v>1193204.125</v>
      </c>
      <c r="O177" s="4">
        <v>0.05</v>
      </c>
    </row>
    <row r="178" spans="2:15">
      <c r="B178" s="6"/>
      <c r="C178" s="2" t="s">
        <v>201</v>
      </c>
      <c r="D178" s="2" t="s">
        <v>1249</v>
      </c>
      <c r="E178" s="2" t="s">
        <v>411</v>
      </c>
      <c r="F178" s="2" t="s">
        <v>1250</v>
      </c>
      <c r="G178" s="2" t="s">
        <v>1251</v>
      </c>
      <c r="H178" s="2" t="s">
        <v>1252</v>
      </c>
      <c r="I178" s="4">
        <v>3.4322700500488281</v>
      </c>
      <c r="J178" s="4">
        <v>7.0000000000000007E-2</v>
      </c>
      <c r="K178" s="3" t="s">
        <v>1253</v>
      </c>
      <c r="L178" s="2">
        <v>17934044921.875</v>
      </c>
      <c r="M178" s="2">
        <v>155300000</v>
      </c>
      <c r="N178" s="2">
        <v>1076547.625</v>
      </c>
      <c r="O178" s="4">
        <v>0.03</v>
      </c>
    </row>
    <row r="179" spans="2:15">
      <c r="B179" s="6"/>
      <c r="C179" s="2" t="s">
        <v>202</v>
      </c>
      <c r="D179" s="2" t="s">
        <v>1254</v>
      </c>
      <c r="E179" s="2" t="s">
        <v>412</v>
      </c>
      <c r="F179" s="2" t="s">
        <v>1255</v>
      </c>
      <c r="G179" s="2" t="s">
        <v>1256</v>
      </c>
      <c r="H179" s="2" t="s">
        <v>1257</v>
      </c>
      <c r="I179" s="4">
        <v>8.7893400192260742</v>
      </c>
      <c r="J179" s="4">
        <v>0.65</v>
      </c>
      <c r="K179" s="3" t="s">
        <v>821</v>
      </c>
      <c r="L179" s="2">
        <v>4133562988.28125</v>
      </c>
      <c r="M179" s="2">
        <v>189700000</v>
      </c>
      <c r="N179" s="2">
        <v>6609181</v>
      </c>
      <c r="O179" s="4">
        <v>0.01</v>
      </c>
    </row>
    <row r="180" spans="2:15">
      <c r="B180" s="6"/>
      <c r="C180" s="2" t="s">
        <v>203</v>
      </c>
      <c r="D180" s="2" t="s">
        <v>1258</v>
      </c>
      <c r="E180" s="2" t="s">
        <v>413</v>
      </c>
      <c r="F180" s="2" t="s">
        <v>1259</v>
      </c>
      <c r="G180" s="2" t="s">
        <v>1260</v>
      </c>
      <c r="H180" s="2" t="s">
        <v>1261</v>
      </c>
      <c r="I180" s="4">
        <v>5.2989001274108887</v>
      </c>
      <c r="J180" s="4">
        <v>0.4</v>
      </c>
      <c r="K180" s="3" t="s">
        <v>1262</v>
      </c>
      <c r="L180" s="2">
        <v>5121117675.78125</v>
      </c>
      <c r="M180" s="2">
        <v>73400000</v>
      </c>
      <c r="N180" s="2">
        <v>1156035.875</v>
      </c>
      <c r="O180" s="4">
        <v>0.01</v>
      </c>
    </row>
    <row r="181" spans="2:15">
      <c r="B181" s="6"/>
      <c r="C181" s="2" t="s">
        <v>204</v>
      </c>
      <c r="D181" s="2" t="s">
        <v>1263</v>
      </c>
      <c r="E181" s="2" t="s">
        <v>414</v>
      </c>
      <c r="F181" s="2" t="s">
        <v>1264</v>
      </c>
      <c r="G181" s="2" t="s">
        <v>1265</v>
      </c>
      <c r="H181" s="2" t="s">
        <v>1266</v>
      </c>
      <c r="I181" s="4">
        <v>15.417200088500977</v>
      </c>
      <c r="J181" s="4">
        <v>0.35</v>
      </c>
      <c r="K181" s="3" t="s">
        <v>1267</v>
      </c>
      <c r="L181" s="2">
        <v>2701085937.5</v>
      </c>
      <c r="M181" s="2">
        <v>45396401</v>
      </c>
      <c r="N181" s="2">
        <v>417718.21875</v>
      </c>
      <c r="O181" s="4">
        <v>0.02</v>
      </c>
    </row>
    <row r="182" spans="2:15">
      <c r="B182" s="6"/>
      <c r="C182" s="2" t="s">
        <v>205</v>
      </c>
      <c r="D182" s="2" t="s">
        <v>1268</v>
      </c>
      <c r="E182" s="2" t="s">
        <v>415</v>
      </c>
      <c r="F182" s="2" t="s">
        <v>1269</v>
      </c>
      <c r="G182" s="2" t="s">
        <v>1270</v>
      </c>
      <c r="H182" s="2" t="s">
        <v>1271</v>
      </c>
      <c r="I182" s="4">
        <v>3.2488400936126709</v>
      </c>
      <c r="J182" s="4">
        <v>0.46</v>
      </c>
      <c r="K182" s="3" t="s">
        <v>1272</v>
      </c>
      <c r="L182" s="2">
        <v>17461304687.5</v>
      </c>
      <c r="M182" s="2">
        <v>474750000</v>
      </c>
      <c r="N182" s="2">
        <v>3954009.25</v>
      </c>
      <c r="O182" s="4">
        <v>0.01</v>
      </c>
    </row>
    <row r="183" spans="2:15">
      <c r="B183" s="6"/>
      <c r="C183" s="2" t="s">
        <v>168</v>
      </c>
      <c r="D183" s="2" t="s">
        <v>1273</v>
      </c>
      <c r="E183" s="2" t="s">
        <v>416</v>
      </c>
      <c r="F183" s="2" t="s">
        <v>1274</v>
      </c>
      <c r="G183" s="2" t="s">
        <v>1275</v>
      </c>
      <c r="H183" s="2" t="s">
        <v>1229</v>
      </c>
      <c r="I183" s="4">
        <v>37.521598815917969</v>
      </c>
      <c r="J183" s="4">
        <v>0.95</v>
      </c>
      <c r="K183" s="3" t="s">
        <v>1262</v>
      </c>
      <c r="L183" s="2">
        <v>284475006.10351562</v>
      </c>
      <c r="M183" s="2">
        <v>7500000</v>
      </c>
      <c r="N183" s="2">
        <v>1062043</v>
      </c>
      <c r="O183" s="4">
        <v>0.02</v>
      </c>
    </row>
    <row r="184" spans="2:15">
      <c r="B184" s="6" t="s">
        <v>244</v>
      </c>
      <c r="C184" s="2" t="s">
        <v>169</v>
      </c>
      <c r="D184" s="2" t="s">
        <v>1276</v>
      </c>
      <c r="E184" s="2" t="s">
        <v>417</v>
      </c>
      <c r="F184" s="2" t="s">
        <v>1277</v>
      </c>
      <c r="G184" s="2" t="s">
        <v>1278</v>
      </c>
      <c r="H184" s="2" t="s">
        <v>1279</v>
      </c>
      <c r="I184" s="4">
        <v>2.8762500286102295</v>
      </c>
      <c r="J184" s="4">
        <v>0.35</v>
      </c>
      <c r="K184" s="3" t="s">
        <v>1280</v>
      </c>
      <c r="L184" s="2">
        <v>941997131.34765625</v>
      </c>
      <c r="M184" s="2">
        <v>31600038</v>
      </c>
      <c r="N184" s="2">
        <v>354717.3125</v>
      </c>
      <c r="O184" s="4">
        <v>0.08</v>
      </c>
    </row>
    <row r="185" spans="2:15">
      <c r="B185" s="6"/>
      <c r="C185" s="2" t="s">
        <v>170</v>
      </c>
      <c r="D185" s="2" t="s">
        <v>1281</v>
      </c>
      <c r="E185" s="2" t="s">
        <v>418</v>
      </c>
      <c r="F185" s="2" t="s">
        <v>1282</v>
      </c>
      <c r="G185" s="2" t="s">
        <v>1283</v>
      </c>
      <c r="H185" s="2" t="s">
        <v>1284</v>
      </c>
      <c r="I185" s="4">
        <v>3.5539400577545166</v>
      </c>
      <c r="J185" s="4">
        <v>0.5</v>
      </c>
      <c r="K185" s="3" t="s">
        <v>1285</v>
      </c>
      <c r="L185" s="2">
        <v>324386108.3984375</v>
      </c>
      <c r="M185" s="2">
        <v>6000483</v>
      </c>
      <c r="N185" s="2">
        <v>34475.80078125</v>
      </c>
      <c r="O185" s="4">
        <v>0.12</v>
      </c>
    </row>
    <row r="186" spans="2:15">
      <c r="B186" s="6"/>
      <c r="C186" s="2" t="s">
        <v>171</v>
      </c>
      <c r="D186" s="2" t="s">
        <v>1286</v>
      </c>
      <c r="E186" s="2" t="s">
        <v>419</v>
      </c>
      <c r="F186" s="2" t="s">
        <v>1287</v>
      </c>
      <c r="G186" s="2" t="s">
        <v>1288</v>
      </c>
      <c r="H186" s="2" t="s">
        <v>1289</v>
      </c>
      <c r="I186" s="4">
        <v>2.2409200668334961</v>
      </c>
      <c r="J186" s="4">
        <v>0.08</v>
      </c>
      <c r="K186" s="3" t="s">
        <v>1290</v>
      </c>
      <c r="L186" s="2">
        <v>32417117187.5</v>
      </c>
      <c r="M186" s="2">
        <v>557809809</v>
      </c>
      <c r="N186" s="2">
        <v>2777372.25</v>
      </c>
      <c r="O186" s="4">
        <v>0.01</v>
      </c>
    </row>
    <row r="187" spans="2:15">
      <c r="B187" s="6"/>
      <c r="C187" s="2" t="s">
        <v>172</v>
      </c>
      <c r="D187" s="2" t="s">
        <v>1291</v>
      </c>
      <c r="E187" s="2" t="s">
        <v>420</v>
      </c>
      <c r="F187" s="2" t="s">
        <v>1292</v>
      </c>
      <c r="G187" s="2" t="s">
        <v>1293</v>
      </c>
      <c r="H187" s="2" t="s">
        <v>1294</v>
      </c>
      <c r="I187" s="4" t="s">
        <v>1127</v>
      </c>
      <c r="J187" s="4">
        <v>0.35</v>
      </c>
      <c r="K187" s="3" t="s">
        <v>1295</v>
      </c>
      <c r="L187" s="2">
        <v>1072237548.828125</v>
      </c>
      <c r="M187" s="2">
        <v>20250000</v>
      </c>
      <c r="N187" s="2">
        <v>290684.59375</v>
      </c>
      <c r="O187" s="4">
        <v>0.06</v>
      </c>
    </row>
    <row r="188" spans="2:15">
      <c r="B188" s="6"/>
      <c r="C188" s="2" t="s">
        <v>173</v>
      </c>
      <c r="D188" s="2" t="s">
        <v>1296</v>
      </c>
      <c r="E188" s="2" t="s">
        <v>421</v>
      </c>
      <c r="F188" s="2" t="s">
        <v>1297</v>
      </c>
      <c r="G188" s="2" t="s">
        <v>1298</v>
      </c>
      <c r="H188" s="2" t="s">
        <v>1299</v>
      </c>
      <c r="I188" s="4">
        <v>8.8098297119140625</v>
      </c>
      <c r="J188" s="4">
        <v>0.2</v>
      </c>
      <c r="K188" s="3" t="s">
        <v>1300</v>
      </c>
      <c r="L188" s="2">
        <v>5695855957.03125</v>
      </c>
      <c r="M188" s="2">
        <v>112300000</v>
      </c>
      <c r="N188" s="2">
        <v>625502.5</v>
      </c>
      <c r="O188" s="4">
        <v>0.01</v>
      </c>
    </row>
    <row r="189" spans="2:15">
      <c r="B189" s="6"/>
      <c r="C189" s="2" t="s">
        <v>174</v>
      </c>
      <c r="D189" s="2" t="s">
        <v>1301</v>
      </c>
      <c r="E189" s="2" t="s">
        <v>422</v>
      </c>
      <c r="F189" s="2" t="s">
        <v>1302</v>
      </c>
      <c r="G189" s="2" t="s">
        <v>1303</v>
      </c>
      <c r="H189" s="2" t="s">
        <v>1304</v>
      </c>
      <c r="I189" s="4">
        <v>7.9373102188110352</v>
      </c>
      <c r="J189" s="4">
        <v>0.5</v>
      </c>
      <c r="K189" s="3" t="s">
        <v>1305</v>
      </c>
      <c r="L189" s="2">
        <v>118565994.26269531</v>
      </c>
      <c r="M189" s="2">
        <v>4200000</v>
      </c>
      <c r="N189" s="2">
        <v>26099.369140625</v>
      </c>
      <c r="O189" s="4">
        <v>0.05</v>
      </c>
    </row>
    <row r="190" spans="2:15">
      <c r="B190" s="6"/>
      <c r="C190" s="2" t="s">
        <v>175</v>
      </c>
      <c r="D190" s="2" t="s">
        <v>1306</v>
      </c>
      <c r="E190" s="2" t="s">
        <v>423</v>
      </c>
      <c r="F190" s="2" t="s">
        <v>1307</v>
      </c>
      <c r="G190" s="2" t="s">
        <v>1308</v>
      </c>
      <c r="H190" s="2" t="s">
        <v>1309</v>
      </c>
      <c r="I190" s="4">
        <v>7.6432299613952637</v>
      </c>
      <c r="J190" s="4">
        <v>0.4</v>
      </c>
      <c r="K190" s="3" t="s">
        <v>1310</v>
      </c>
      <c r="L190" s="2">
        <v>47523239.135742187</v>
      </c>
      <c r="M190" s="2">
        <v>900000</v>
      </c>
      <c r="N190" s="2">
        <v>12544.7841796875</v>
      </c>
      <c r="O190" s="4">
        <v>0.31</v>
      </c>
    </row>
    <row r="191" spans="2:15">
      <c r="B191" s="6"/>
      <c r="C191" s="2" t="s">
        <v>176</v>
      </c>
      <c r="D191" s="2" t="s">
        <v>1311</v>
      </c>
      <c r="E191" s="2" t="s">
        <v>424</v>
      </c>
      <c r="F191" s="2" t="s">
        <v>1312</v>
      </c>
      <c r="G191" s="2" t="s">
        <v>1313</v>
      </c>
      <c r="H191" s="2" t="s">
        <v>1314</v>
      </c>
      <c r="I191" s="4">
        <v>5.7004098892211914</v>
      </c>
      <c r="J191" s="4">
        <v>0.39</v>
      </c>
      <c r="K191" s="3" t="s">
        <v>1315</v>
      </c>
      <c r="L191" s="2">
        <v>16671839843.75</v>
      </c>
      <c r="M191" s="2">
        <v>150400000</v>
      </c>
      <c r="N191" s="2">
        <v>3476300.5</v>
      </c>
      <c r="O191" s="4">
        <v>0.02</v>
      </c>
    </row>
    <row r="192" spans="2:15">
      <c r="B192" s="6"/>
      <c r="C192" s="2" t="s">
        <v>177</v>
      </c>
      <c r="D192" s="2" t="s">
        <v>1316</v>
      </c>
      <c r="E192" s="2" t="s">
        <v>425</v>
      </c>
      <c r="F192" s="2" t="s">
        <v>1317</v>
      </c>
      <c r="G192" s="2" t="s">
        <v>1318</v>
      </c>
      <c r="H192" s="2" t="s">
        <v>1319</v>
      </c>
      <c r="I192" s="4">
        <v>5.0119900703430176</v>
      </c>
      <c r="J192" s="4">
        <v>0.3</v>
      </c>
      <c r="K192" s="3" t="s">
        <v>706</v>
      </c>
      <c r="L192" s="2">
        <v>3049786376.953125</v>
      </c>
      <c r="M192" s="2">
        <v>98922682</v>
      </c>
      <c r="N192" s="2">
        <v>1924454.375</v>
      </c>
      <c r="O192" s="4">
        <v>0.01</v>
      </c>
    </row>
    <row r="193" spans="2:15">
      <c r="B193" s="6"/>
      <c r="C193" s="2" t="s">
        <v>178</v>
      </c>
      <c r="D193" s="2" t="s">
        <v>1320</v>
      </c>
      <c r="E193" s="2" t="s">
        <v>426</v>
      </c>
      <c r="F193" s="2" t="s">
        <v>1321</v>
      </c>
      <c r="G193" s="2" t="s">
        <v>1322</v>
      </c>
      <c r="H193" s="2" t="s">
        <v>1323</v>
      </c>
      <c r="I193" s="4">
        <v>6.4379901885986328</v>
      </c>
      <c r="J193" s="4">
        <v>0.5</v>
      </c>
      <c r="K193" s="3" t="s">
        <v>1310</v>
      </c>
      <c r="L193" s="2">
        <v>307591522.21679687</v>
      </c>
      <c r="M193" s="2">
        <v>7050000</v>
      </c>
      <c r="N193" s="2">
        <v>48889.73828125</v>
      </c>
      <c r="O193" s="4">
        <v>0.08</v>
      </c>
    </row>
    <row r="194" spans="2:15">
      <c r="B194" s="6"/>
      <c r="C194" s="2" t="s">
        <v>179</v>
      </c>
      <c r="D194" s="2" t="s">
        <v>1324</v>
      </c>
      <c r="E194" s="2" t="s">
        <v>427</v>
      </c>
      <c r="F194" s="2" t="s">
        <v>1325</v>
      </c>
      <c r="G194" s="2" t="s">
        <v>1326</v>
      </c>
      <c r="H194" s="2" t="s">
        <v>1327</v>
      </c>
      <c r="I194" s="4">
        <v>4.8605499267578125</v>
      </c>
      <c r="J194" s="4">
        <v>0.45</v>
      </c>
      <c r="K194" s="3" t="s">
        <v>1328</v>
      </c>
      <c r="L194" s="2" t="s">
        <v>1127</v>
      </c>
      <c r="M194" s="2">
        <v>2950000</v>
      </c>
      <c r="N194" s="2" t="s">
        <v>1127</v>
      </c>
      <c r="O194" s="4" t="s">
        <v>1127</v>
      </c>
    </row>
    <row r="195" spans="2:15">
      <c r="B195" s="6" t="s">
        <v>245</v>
      </c>
      <c r="C195" s="2" t="s">
        <v>181</v>
      </c>
      <c r="D195" s="2" t="s">
        <v>1329</v>
      </c>
      <c r="E195" s="2" t="s">
        <v>180</v>
      </c>
      <c r="F195" s="2" t="s">
        <v>1330</v>
      </c>
      <c r="G195" s="2" t="s">
        <v>1331</v>
      </c>
      <c r="H195" s="2" t="s">
        <v>1332</v>
      </c>
      <c r="I195" s="4">
        <v>3.2824299335479736</v>
      </c>
      <c r="J195" s="4">
        <v>0.32</v>
      </c>
      <c r="K195" s="3" t="s">
        <v>961</v>
      </c>
      <c r="L195" s="2">
        <v>12648664062.5</v>
      </c>
      <c r="M195" s="2">
        <v>157400000</v>
      </c>
      <c r="N195" s="2">
        <v>3176365.75</v>
      </c>
      <c r="O195" s="4">
        <v>0.05</v>
      </c>
    </row>
    <row r="196" spans="2:15">
      <c r="B196" s="6"/>
      <c r="C196" s="2" t="s">
        <v>206</v>
      </c>
      <c r="D196" s="2" t="s">
        <v>1333</v>
      </c>
      <c r="E196" s="2" t="s">
        <v>182</v>
      </c>
      <c r="F196" s="2" t="s">
        <v>1334</v>
      </c>
      <c r="G196" s="2" t="s">
        <v>1335</v>
      </c>
      <c r="H196" s="2" t="s">
        <v>1336</v>
      </c>
      <c r="I196" s="4">
        <v>0.40794000029563904</v>
      </c>
      <c r="J196" s="4">
        <v>0.03</v>
      </c>
      <c r="K196" s="3" t="s">
        <v>1337</v>
      </c>
      <c r="L196" s="2">
        <v>164495234375</v>
      </c>
      <c r="M196" s="2">
        <v>960163595</v>
      </c>
      <c r="N196" s="2">
        <v>3018526.75</v>
      </c>
      <c r="O196" s="4">
        <v>0.03</v>
      </c>
    </row>
    <row r="197" spans="2:15">
      <c r="B197" s="6"/>
      <c r="C197" s="2" t="s">
        <v>207</v>
      </c>
      <c r="D197" s="2" t="s">
        <v>1338</v>
      </c>
      <c r="E197" s="2" t="s">
        <v>183</v>
      </c>
      <c r="F197" s="2" t="s">
        <v>1339</v>
      </c>
      <c r="G197" s="2" t="s">
        <v>1340</v>
      </c>
      <c r="H197" s="2" t="s">
        <v>1341</v>
      </c>
      <c r="I197" s="4">
        <v>7.0733399391174316</v>
      </c>
      <c r="J197" s="4">
        <v>0.4</v>
      </c>
      <c r="K197" s="3" t="s">
        <v>1342</v>
      </c>
      <c r="L197" s="2">
        <v>702343017.578125</v>
      </c>
      <c r="M197" s="2">
        <v>22900000</v>
      </c>
      <c r="N197" s="2">
        <v>55526.125</v>
      </c>
      <c r="O197" s="4">
        <v>0.13</v>
      </c>
    </row>
    <row r="198" spans="2:15">
      <c r="B198" s="6"/>
      <c r="C198" s="2" t="s">
        <v>208</v>
      </c>
      <c r="D198" s="2" t="s">
        <v>1343</v>
      </c>
      <c r="E198" s="2" t="s">
        <v>184</v>
      </c>
      <c r="F198" s="2" t="s">
        <v>1344</v>
      </c>
      <c r="G198" s="2" t="s">
        <v>1345</v>
      </c>
      <c r="H198" s="2" t="s">
        <v>1346</v>
      </c>
      <c r="I198" s="4">
        <v>7.8978900909423828</v>
      </c>
      <c r="J198" s="4">
        <v>0.08</v>
      </c>
      <c r="K198" s="3" t="s">
        <v>1347</v>
      </c>
      <c r="L198" s="2">
        <v>25053652343.75</v>
      </c>
      <c r="M198" s="2">
        <v>491826714</v>
      </c>
      <c r="N198" s="2">
        <v>2851576.75</v>
      </c>
      <c r="O198" s="4">
        <v>0.01</v>
      </c>
    </row>
    <row r="199" spans="2:15">
      <c r="B199" s="6"/>
      <c r="C199" s="2" t="s">
        <v>209</v>
      </c>
      <c r="D199" s="2" t="s">
        <v>1348</v>
      </c>
      <c r="E199" s="2" t="s">
        <v>185</v>
      </c>
      <c r="F199" s="2" t="s">
        <v>1349</v>
      </c>
      <c r="G199" s="2" t="s">
        <v>1350</v>
      </c>
      <c r="H199" s="2" t="s">
        <v>1351</v>
      </c>
      <c r="I199" s="4">
        <v>11.413999557495117</v>
      </c>
      <c r="J199" s="4">
        <v>0.59</v>
      </c>
      <c r="K199" s="3" t="s">
        <v>1352</v>
      </c>
      <c r="L199" s="2">
        <v>1414600585.9375</v>
      </c>
      <c r="M199" s="2">
        <v>33450000</v>
      </c>
      <c r="N199" s="2">
        <v>199717.171875</v>
      </c>
      <c r="O199" s="4">
        <v>0.04</v>
      </c>
    </row>
    <row r="200" spans="2:15">
      <c r="B200" s="6"/>
      <c r="C200" s="2" t="s">
        <v>210</v>
      </c>
      <c r="D200" s="2" t="s">
        <v>1353</v>
      </c>
      <c r="E200" s="2" t="s">
        <v>186</v>
      </c>
      <c r="F200" s="2" t="s">
        <v>1354</v>
      </c>
      <c r="G200" s="2" t="s">
        <v>1355</v>
      </c>
      <c r="H200" s="2" t="s">
        <v>1356</v>
      </c>
      <c r="I200" s="4">
        <v>8.4621601104736328</v>
      </c>
      <c r="J200" s="4">
        <v>0.32</v>
      </c>
      <c r="K200" s="3" t="s">
        <v>1357</v>
      </c>
      <c r="L200" s="2">
        <v>47742480468.75</v>
      </c>
      <c r="M200" s="2">
        <v>744000000</v>
      </c>
      <c r="N200" s="2">
        <v>22002920</v>
      </c>
      <c r="O200" s="4">
        <v>0.01</v>
      </c>
    </row>
    <row r="201" spans="2:15">
      <c r="B201" s="6"/>
      <c r="C201" s="2" t="s">
        <v>211</v>
      </c>
      <c r="D201" s="2" t="s">
        <v>1358</v>
      </c>
      <c r="E201" s="2" t="s">
        <v>187</v>
      </c>
      <c r="F201" s="2" t="s">
        <v>1359</v>
      </c>
      <c r="G201" s="2" t="s">
        <v>1360</v>
      </c>
      <c r="H201" s="2" t="s">
        <v>1361</v>
      </c>
      <c r="I201" s="4">
        <v>9.3016700744628906</v>
      </c>
      <c r="J201" s="4">
        <v>0.68</v>
      </c>
      <c r="K201" s="3" t="s">
        <v>1362</v>
      </c>
      <c r="L201" s="2">
        <v>24076205078.125</v>
      </c>
      <c r="M201" s="2">
        <v>539100000</v>
      </c>
      <c r="N201" s="2">
        <v>40315168</v>
      </c>
      <c r="O201" s="4">
        <v>0.01</v>
      </c>
    </row>
    <row r="202" spans="2:15">
      <c r="B202" s="6"/>
      <c r="C202" s="2" t="s">
        <v>212</v>
      </c>
      <c r="D202" s="2" t="s">
        <v>1363</v>
      </c>
      <c r="E202" s="2" t="s">
        <v>188</v>
      </c>
      <c r="F202" s="2" t="s">
        <v>1364</v>
      </c>
      <c r="G202" s="2" t="s">
        <v>1365</v>
      </c>
      <c r="H202" s="2" t="s">
        <v>1366</v>
      </c>
      <c r="I202" s="4">
        <v>9.6326904296875</v>
      </c>
      <c r="J202" s="4">
        <v>0.68</v>
      </c>
      <c r="K202" s="3" t="s">
        <v>1367</v>
      </c>
      <c r="L202" s="2">
        <v>4503167968.75</v>
      </c>
      <c r="M202" s="2">
        <v>57600000</v>
      </c>
      <c r="N202" s="2">
        <v>1189721.125</v>
      </c>
      <c r="O202" s="4">
        <v>0.06</v>
      </c>
    </row>
    <row r="203" spans="2:15">
      <c r="B203" s="6"/>
      <c r="C203" s="2" t="s">
        <v>213</v>
      </c>
      <c r="D203" s="2" t="s">
        <v>1368</v>
      </c>
      <c r="E203" s="2" t="s">
        <v>189</v>
      </c>
      <c r="F203" s="2" t="s">
        <v>1369</v>
      </c>
      <c r="G203" s="2" t="s">
        <v>1370</v>
      </c>
      <c r="H203" s="2" t="s">
        <v>1371</v>
      </c>
      <c r="I203" s="4">
        <v>8.88385009765625</v>
      </c>
      <c r="J203" s="4">
        <v>0.69</v>
      </c>
      <c r="K203" s="3" t="s">
        <v>970</v>
      </c>
      <c r="L203" s="2">
        <v>240158996.58203125</v>
      </c>
      <c r="M203" s="2">
        <v>5100000</v>
      </c>
      <c r="N203" s="2">
        <v>47347.75390625</v>
      </c>
      <c r="O203" s="4">
        <v>0.17</v>
      </c>
    </row>
    <row r="204" spans="2:15">
      <c r="B204" s="6"/>
      <c r="C204" s="2" t="s">
        <v>214</v>
      </c>
      <c r="D204" s="2" t="s">
        <v>1372</v>
      </c>
      <c r="E204" s="2" t="s">
        <v>431</v>
      </c>
      <c r="F204" s="2" t="s">
        <v>1373</v>
      </c>
      <c r="G204" s="2" t="s">
        <v>1374</v>
      </c>
      <c r="H204" s="2" t="s">
        <v>1375</v>
      </c>
      <c r="I204" s="4">
        <v>9.5113601684570312</v>
      </c>
      <c r="J204" s="4">
        <v>0.79</v>
      </c>
      <c r="K204" s="3" t="s">
        <v>1376</v>
      </c>
      <c r="L204" s="2">
        <v>384119995.1171875</v>
      </c>
      <c r="M204" s="2">
        <v>14550000</v>
      </c>
      <c r="N204" s="2">
        <v>93593.15625</v>
      </c>
      <c r="O204" s="4">
        <v>0.35</v>
      </c>
    </row>
    <row r="205" spans="2:15">
      <c r="B205" s="6"/>
      <c r="C205" s="2" t="s">
        <v>215</v>
      </c>
      <c r="D205" s="2" t="s">
        <v>1377</v>
      </c>
      <c r="E205" s="2" t="s">
        <v>190</v>
      </c>
      <c r="F205" s="2" t="s">
        <v>1378</v>
      </c>
      <c r="G205" s="2" t="s">
        <v>1379</v>
      </c>
      <c r="H205" s="2" t="s">
        <v>1380</v>
      </c>
      <c r="I205" s="4">
        <v>3.2667999267578125</v>
      </c>
      <c r="J205" s="4">
        <v>0.48</v>
      </c>
      <c r="K205" s="3" t="s">
        <v>1381</v>
      </c>
      <c r="L205" s="2">
        <v>812047485.3515625</v>
      </c>
      <c r="M205" s="2">
        <v>38250000</v>
      </c>
      <c r="N205" s="2">
        <v>1515182.25</v>
      </c>
      <c r="O205" s="4">
        <v>0.02</v>
      </c>
    </row>
    <row r="206" spans="2:15">
      <c r="B206" s="6"/>
      <c r="C206" s="2" t="s">
        <v>216</v>
      </c>
      <c r="D206" s="2" t="s">
        <v>1382</v>
      </c>
      <c r="E206" s="2" t="s">
        <v>191</v>
      </c>
      <c r="F206" s="2" t="s">
        <v>1383</v>
      </c>
      <c r="G206" s="2" t="s">
        <v>1384</v>
      </c>
      <c r="H206" s="2" t="s">
        <v>1385</v>
      </c>
      <c r="I206" s="4">
        <v>3.7571101188659668</v>
      </c>
      <c r="J206" s="4">
        <v>0.7</v>
      </c>
      <c r="K206" s="3" t="s">
        <v>1386</v>
      </c>
      <c r="L206" s="2" t="s">
        <v>1127</v>
      </c>
      <c r="M206" s="2">
        <v>3640000</v>
      </c>
      <c r="N206" s="2" t="s">
        <v>1127</v>
      </c>
      <c r="O206" s="4" t="s">
        <v>1127</v>
      </c>
    </row>
    <row r="207" spans="2:15">
      <c r="B207" s="6"/>
      <c r="C207" s="2" t="s">
        <v>217</v>
      </c>
      <c r="D207" s="2" t="s">
        <v>1387</v>
      </c>
      <c r="E207" s="2" t="s">
        <v>192</v>
      </c>
      <c r="F207" s="2" t="s">
        <v>1388</v>
      </c>
      <c r="G207" s="2" t="s">
        <v>1389</v>
      </c>
      <c r="H207" s="2" t="s">
        <v>1390</v>
      </c>
      <c r="I207" s="4">
        <v>9.1101703643798828</v>
      </c>
      <c r="J207" s="4">
        <v>0.88</v>
      </c>
      <c r="K207" s="3" t="s">
        <v>1391</v>
      </c>
      <c r="L207" s="2" t="s">
        <v>1127</v>
      </c>
      <c r="M207" s="2">
        <v>800000</v>
      </c>
      <c r="N207" s="2" t="s">
        <v>1127</v>
      </c>
      <c r="O207" s="4" t="s">
        <v>1127</v>
      </c>
    </row>
    <row r="208" spans="2:15">
      <c r="B208" s="3" t="s">
        <v>246</v>
      </c>
      <c r="C208" s="2" t="s">
        <v>218</v>
      </c>
      <c r="D208" s="2" t="s">
        <v>1392</v>
      </c>
      <c r="E208" s="2" t="s">
        <v>193</v>
      </c>
      <c r="F208" s="2" t="s">
        <v>1393</v>
      </c>
      <c r="G208" s="2" t="s">
        <v>1394</v>
      </c>
      <c r="H208" s="2" t="s">
        <v>1395</v>
      </c>
      <c r="I208" s="4">
        <v>1.4149199724197388</v>
      </c>
      <c r="J208" s="4">
        <v>0.25</v>
      </c>
      <c r="K208" s="3" t="s">
        <v>1396</v>
      </c>
      <c r="L208" s="2">
        <v>1284887939.453125</v>
      </c>
      <c r="M208" s="2">
        <v>31400000</v>
      </c>
      <c r="N208" s="2">
        <v>134386.59375</v>
      </c>
      <c r="O208" s="4">
        <v>0.02</v>
      </c>
    </row>
  </sheetData>
  <mergeCells count="18">
    <mergeCell ref="B38:B46"/>
    <mergeCell ref="B3:B13"/>
    <mergeCell ref="B14:B24"/>
    <mergeCell ref="B25:B29"/>
    <mergeCell ref="B30:B31"/>
    <mergeCell ref="B32:B37"/>
    <mergeCell ref="B195:B207"/>
    <mergeCell ref="B47:B50"/>
    <mergeCell ref="B51:B54"/>
    <mergeCell ref="B55:B64"/>
    <mergeCell ref="B65:B71"/>
    <mergeCell ref="B73:B74"/>
    <mergeCell ref="B75:B124"/>
    <mergeCell ref="B125:B151"/>
    <mergeCell ref="B152:B159"/>
    <mergeCell ref="B160:B168"/>
    <mergeCell ref="B169:B183"/>
    <mergeCell ref="B184:B19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template</vt:lpstr>
      <vt:lpstr>Sheet1</vt:lpstr>
      <vt:lpstr>20201007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사용자</cp:lastModifiedBy>
  <dcterms:created xsi:type="dcterms:W3CDTF">2020-10-06T23:34:05Z</dcterms:created>
  <dcterms:modified xsi:type="dcterms:W3CDTF">2020-10-07T00:54:42Z</dcterms:modified>
</cp:coreProperties>
</file>