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810" yWindow="-75" windowWidth="14805" windowHeight="7860" activeTab="5"/>
  </bookViews>
  <sheets>
    <sheet name="11周" sheetId="1" r:id="rId1"/>
    <sheet name="12周 " sheetId="4" r:id="rId2"/>
    <sheet name="13" sheetId="5" r:id="rId3"/>
    <sheet name="14" sheetId="6" r:id="rId4"/>
    <sheet name="15" sheetId="7" r:id="rId5"/>
    <sheet name="16" sheetId="8" r:id="rId6"/>
    <sheet name="Sheet2" sheetId="2" r:id="rId7"/>
    <sheet name="Sheet3" sheetId="3" r:id="rId8"/>
  </sheets>
  <definedNames>
    <definedName name="_xlnm.Print_Area" localSheetId="1">'12周 '!$A$66:$G$76</definedName>
    <definedName name="_xlnm.Print_Area" localSheetId="2">'13'!$A$60:$G$69</definedName>
    <definedName name="_xlnm.Print_Area" localSheetId="3">'14'!$A$62:$G$71</definedName>
    <definedName name="_xlnm.Print_Area" localSheetId="4">'15'!$A$56:$G$65</definedName>
    <definedName name="_xlnm.Print_Area" localSheetId="5">'16'!$A$55:$G$64</definedName>
  </definedNames>
  <calcPr calcId="144525"/>
</workbook>
</file>

<file path=xl/calcChain.xml><?xml version="1.0" encoding="utf-8"?>
<calcChain xmlns="http://schemas.openxmlformats.org/spreadsheetml/2006/main">
  <c r="H74" i="8" l="1"/>
  <c r="H63" i="8"/>
  <c r="A30" i="8" l="1"/>
  <c r="H75" i="8" l="1"/>
  <c r="H64" i="8"/>
  <c r="E75" i="8"/>
  <c r="G72" i="8"/>
  <c r="G75" i="8" s="1"/>
  <c r="F72" i="8"/>
  <c r="F75" i="8" s="1"/>
  <c r="D72" i="8"/>
  <c r="D75" i="8" s="1"/>
  <c r="C72" i="8"/>
  <c r="C75" i="8" s="1"/>
  <c r="B72" i="8"/>
  <c r="B75" i="8" s="1"/>
  <c r="D67" i="8"/>
  <c r="E67" i="8" s="1"/>
  <c r="F67" i="8" s="1"/>
  <c r="G67" i="8" s="1"/>
  <c r="H67" i="8" s="1"/>
  <c r="F64" i="8"/>
  <c r="G61" i="8"/>
  <c r="G64" i="8" s="1"/>
  <c r="F61" i="8"/>
  <c r="D61" i="8"/>
  <c r="C61" i="8"/>
  <c r="C64" i="8" s="1"/>
  <c r="B61" i="8"/>
  <c r="E58" i="8"/>
  <c r="E64" i="8" s="1"/>
  <c r="B58" i="8"/>
  <c r="D57" i="8"/>
  <c r="D56" i="8"/>
  <c r="E56" i="8" s="1"/>
  <c r="F56" i="8" s="1"/>
  <c r="G56" i="8" s="1"/>
  <c r="H56" i="8" s="1"/>
  <c r="B64" i="8" l="1"/>
  <c r="D64" i="8"/>
  <c r="B73" i="7"/>
  <c r="B76" i="7" s="1"/>
  <c r="B62" i="7"/>
  <c r="B59" i="7"/>
  <c r="A38" i="7"/>
  <c r="A39" i="7" s="1"/>
  <c r="A40" i="7" s="1"/>
  <c r="A24" i="7"/>
  <c r="A25" i="7" s="1"/>
  <c r="A26" i="7" s="1"/>
  <c r="B65" i="7" l="1"/>
  <c r="G73" i="7"/>
  <c r="G76" i="7" s="1"/>
  <c r="G62" i="7"/>
  <c r="G65" i="7" s="1"/>
  <c r="E76" i="7" l="1"/>
  <c r="F73" i="7"/>
  <c r="F76" i="7" s="1"/>
  <c r="D73" i="7"/>
  <c r="D76" i="7" s="1"/>
  <c r="C73" i="7"/>
  <c r="C76" i="7" s="1"/>
  <c r="D68" i="7"/>
  <c r="E68" i="7" s="1"/>
  <c r="F68" i="7" s="1"/>
  <c r="G68" i="7" s="1"/>
  <c r="F62" i="7"/>
  <c r="F65" i="7" s="1"/>
  <c r="D62" i="7"/>
  <c r="C62" i="7"/>
  <c r="C65" i="7" s="1"/>
  <c r="E59" i="7"/>
  <c r="E65" i="7" s="1"/>
  <c r="D58" i="7"/>
  <c r="D57" i="7"/>
  <c r="E57" i="7" s="1"/>
  <c r="F57" i="7" s="1"/>
  <c r="G57" i="7" s="1"/>
  <c r="D65" i="7" l="1"/>
  <c r="F79" i="6"/>
  <c r="F68" i="6"/>
  <c r="F71" i="6" l="1"/>
  <c r="F82" i="6"/>
  <c r="E82" i="6"/>
  <c r="D82" i="6"/>
  <c r="D79" i="6"/>
  <c r="C79" i="6"/>
  <c r="C82" i="6" s="1"/>
  <c r="B79" i="6"/>
  <c r="B82" i="6" s="1"/>
  <c r="C74" i="6"/>
  <c r="D74" i="6" s="1"/>
  <c r="D68" i="6"/>
  <c r="C68" i="6"/>
  <c r="C71" i="6" s="1"/>
  <c r="B68" i="6"/>
  <c r="E65" i="6"/>
  <c r="E71" i="6" s="1"/>
  <c r="B65" i="6"/>
  <c r="D64" i="6"/>
  <c r="D71" i="6" s="1"/>
  <c r="C63" i="6"/>
  <c r="D63" i="6" s="1"/>
  <c r="E63" i="6" s="1"/>
  <c r="F63" i="6" s="1"/>
  <c r="C53" i="6"/>
  <c r="D53" i="6" s="1"/>
  <c r="B71" i="6" l="1"/>
  <c r="E80" i="5"/>
  <c r="E63" i="5"/>
  <c r="E69" i="5" l="1"/>
  <c r="C72" i="5"/>
  <c r="D72" i="5" s="1"/>
  <c r="C61" i="5"/>
  <c r="D61" i="5" s="1"/>
  <c r="E61" i="5" s="1"/>
  <c r="D77" i="5"/>
  <c r="D80" i="5" s="1"/>
  <c r="C77" i="5"/>
  <c r="C80" i="5" s="1"/>
  <c r="B77" i="5"/>
  <c r="D66" i="5"/>
  <c r="C66" i="5"/>
  <c r="B66" i="5"/>
  <c r="B63" i="5"/>
  <c r="D62" i="5"/>
  <c r="D69" i="5" s="1"/>
  <c r="C51" i="5"/>
  <c r="D51" i="5" s="1"/>
  <c r="C69" i="5" l="1"/>
  <c r="B69" i="5"/>
  <c r="B80" i="5"/>
  <c r="C71" i="4"/>
  <c r="B70" i="4" l="1"/>
  <c r="D69" i="4"/>
  <c r="E74" i="4"/>
  <c r="G73" i="4"/>
  <c r="G76" i="4" s="1"/>
  <c r="F73" i="4"/>
  <c r="F76" i="4" s="1"/>
  <c r="D73" i="4"/>
  <c r="C73" i="4"/>
  <c r="C76" i="4" s="1"/>
  <c r="E73" i="4"/>
  <c r="B73" i="4"/>
  <c r="E76" i="4" l="1"/>
  <c r="D76" i="4"/>
  <c r="B76" i="4"/>
  <c r="F68" i="4"/>
  <c r="G68" i="4" s="1"/>
  <c r="C68" i="4"/>
  <c r="D68" i="4" s="1"/>
  <c r="C57" i="4" l="1"/>
  <c r="D57" i="4" s="1"/>
</calcChain>
</file>

<file path=xl/comments1.xml><?xml version="1.0" encoding="utf-8"?>
<comments xmlns="http://schemas.openxmlformats.org/spreadsheetml/2006/main">
  <authors>
    <author>作者</author>
  </authors>
  <commentList>
    <comment ref="F60" authorId="0">
      <text>
        <r>
          <rPr>
            <b/>
            <sz val="9"/>
            <color indexed="81"/>
            <rFont val="宋体"/>
            <family val="3"/>
            <charset val="134"/>
          </rPr>
          <t>CTI1 BLANK.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60" authorId="0">
      <text>
        <r>
          <rPr>
            <b/>
            <sz val="9"/>
            <color indexed="81"/>
            <rFont val="宋体"/>
            <family val="3"/>
            <charset val="134"/>
          </rPr>
          <t>CIX BLANK. SUPOSE CTI1 REFUND 100TEU PER SAILING.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59" authorId="0">
      <text>
        <r>
          <rPr>
            <b/>
            <sz val="9"/>
            <color indexed="81"/>
            <rFont val="宋体"/>
            <family val="3"/>
            <charset val="134"/>
          </rPr>
          <t>CTI1 BLANK.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59" authorId="0">
      <text>
        <r>
          <rPr>
            <b/>
            <sz val="9"/>
            <color indexed="81"/>
            <rFont val="宋体"/>
            <family val="3"/>
            <charset val="134"/>
          </rPr>
          <t>CIX BLANK. SUPOSE CTI1 REFUND 100TEU PER SAILING.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<sst xmlns="http://schemas.openxmlformats.org/spreadsheetml/2006/main" count="822" uniqueCount="437">
  <si>
    <t>周</t>
    <phoneticPr fontId="3" type="noConversion"/>
  </si>
  <si>
    <t>航次</t>
    <phoneticPr fontId="3" type="noConversion"/>
  </si>
  <si>
    <t>ETD</t>
    <phoneticPr fontId="3" type="noConversion"/>
  </si>
  <si>
    <t>舱位利用率</t>
    <phoneticPr fontId="3" type="noConversion"/>
  </si>
  <si>
    <t>预警后相关工作</t>
    <phoneticPr fontId="3" type="noConversion"/>
  </si>
  <si>
    <t>原因</t>
    <phoneticPr fontId="3" type="noConversion"/>
  </si>
  <si>
    <t>预计舱率</t>
    <phoneticPr fontId="3" type="noConversion"/>
  </si>
  <si>
    <t>备注</t>
    <phoneticPr fontId="3" type="noConversion"/>
  </si>
  <si>
    <t>航线</t>
    <phoneticPr fontId="3" type="noConversion"/>
  </si>
  <si>
    <t>3.2出口预警及实装低于95%航线的情况说明</t>
    <phoneticPr fontId="3" type="noConversion"/>
  </si>
  <si>
    <t>1、出口预警航次实装情况</t>
    <phoneticPr fontId="3" type="noConversion"/>
  </si>
  <si>
    <t>2、出口未预警实装低于95%航线</t>
    <phoneticPr fontId="3" type="noConversion"/>
  </si>
  <si>
    <t>4.2出口低于95%装载航线预警</t>
    <phoneticPr fontId="3" type="noConversion"/>
  </si>
  <si>
    <t>第11周主要工作</t>
    <phoneticPr fontId="3" type="noConversion"/>
  </si>
  <si>
    <t>第12周主要工作</t>
    <phoneticPr fontId="3" type="noConversion"/>
  </si>
  <si>
    <t>12/13/14周</t>
    <phoneticPr fontId="3" type="noConversion"/>
  </si>
  <si>
    <t>越南</t>
    <phoneticPr fontId="3" type="noConversion"/>
  </si>
  <si>
    <t>泰、柬</t>
    <phoneticPr fontId="3" type="noConversion"/>
  </si>
  <si>
    <t>新、马</t>
    <phoneticPr fontId="3" type="noConversion"/>
  </si>
  <si>
    <t>中韩</t>
    <phoneticPr fontId="3" type="noConversion"/>
  </si>
  <si>
    <t>备注</t>
    <phoneticPr fontId="3" type="noConversion"/>
  </si>
  <si>
    <t>航线             周</t>
    <phoneticPr fontId="3" type="noConversion"/>
  </si>
  <si>
    <t>3、进口低于45%航线</t>
    <phoneticPr fontId="3" type="noConversion"/>
  </si>
  <si>
    <t>印尼</t>
    <phoneticPr fontId="3" type="noConversion"/>
  </si>
  <si>
    <t>菲律宾</t>
    <phoneticPr fontId="3" type="noConversion"/>
  </si>
  <si>
    <t>CSE</t>
    <phoneticPr fontId="3" type="noConversion"/>
  </si>
  <si>
    <t>CSE-CFC-049 S</t>
    <phoneticPr fontId="3" type="noConversion"/>
  </si>
  <si>
    <t>请各口岸加强揽货</t>
    <phoneticPr fontId="3" type="noConversion"/>
  </si>
  <si>
    <t>CIX</t>
    <phoneticPr fontId="3" type="noConversion"/>
  </si>
  <si>
    <t>CIX-S7D-012 S</t>
    <phoneticPr fontId="3" type="noConversion"/>
  </si>
  <si>
    <t>CKI</t>
    <phoneticPr fontId="3" type="noConversion"/>
  </si>
  <si>
    <t>CKI-NY3-011 S</t>
    <phoneticPr fontId="3" type="noConversion"/>
  </si>
  <si>
    <t>CHN1</t>
    <phoneticPr fontId="3" type="noConversion"/>
  </si>
  <si>
    <t>CHN1-QAD-032 S</t>
    <phoneticPr fontId="3" type="noConversion"/>
  </si>
  <si>
    <t>补国际，重量满</t>
    <phoneticPr fontId="3" type="noConversion"/>
  </si>
  <si>
    <t>CJT</t>
    <phoneticPr fontId="3" type="noConversion"/>
  </si>
  <si>
    <t>CTJ-RHO-104-S</t>
    <phoneticPr fontId="3" type="noConversion"/>
  </si>
  <si>
    <t>CVT</t>
    <phoneticPr fontId="3" type="noConversion"/>
  </si>
  <si>
    <t>CVT-Q3V-028-N</t>
    <phoneticPr fontId="3" type="noConversion"/>
  </si>
  <si>
    <t>泰国市场淀粉、橡胶木货量少，预计月底恢复货量</t>
    <phoneticPr fontId="3" type="noConversion"/>
  </si>
  <si>
    <t>请各口岸加强揽货</t>
    <phoneticPr fontId="3" type="noConversion"/>
  </si>
  <si>
    <t>CNP2</t>
    <phoneticPr fontId="3" type="noConversion"/>
  </si>
  <si>
    <t>CNP2-T80-067-S</t>
    <phoneticPr fontId="3" type="noConversion"/>
  </si>
  <si>
    <t>重量100%</t>
    <phoneticPr fontId="3" type="noConversion"/>
  </si>
  <si>
    <t>NCT</t>
    <phoneticPr fontId="3" type="noConversion"/>
  </si>
  <si>
    <t>NCT-TDD-004-S</t>
    <phoneticPr fontId="3" type="noConversion"/>
  </si>
  <si>
    <t>TAO冻柜做柜率低于预期,由于当周大船舱位放大，DLC,HUA，TAO均未完成舱位指标。</t>
    <phoneticPr fontId="3" type="noConversion"/>
  </si>
  <si>
    <t>菲律宾流向货物均重高，重量利用率100%</t>
    <phoneticPr fontId="3" type="noConversion"/>
  </si>
  <si>
    <t>未来三周远东出口装载率</t>
    <phoneticPr fontId="3" type="noConversion"/>
  </si>
  <si>
    <t>CVX1</t>
    <phoneticPr fontId="3" type="noConversion"/>
  </si>
  <si>
    <t>CVX1-Q72-032-S</t>
  </si>
  <si>
    <t>要求加强揽货</t>
    <phoneticPr fontId="3" type="noConversion"/>
  </si>
  <si>
    <t>CVX1-CKF-299-S</t>
  </si>
  <si>
    <t>华南/HAK</t>
    <phoneticPr fontId="3" type="noConversion"/>
  </si>
  <si>
    <t>PA1</t>
    <phoneticPr fontId="3" type="noConversion"/>
  </si>
  <si>
    <t>CSE-QEC-014-W</t>
    <phoneticPr fontId="3" type="noConversion"/>
  </si>
  <si>
    <t>因跳上海、大连港</t>
    <phoneticPr fontId="3" type="noConversion"/>
  </si>
  <si>
    <t>PA1大船满载不满舱</t>
    <phoneticPr fontId="3" type="noConversion"/>
  </si>
  <si>
    <t>武汉、宁波、华南、厦门、海南货量不足</t>
    <phoneticPr fontId="3" type="noConversion"/>
  </si>
  <si>
    <t>印西（含巴基斯坦）</t>
  </si>
  <si>
    <t>以CI1不停班计算</t>
  </si>
  <si>
    <t>印东</t>
  </si>
  <si>
    <t>CI1</t>
  </si>
  <si>
    <t>CI1-NP1-014 W</t>
  </si>
  <si>
    <t>召开各口岸碰头会排摸市场并考虑后续是否停航</t>
  </si>
  <si>
    <t>CI2</t>
  </si>
  <si>
    <t>CI2-TBZ-021 W</t>
  </si>
  <si>
    <t>考虑挂港与CI2共通，已在会议中一并考虑</t>
  </si>
  <si>
    <t>PMX</t>
  </si>
  <si>
    <t>PMX-SBC-171 W</t>
  </si>
  <si>
    <t>合作方跳港，靠后船解决PENDING</t>
  </si>
  <si>
    <t>PMX-QM3-032 E</t>
  </si>
  <si>
    <t>PIX</t>
  </si>
  <si>
    <t>PIX-CAT-046 E</t>
  </si>
  <si>
    <t>PIX-RQ5-151 W</t>
  </si>
  <si>
    <t>华南市场恢复缓慢</t>
  </si>
  <si>
    <t>WIN</t>
  </si>
  <si>
    <t>WIN-SD7-086 W</t>
  </si>
  <si>
    <t>合作方还舱，船舶临时舱位提高到425TEU</t>
  </si>
  <si>
    <t>AIS</t>
  </si>
  <si>
    <t>AIS-SGD-040 W</t>
  </si>
  <si>
    <t>合作方赶班期，跳港新加坡</t>
  </si>
  <si>
    <t>FCE</t>
  </si>
  <si>
    <t>FCE-NY1-006 W</t>
  </si>
  <si>
    <t>全市场恢复缓慢</t>
  </si>
  <si>
    <t>CI1-ASV-131 W</t>
  </si>
  <si>
    <t>CI2-QAJ-044 W</t>
  </si>
  <si>
    <t>CISC</t>
  </si>
  <si>
    <t>CISC-CBL-124 W</t>
  </si>
  <si>
    <t>复航后首班，华北 货源不足</t>
  </si>
  <si>
    <t>CNP2</t>
  </si>
  <si>
    <t>CNP2-T80-067-S</t>
  </si>
  <si>
    <t>重量100%</t>
  </si>
  <si>
    <t>NCT</t>
  </si>
  <si>
    <t>NCT-TDD-004-S</t>
  </si>
  <si>
    <t>TAO冻柜做柜率低于预期,由于当周大船舱位放大，DLC,HUA，TAO均未完成舱位指标。</t>
  </si>
  <si>
    <t>CVX1</t>
  </si>
  <si>
    <t>PA1</t>
    <phoneticPr fontId="2" type="noConversion"/>
  </si>
  <si>
    <t>PA1 COSCO ROTTERDAM 129 W</t>
    <phoneticPr fontId="2" type="noConversion"/>
  </si>
  <si>
    <t>航线升级后首班大船且因班期问题跳挂上海，整船满载不满舱，DLC/TSN货源结构偏重</t>
    <phoneticPr fontId="2" type="noConversion"/>
  </si>
  <si>
    <t>COSCO COLOMBO 034 W</t>
    <phoneticPr fontId="2" type="noConversion"/>
  </si>
  <si>
    <t>船舶满载不满舱，远近程吨位全用足。</t>
    <phoneticPr fontId="2" type="noConversion"/>
  </si>
  <si>
    <t>航线均存在单箱重量超重的普遍情况</t>
    <phoneticPr fontId="2" type="noConversion"/>
  </si>
  <si>
    <t>第12周主要工作</t>
    <phoneticPr fontId="3" type="noConversion"/>
  </si>
  <si>
    <t>CNP2</t>
    <phoneticPr fontId="3" type="noConversion"/>
  </si>
  <si>
    <t>CNP2-Q79-011-S</t>
    <phoneticPr fontId="3" type="noConversion"/>
  </si>
  <si>
    <t>头程脱班，上千吨中转货无法衔接</t>
    <phoneticPr fontId="3" type="noConversion"/>
  </si>
  <si>
    <t>NCT</t>
    <phoneticPr fontId="3" type="noConversion"/>
  </si>
  <si>
    <t>NCT-Q2V-026S</t>
    <phoneticPr fontId="3" type="noConversion"/>
  </si>
  <si>
    <t>预计满载</t>
    <phoneticPr fontId="3" type="noConversion"/>
  </si>
  <si>
    <t>CTJ</t>
    <phoneticPr fontId="3" type="noConversion"/>
  </si>
  <si>
    <t>CTJ-RK7-182-S</t>
    <phoneticPr fontId="3" type="noConversion"/>
  </si>
  <si>
    <t>HKG本港货量不足</t>
    <phoneticPr fontId="3" type="noConversion"/>
  </si>
  <si>
    <t>CNP2-TCX-011-N</t>
    <phoneticPr fontId="3" type="noConversion"/>
  </si>
  <si>
    <t>菲律宾长期多箱，回程货量不足，以调空为主。需要加大揽货力度。</t>
    <phoneticPr fontId="3" type="noConversion"/>
  </si>
  <si>
    <t>CVT</t>
    <phoneticPr fontId="3" type="noConversion"/>
  </si>
  <si>
    <t>CVT-REY-100-N</t>
    <phoneticPr fontId="3" type="noConversion"/>
  </si>
  <si>
    <t>大船型舱位扩大一倍，淀粉、橡胶出货还在恢复阶段。</t>
    <phoneticPr fontId="3" type="noConversion"/>
  </si>
  <si>
    <t>NCT-TDD-004-S</t>
    <phoneticPr fontId="3" type="noConversion"/>
  </si>
  <si>
    <t>由于大船航次舱位扩大近2倍，重量利用率90%</t>
    <phoneticPr fontId="3" type="noConversion"/>
  </si>
  <si>
    <t>CTJ-RHR-155-S</t>
    <phoneticPr fontId="3" type="noConversion"/>
  </si>
  <si>
    <t>HKG本港批量货由于舱位限制移NCT出运,通知HKG尽量安排中转柜上船</t>
    <phoneticPr fontId="3" type="noConversion"/>
  </si>
  <si>
    <t>PMX</t>
    <phoneticPr fontId="2" type="noConversion"/>
  </si>
  <si>
    <t>PMX-Q48-007 E</t>
    <phoneticPr fontId="2" type="noConversion"/>
  </si>
  <si>
    <t>PIX</t>
    <phoneticPr fontId="3" type="noConversion"/>
  </si>
  <si>
    <t>PIX</t>
    <phoneticPr fontId="3" type="noConversion"/>
  </si>
  <si>
    <t>PIX-ARV-129 E</t>
    <phoneticPr fontId="3" type="noConversion"/>
  </si>
  <si>
    <t>CI2</t>
    <phoneticPr fontId="3" type="noConversion"/>
  </si>
  <si>
    <t>CI2</t>
    <phoneticPr fontId="3" type="noConversion"/>
  </si>
  <si>
    <t>CI2-QUU-018 E</t>
    <phoneticPr fontId="3" type="noConversion"/>
  </si>
  <si>
    <t>PMX</t>
    <phoneticPr fontId="3" type="noConversion"/>
  </si>
  <si>
    <t>PMX-N75-007 W</t>
    <phoneticPr fontId="3" type="noConversion"/>
  </si>
  <si>
    <t>国际中转301TEU，实际新鑫海物流装载率76%，市场恢复缓慢</t>
    <phoneticPr fontId="3" type="noConversion"/>
  </si>
  <si>
    <t>PIX-CAT-047 W</t>
    <phoneticPr fontId="3" type="noConversion"/>
  </si>
  <si>
    <t>市场恢复缓慢，厦门不到5成，华南也只有5成</t>
    <phoneticPr fontId="3" type="noConversion"/>
  </si>
  <si>
    <t>WIN</t>
    <phoneticPr fontId="3" type="noConversion"/>
  </si>
  <si>
    <t>WIN-QYO-016 W</t>
    <phoneticPr fontId="3" type="noConversion"/>
  </si>
  <si>
    <t>新加坡的国际中转货物考虑准备适当留存，此航次协助巴生进行清理，正在确认巴生可转清单.</t>
    <phoneticPr fontId="3" type="noConversion"/>
  </si>
  <si>
    <t>CI1</t>
    <phoneticPr fontId="3" type="noConversion"/>
  </si>
  <si>
    <t>CI1-ROC-015 W</t>
    <phoneticPr fontId="3" type="noConversion"/>
  </si>
  <si>
    <t>市场都未恢复，且此次新家坡国际中转也已不足，已无货可补。</t>
    <phoneticPr fontId="3" type="noConversion"/>
  </si>
  <si>
    <t>CI2-CAN-038 W</t>
    <phoneticPr fontId="3" type="noConversion"/>
  </si>
  <si>
    <t>华东适量恢复，但是新加坡报告已基本无货可补。</t>
    <phoneticPr fontId="3" type="noConversion"/>
  </si>
  <si>
    <t>FCS</t>
    <phoneticPr fontId="3" type="noConversion"/>
  </si>
  <si>
    <t>FCS-QG4-077 W</t>
    <phoneticPr fontId="3" type="noConversion"/>
  </si>
  <si>
    <t>13周巴生有大单到达，国内除上海外基本依然亏舱。</t>
    <phoneticPr fontId="3" type="noConversion"/>
  </si>
  <si>
    <t>FCE</t>
    <phoneticPr fontId="3" type="noConversion"/>
  </si>
  <si>
    <t>FCE-RFE-152 W</t>
    <phoneticPr fontId="3" type="noConversion"/>
  </si>
  <si>
    <t>国内市场逐步恢复</t>
    <phoneticPr fontId="3" type="noConversion"/>
  </si>
  <si>
    <t>CISC</t>
    <phoneticPr fontId="3" type="noConversion"/>
  </si>
  <si>
    <t>CISC-SEE-167 W</t>
    <phoneticPr fontId="3" type="noConversion"/>
  </si>
  <si>
    <t>新加坡所有货物全部转往支援CI1，无力补充.</t>
    <phoneticPr fontId="3" type="noConversion"/>
  </si>
  <si>
    <t>南亚</t>
    <phoneticPr fontId="3" type="noConversion"/>
  </si>
  <si>
    <t>15周,WIN关线，CI1停航</t>
    <phoneticPr fontId="3" type="noConversion"/>
  </si>
  <si>
    <t>CVX1-Q72-032-S</t>
    <phoneticPr fontId="2" type="noConversion"/>
  </si>
  <si>
    <t>CVX1</t>
    <phoneticPr fontId="3" type="noConversion"/>
  </si>
  <si>
    <t>CVX1-CKF-298-N</t>
    <phoneticPr fontId="2" type="noConversion"/>
  </si>
  <si>
    <t>胡志明缺小柜，出口货量不足</t>
  </si>
  <si>
    <t>CVX1-CKF-299-S</t>
    <phoneticPr fontId="2" type="noConversion"/>
  </si>
  <si>
    <t>华南/HAK</t>
    <phoneticPr fontId="3" type="noConversion"/>
  </si>
  <si>
    <t>CSE-CFH-030 S</t>
    <phoneticPr fontId="3" type="noConversion"/>
  </si>
  <si>
    <t>CKI-R5S-019 S</t>
    <phoneticPr fontId="3" type="noConversion"/>
  </si>
  <si>
    <t>尽量补国际中转货，另外请各口岸加强揽货</t>
    <phoneticPr fontId="3" type="noConversion"/>
  </si>
  <si>
    <t>CSE-CFF-049 S</t>
    <phoneticPr fontId="3" type="noConversion"/>
  </si>
  <si>
    <t>重量满</t>
    <phoneticPr fontId="2" type="noConversion"/>
  </si>
  <si>
    <t>预计整船重量利用率较高、但TEU利用率不够理想</t>
    <phoneticPr fontId="2" type="noConversion"/>
  </si>
  <si>
    <t>AK3-RZN-212 W</t>
  </si>
  <si>
    <t>AK3</t>
    <phoneticPr fontId="2" type="noConversion"/>
  </si>
  <si>
    <t>釜山至青岛货量不足，且舱位费率较高影响营销</t>
    <phoneticPr fontId="2" type="noConversion"/>
  </si>
  <si>
    <t>AK25 NT4 094 W</t>
  </si>
  <si>
    <t>AK25</t>
    <phoneticPr fontId="2" type="noConversion"/>
  </si>
  <si>
    <t>航线回程舱率维持50%左右，该航次因脱班导致客户退舱</t>
    <phoneticPr fontId="2" type="noConversion"/>
  </si>
  <si>
    <t>市场恢复缓慢</t>
  </si>
  <si>
    <t>复航后首班，华北货源不足</t>
    <phoneticPr fontId="2" type="noConversion"/>
  </si>
  <si>
    <t>华南/HAK 市场恢复缓慢</t>
    <phoneticPr fontId="2" type="noConversion"/>
  </si>
  <si>
    <t>预警舱率</t>
    <phoneticPr fontId="2" type="noConversion"/>
  </si>
  <si>
    <t>实际舱率</t>
    <phoneticPr fontId="3" type="noConversion"/>
  </si>
  <si>
    <t>CTJ</t>
    <phoneticPr fontId="3" type="noConversion"/>
  </si>
  <si>
    <t>依靠国际中转133TEU达到9成装载</t>
    <phoneticPr fontId="2" type="noConversion"/>
  </si>
  <si>
    <t>新加坡清理国际中转237TEU</t>
    <phoneticPr fontId="2" type="noConversion"/>
  </si>
  <si>
    <t>华南市场恢复缓慢，实装退关率高于预期</t>
    <phoneticPr fontId="2" type="noConversion"/>
  </si>
  <si>
    <t>合作方赶班期，跳港新加坡，巴生做了适量补充</t>
    <phoneticPr fontId="2" type="noConversion"/>
  </si>
  <si>
    <t>航线可用舱位</t>
    <phoneticPr fontId="2" type="noConversion"/>
  </si>
  <si>
    <t>航线          周</t>
    <phoneticPr fontId="3" type="noConversion"/>
  </si>
  <si>
    <t>远东出口</t>
    <phoneticPr fontId="2" type="noConversion"/>
  </si>
  <si>
    <t>远东进口</t>
    <phoneticPr fontId="2" type="noConversion"/>
  </si>
  <si>
    <t>TOTAL</t>
    <phoneticPr fontId="2" type="noConversion"/>
  </si>
  <si>
    <t>CKI NY3 011 N</t>
  </si>
  <si>
    <t>CKI</t>
    <phoneticPr fontId="2" type="noConversion"/>
  </si>
  <si>
    <t>CIX-S7D-012-N</t>
  </si>
  <si>
    <t>CIX</t>
    <phoneticPr fontId="2" type="noConversion"/>
  </si>
  <si>
    <t>CTI1</t>
  </si>
  <si>
    <t>CI1-NP1-014 E</t>
  </si>
  <si>
    <t>FCE-RXF-123 E</t>
  </si>
  <si>
    <t>PMX-N75-007 W</t>
  </si>
  <si>
    <t>PIX-CAT-047 W</t>
  </si>
  <si>
    <t>WIN-QYO-016 W</t>
  </si>
  <si>
    <t>CI1-ROC-015 W</t>
  </si>
  <si>
    <t>CI2-CAN-038 W</t>
  </si>
  <si>
    <t>FCS</t>
  </si>
  <si>
    <t>FCS-QG4-077 W</t>
  </si>
  <si>
    <t>FCE-RFE-152 W</t>
  </si>
  <si>
    <t>CISC-SEE-167 W</t>
  </si>
  <si>
    <t>PA1</t>
    <phoneticPr fontId="2" type="noConversion"/>
  </si>
  <si>
    <t>CSE-QEC-014 E</t>
    <phoneticPr fontId="2" type="noConversion"/>
  </si>
  <si>
    <t>CKI-R17-026-S</t>
  </si>
  <si>
    <t>CKI</t>
    <phoneticPr fontId="2" type="noConversion"/>
  </si>
  <si>
    <t>JPI</t>
    <phoneticPr fontId="2" type="noConversion"/>
  </si>
  <si>
    <t>JPI-RFD-021-S</t>
    <phoneticPr fontId="2" type="noConversion"/>
  </si>
  <si>
    <t>PIX-ARV-130 W</t>
  </si>
  <si>
    <t>WIN-QLT-015 W</t>
  </si>
  <si>
    <t>CI1-T72-076 W</t>
  </si>
  <si>
    <t>FCS-RA9-014 W</t>
  </si>
  <si>
    <t>FCE-N7E-101 W</t>
  </si>
  <si>
    <t>CISC-SFP-134 W</t>
  </si>
  <si>
    <t>CVX1</t>
    <phoneticPr fontId="2" type="noConversion"/>
  </si>
  <si>
    <t>CVX1-Q72-033-S</t>
    <phoneticPr fontId="2" type="noConversion"/>
  </si>
  <si>
    <t>CNP2-T80-067-N</t>
    <phoneticPr fontId="2" type="noConversion"/>
  </si>
  <si>
    <t>CNP2</t>
    <phoneticPr fontId="2" type="noConversion"/>
  </si>
  <si>
    <t>CTJ</t>
    <phoneticPr fontId="2" type="noConversion"/>
  </si>
  <si>
    <t>CTJ-RHR-155-N</t>
    <phoneticPr fontId="2" type="noConversion"/>
  </si>
  <si>
    <t>NCT-AYL-039-S</t>
    <phoneticPr fontId="2" type="noConversion"/>
  </si>
  <si>
    <t>NCT</t>
    <phoneticPr fontId="2" type="noConversion"/>
  </si>
  <si>
    <t>CTJ-RHO-105-S</t>
    <phoneticPr fontId="2" type="noConversion"/>
  </si>
  <si>
    <t>CTJ</t>
    <phoneticPr fontId="2" type="noConversion"/>
  </si>
  <si>
    <r>
      <rPr>
        <b/>
        <sz val="10"/>
        <color theme="1"/>
        <rFont val="宋体"/>
        <family val="3"/>
        <charset val="134"/>
      </rPr>
      <t>周</t>
    </r>
    <phoneticPr fontId="3" type="noConversion"/>
  </si>
  <si>
    <r>
      <rPr>
        <b/>
        <sz val="10"/>
        <color theme="1"/>
        <rFont val="宋体"/>
        <family val="3"/>
        <charset val="134"/>
      </rPr>
      <t>航线</t>
    </r>
    <phoneticPr fontId="3" type="noConversion"/>
  </si>
  <si>
    <r>
      <rPr>
        <b/>
        <sz val="10"/>
        <color theme="1"/>
        <rFont val="宋体"/>
        <family val="3"/>
        <charset val="134"/>
      </rPr>
      <t>航次</t>
    </r>
    <phoneticPr fontId="3" type="noConversion"/>
  </si>
  <si>
    <r>
      <rPr>
        <b/>
        <sz val="10"/>
        <color theme="1"/>
        <rFont val="宋体"/>
        <family val="3"/>
        <charset val="134"/>
      </rPr>
      <t>预警后相关工作</t>
    </r>
    <phoneticPr fontId="3" type="noConversion"/>
  </si>
  <si>
    <r>
      <rPr>
        <sz val="10"/>
        <color theme="1"/>
        <rFont val="宋体"/>
        <family val="2"/>
      </rPr>
      <t>华南、厦门及国际货物进行补舱</t>
    </r>
    <phoneticPr fontId="2" type="noConversion"/>
  </si>
  <si>
    <r>
      <rPr>
        <sz val="10"/>
        <color theme="1"/>
        <rFont val="宋体"/>
        <family val="2"/>
      </rPr>
      <t>厦门和华南市场恢复缓慢，装载率</t>
    </r>
    <r>
      <rPr>
        <sz val="10"/>
        <color theme="1"/>
        <rFont val="Calibri"/>
        <family val="2"/>
      </rPr>
      <t>40%</t>
    </r>
    <phoneticPr fontId="2" type="noConversion"/>
  </si>
  <si>
    <r>
      <rPr>
        <sz val="10"/>
        <color theme="1"/>
        <rFont val="宋体"/>
        <family val="2"/>
      </rPr>
      <t>新加坡和巴生货物主力支援</t>
    </r>
    <r>
      <rPr>
        <sz val="10"/>
        <color theme="1"/>
        <rFont val="Calibri"/>
        <family val="2"/>
      </rPr>
      <t>CI1</t>
    </r>
    <r>
      <rPr>
        <sz val="10"/>
        <color theme="1"/>
        <rFont val="宋体"/>
        <family val="2"/>
      </rPr>
      <t>和</t>
    </r>
    <r>
      <rPr>
        <sz val="10"/>
        <color theme="1"/>
        <rFont val="Calibri"/>
        <family val="2"/>
      </rPr>
      <t>PIX</t>
    </r>
    <phoneticPr fontId="2" type="noConversion"/>
  </si>
  <si>
    <r>
      <rPr>
        <sz val="10"/>
        <color theme="1"/>
        <rFont val="宋体"/>
        <family val="2"/>
      </rPr>
      <t>新加坡已补充到极限</t>
    </r>
    <phoneticPr fontId="2" type="noConversion"/>
  </si>
  <si>
    <r>
      <rPr>
        <sz val="10"/>
        <color theme="1"/>
        <rFont val="宋体"/>
        <family val="2"/>
      </rPr>
      <t>巴生大单退关，未达预计装载</t>
    </r>
    <phoneticPr fontId="2" type="noConversion"/>
  </si>
  <si>
    <r>
      <rPr>
        <sz val="10"/>
        <color theme="1"/>
        <rFont val="宋体"/>
        <family val="2"/>
      </rPr>
      <t>新加坡货物优先补充</t>
    </r>
    <r>
      <rPr>
        <sz val="10"/>
        <color theme="1"/>
        <rFont val="Calibri"/>
        <family val="2"/>
      </rPr>
      <t>CI1</t>
    </r>
    <r>
      <rPr>
        <sz val="10"/>
        <color theme="1"/>
        <rFont val="宋体"/>
        <family val="2"/>
      </rPr>
      <t>，已无货可以补充</t>
    </r>
    <phoneticPr fontId="2" type="noConversion"/>
  </si>
  <si>
    <r>
      <rPr>
        <sz val="10"/>
        <color theme="1"/>
        <rFont val="宋体"/>
        <family val="2"/>
      </rPr>
      <t>市场恢复缓慢</t>
    </r>
    <phoneticPr fontId="2" type="noConversion"/>
  </si>
  <si>
    <r>
      <rPr>
        <sz val="10"/>
        <color theme="1"/>
        <rFont val="宋体"/>
        <family val="2"/>
      </rPr>
      <t>提前让青岛补货、宁波加强揽货，整船爆重。</t>
    </r>
    <phoneticPr fontId="2" type="noConversion"/>
  </si>
  <si>
    <r>
      <t>2</t>
    </r>
    <r>
      <rPr>
        <sz val="10"/>
        <color theme="1"/>
        <rFont val="宋体"/>
        <family val="2"/>
      </rPr>
      <t>、出口未预警实装低于</t>
    </r>
    <r>
      <rPr>
        <sz val="10"/>
        <color theme="1"/>
        <rFont val="Calibri"/>
        <family val="2"/>
      </rPr>
      <t>95%</t>
    </r>
    <r>
      <rPr>
        <sz val="10"/>
        <color theme="1"/>
        <rFont val="宋体"/>
        <family val="2"/>
      </rPr>
      <t>航线</t>
    </r>
    <phoneticPr fontId="3" type="noConversion"/>
  </si>
  <si>
    <r>
      <rPr>
        <b/>
        <sz val="10"/>
        <color theme="1"/>
        <rFont val="宋体"/>
        <family val="3"/>
        <charset val="134"/>
      </rPr>
      <t>舱位利用率</t>
    </r>
    <phoneticPr fontId="3" type="noConversion"/>
  </si>
  <si>
    <r>
      <rPr>
        <b/>
        <sz val="10"/>
        <color theme="1"/>
        <rFont val="宋体"/>
        <family val="3"/>
        <charset val="134"/>
      </rPr>
      <t>原因</t>
    </r>
    <phoneticPr fontId="3" type="noConversion"/>
  </si>
  <si>
    <r>
      <rPr>
        <sz val="10"/>
        <color theme="1"/>
        <rFont val="宋体"/>
        <family val="2"/>
      </rPr>
      <t>无</t>
    </r>
    <phoneticPr fontId="2" type="noConversion"/>
  </si>
  <si>
    <r>
      <t>3</t>
    </r>
    <r>
      <rPr>
        <sz val="10"/>
        <color theme="1"/>
        <rFont val="宋体"/>
        <family val="2"/>
      </rPr>
      <t>、进口低于</t>
    </r>
    <r>
      <rPr>
        <sz val="10"/>
        <color theme="1"/>
        <rFont val="Calibri"/>
        <family val="2"/>
      </rPr>
      <t>45%</t>
    </r>
    <r>
      <rPr>
        <sz val="10"/>
        <color theme="1"/>
        <rFont val="宋体"/>
        <family val="2"/>
      </rPr>
      <t>航线</t>
    </r>
    <phoneticPr fontId="3" type="noConversion"/>
  </si>
  <si>
    <r>
      <rPr>
        <sz val="10"/>
        <color theme="1"/>
        <rFont val="宋体"/>
        <family val="2"/>
      </rPr>
      <t>大船</t>
    </r>
    <phoneticPr fontId="2" type="noConversion"/>
  </si>
  <si>
    <r>
      <rPr>
        <sz val="10"/>
        <color theme="1"/>
        <rFont val="宋体"/>
        <family val="2"/>
      </rPr>
      <t>菲律宾长期多箱，回程货量不足，以调空为主。需要加大揽货力度。</t>
    </r>
    <phoneticPr fontId="2" type="noConversion"/>
  </si>
  <si>
    <r>
      <rPr>
        <sz val="10"/>
        <color theme="1"/>
        <rFont val="宋体"/>
        <family val="2"/>
      </rPr>
      <t>林查班小柜不足，影响出货</t>
    </r>
    <phoneticPr fontId="2" type="noConversion"/>
  </si>
  <si>
    <r>
      <t>4.2</t>
    </r>
    <r>
      <rPr>
        <sz val="10"/>
        <color theme="1"/>
        <rFont val="宋体"/>
        <family val="2"/>
      </rPr>
      <t>出口低于</t>
    </r>
    <r>
      <rPr>
        <sz val="10"/>
        <color theme="1"/>
        <rFont val="Calibri"/>
        <family val="2"/>
      </rPr>
      <t>95%</t>
    </r>
    <r>
      <rPr>
        <sz val="10"/>
        <color theme="1"/>
        <rFont val="宋体"/>
        <family val="2"/>
      </rPr>
      <t>装载航线预警</t>
    </r>
    <phoneticPr fontId="3" type="noConversion"/>
  </si>
  <si>
    <r>
      <rPr>
        <b/>
        <sz val="10"/>
        <color theme="1"/>
        <rFont val="宋体"/>
        <family val="3"/>
        <charset val="134"/>
      </rPr>
      <t>预计舱率</t>
    </r>
    <phoneticPr fontId="3" type="noConversion"/>
  </si>
  <si>
    <r>
      <rPr>
        <b/>
        <sz val="10"/>
        <color theme="1"/>
        <rFont val="宋体"/>
        <family val="3"/>
        <charset val="134"/>
      </rPr>
      <t>备注</t>
    </r>
    <phoneticPr fontId="3" type="noConversion"/>
  </si>
  <si>
    <r>
      <rPr>
        <sz val="10"/>
        <color theme="1"/>
        <rFont val="宋体"/>
        <family val="2"/>
      </rPr>
      <t>准备国际中转货、预计满载</t>
    </r>
    <phoneticPr fontId="2" type="noConversion"/>
  </si>
  <si>
    <r>
      <rPr>
        <sz val="10"/>
        <color theme="1"/>
        <rFont val="宋体"/>
        <family val="2"/>
      </rPr>
      <t>新加坡货物优先转</t>
    </r>
    <r>
      <rPr>
        <sz val="10"/>
        <color theme="1"/>
        <rFont val="Calibri"/>
        <family val="2"/>
      </rPr>
      <t>PIX</t>
    </r>
    <r>
      <rPr>
        <sz val="10"/>
        <color theme="1"/>
        <rFont val="宋体"/>
        <family val="2"/>
      </rPr>
      <t>和</t>
    </r>
    <r>
      <rPr>
        <sz val="10"/>
        <color theme="1"/>
        <rFont val="Calibri"/>
        <family val="2"/>
      </rPr>
      <t>CI1</t>
    </r>
  </si>
  <si>
    <r>
      <rPr>
        <sz val="10"/>
        <color theme="1"/>
        <rFont val="宋体"/>
        <family val="2"/>
      </rPr>
      <t>新加坡无货可补</t>
    </r>
  </si>
  <si>
    <r>
      <rPr>
        <sz val="10"/>
        <color theme="1"/>
        <rFont val="宋体"/>
        <family val="2"/>
      </rPr>
      <t>市场恢复缓慢</t>
    </r>
  </si>
  <si>
    <r>
      <rPr>
        <sz val="10"/>
        <color theme="1"/>
        <rFont val="宋体"/>
        <family val="2"/>
      </rPr>
      <t>重量满</t>
    </r>
  </si>
  <si>
    <r>
      <rPr>
        <sz val="10"/>
        <color theme="1"/>
        <rFont val="宋体"/>
        <family val="2"/>
      </rPr>
      <t>满载</t>
    </r>
    <phoneticPr fontId="2" type="noConversion"/>
  </si>
  <si>
    <r>
      <rPr>
        <sz val="10"/>
        <color theme="1"/>
        <rFont val="宋体"/>
        <family val="2"/>
      </rPr>
      <t>华南出货不足，已通知尽量安排</t>
    </r>
    <phoneticPr fontId="2" type="noConversion"/>
  </si>
  <si>
    <r>
      <rPr>
        <b/>
        <sz val="10"/>
        <color theme="1"/>
        <rFont val="宋体"/>
        <family val="3"/>
        <charset val="134"/>
      </rPr>
      <t>未来三周远东出口装载率</t>
    </r>
    <phoneticPr fontId="3" type="noConversion"/>
  </si>
  <si>
    <r>
      <rPr>
        <sz val="10"/>
        <color theme="1"/>
        <rFont val="宋体"/>
        <family val="2"/>
      </rPr>
      <t>航线</t>
    </r>
    <r>
      <rPr>
        <sz val="10"/>
        <color theme="1"/>
        <rFont val="Calibri"/>
        <family val="2"/>
      </rPr>
      <t xml:space="preserve">             </t>
    </r>
    <r>
      <rPr>
        <sz val="10"/>
        <color theme="1"/>
        <rFont val="宋体"/>
        <family val="2"/>
      </rPr>
      <t>周</t>
    </r>
    <phoneticPr fontId="3" type="noConversion"/>
  </si>
  <si>
    <r>
      <rPr>
        <sz val="10"/>
        <color theme="1"/>
        <rFont val="宋体"/>
        <family val="2"/>
      </rPr>
      <t>南亚</t>
    </r>
    <phoneticPr fontId="3" type="noConversion"/>
  </si>
  <si>
    <r>
      <rPr>
        <sz val="10"/>
        <color theme="1"/>
        <rFont val="宋体"/>
        <family val="2"/>
      </rPr>
      <t>新、马</t>
    </r>
    <phoneticPr fontId="3" type="noConversion"/>
  </si>
  <si>
    <r>
      <rPr>
        <sz val="10"/>
        <color theme="1"/>
        <rFont val="宋体"/>
        <family val="2"/>
      </rPr>
      <t>印尼</t>
    </r>
    <phoneticPr fontId="3" type="noConversion"/>
  </si>
  <si>
    <r>
      <rPr>
        <sz val="10"/>
        <color theme="1"/>
        <rFont val="宋体"/>
        <family val="2"/>
      </rPr>
      <t>菲律宾</t>
    </r>
    <phoneticPr fontId="3" type="noConversion"/>
  </si>
  <si>
    <r>
      <rPr>
        <sz val="10"/>
        <color theme="1"/>
        <rFont val="宋体"/>
        <family val="2"/>
      </rPr>
      <t>中韩</t>
    </r>
    <phoneticPr fontId="3" type="noConversion"/>
  </si>
  <si>
    <r>
      <rPr>
        <b/>
        <sz val="10"/>
        <color theme="1"/>
        <rFont val="宋体"/>
        <family val="3"/>
        <charset val="134"/>
      </rPr>
      <t>航线可用舱位</t>
    </r>
    <phoneticPr fontId="2" type="noConversion"/>
  </si>
  <si>
    <r>
      <rPr>
        <sz val="10"/>
        <color theme="1"/>
        <rFont val="宋体"/>
        <family val="2"/>
      </rPr>
      <t>航线</t>
    </r>
    <r>
      <rPr>
        <sz val="10"/>
        <color theme="1"/>
        <rFont val="Calibri"/>
        <family val="2"/>
      </rPr>
      <t xml:space="preserve">          </t>
    </r>
    <r>
      <rPr>
        <sz val="10"/>
        <color theme="1"/>
        <rFont val="宋体"/>
        <family val="2"/>
      </rPr>
      <t>周</t>
    </r>
    <phoneticPr fontId="3" type="noConversion"/>
  </si>
  <si>
    <r>
      <rPr>
        <sz val="10"/>
        <color theme="1"/>
        <rFont val="宋体"/>
        <family val="2"/>
      </rPr>
      <t>泰、柬</t>
    </r>
    <phoneticPr fontId="3" type="noConversion"/>
  </si>
  <si>
    <r>
      <rPr>
        <b/>
        <sz val="10"/>
        <color theme="1"/>
        <rFont val="宋体"/>
        <family val="3"/>
        <charset val="134"/>
      </rPr>
      <t>远东进口</t>
    </r>
    <phoneticPr fontId="2" type="noConversion"/>
  </si>
  <si>
    <r>
      <rPr>
        <sz val="10"/>
        <color theme="1"/>
        <rFont val="宋体"/>
        <family val="2"/>
      </rPr>
      <t>越南</t>
    </r>
    <phoneticPr fontId="3" type="noConversion"/>
  </si>
  <si>
    <r>
      <rPr>
        <sz val="10"/>
        <color theme="1"/>
        <rFont val="宋体"/>
        <family val="2"/>
      </rPr>
      <t>督促代理加强揽货提升货量。</t>
    </r>
    <phoneticPr fontId="2" type="noConversion"/>
  </si>
  <si>
    <r>
      <rPr>
        <b/>
        <sz val="10"/>
        <color theme="1"/>
        <rFont val="宋体"/>
        <family val="3"/>
        <charset val="134"/>
      </rPr>
      <t>第</t>
    </r>
    <r>
      <rPr>
        <b/>
        <sz val="10"/>
        <color theme="1"/>
        <rFont val="Calibri"/>
        <family val="2"/>
      </rPr>
      <t>13</t>
    </r>
    <r>
      <rPr>
        <b/>
        <sz val="10"/>
        <color theme="1"/>
        <rFont val="宋体"/>
        <family val="3"/>
        <charset val="134"/>
      </rPr>
      <t>周主要工作</t>
    </r>
    <phoneticPr fontId="3" type="noConversion"/>
  </si>
  <si>
    <r>
      <t>3.2</t>
    </r>
    <r>
      <rPr>
        <sz val="10"/>
        <color theme="1"/>
        <rFont val="宋体"/>
        <family val="2"/>
      </rPr>
      <t>出口预警及实装低于</t>
    </r>
    <r>
      <rPr>
        <sz val="10"/>
        <color theme="1"/>
        <rFont val="Calibri"/>
        <family val="2"/>
      </rPr>
      <t>95%</t>
    </r>
    <r>
      <rPr>
        <sz val="10"/>
        <color theme="1"/>
        <rFont val="宋体"/>
        <family val="2"/>
      </rPr>
      <t>航线的情况说明</t>
    </r>
    <phoneticPr fontId="3" type="noConversion"/>
  </si>
  <si>
    <r>
      <t>1</t>
    </r>
    <r>
      <rPr>
        <sz val="10"/>
        <color theme="1"/>
        <rFont val="宋体"/>
        <family val="2"/>
      </rPr>
      <t>、出口预警航次实装情况</t>
    </r>
    <phoneticPr fontId="3" type="noConversion"/>
  </si>
  <si>
    <r>
      <rPr>
        <b/>
        <sz val="10"/>
        <color theme="1"/>
        <rFont val="宋体"/>
        <family val="3"/>
        <charset val="134"/>
      </rPr>
      <t>预警舱率</t>
    </r>
    <phoneticPr fontId="2" type="noConversion"/>
  </si>
  <si>
    <r>
      <rPr>
        <b/>
        <sz val="10"/>
        <color theme="1"/>
        <rFont val="宋体"/>
        <family val="3"/>
        <charset val="134"/>
      </rPr>
      <t>实际舱率</t>
    </r>
    <phoneticPr fontId="3" type="noConversion"/>
  </si>
  <si>
    <r>
      <rPr>
        <sz val="10"/>
        <color theme="1"/>
        <rFont val="宋体"/>
        <family val="2"/>
      </rPr>
      <t>安排后港补货</t>
    </r>
    <phoneticPr fontId="2" type="noConversion"/>
  </si>
  <si>
    <r>
      <rPr>
        <b/>
        <sz val="10"/>
        <color theme="1"/>
        <rFont val="宋体"/>
        <family val="3"/>
        <charset val="134"/>
      </rPr>
      <t>第</t>
    </r>
    <r>
      <rPr>
        <b/>
        <sz val="10"/>
        <color theme="1"/>
        <rFont val="Calibri"/>
        <family val="2"/>
      </rPr>
      <t>14</t>
    </r>
    <r>
      <rPr>
        <b/>
        <sz val="10"/>
        <color theme="1"/>
        <rFont val="宋体"/>
        <family val="3"/>
        <charset val="134"/>
      </rPr>
      <t>周主要工作</t>
    </r>
    <phoneticPr fontId="3" type="noConversion"/>
  </si>
  <si>
    <r>
      <rPr>
        <b/>
        <sz val="10"/>
        <color theme="1"/>
        <rFont val="宋体"/>
        <family val="3"/>
        <charset val="134"/>
      </rPr>
      <t>周</t>
    </r>
    <phoneticPr fontId="3" type="noConversion"/>
  </si>
  <si>
    <r>
      <rPr>
        <sz val="10"/>
        <color theme="1"/>
        <rFont val="宋体"/>
        <family val="2"/>
      </rPr>
      <t>备注</t>
    </r>
    <phoneticPr fontId="3" type="noConversion"/>
  </si>
  <si>
    <r>
      <rPr>
        <sz val="10"/>
        <color theme="1"/>
        <rFont val="宋体"/>
        <family val="2"/>
      </rPr>
      <t>印尼</t>
    </r>
    <phoneticPr fontId="3" type="noConversion"/>
  </si>
  <si>
    <r>
      <rPr>
        <b/>
        <sz val="10"/>
        <color theme="1"/>
        <rFont val="宋体"/>
        <family val="3"/>
        <charset val="134"/>
      </rPr>
      <t>远东出口</t>
    </r>
    <phoneticPr fontId="2" type="noConversion"/>
  </si>
  <si>
    <r>
      <rPr>
        <b/>
        <sz val="10"/>
        <color theme="1"/>
        <rFont val="宋体"/>
        <family val="3"/>
        <charset val="134"/>
      </rPr>
      <t>第</t>
    </r>
    <r>
      <rPr>
        <b/>
        <sz val="10"/>
        <color theme="1"/>
        <rFont val="Calibri"/>
        <family val="2"/>
      </rPr>
      <t>14</t>
    </r>
    <r>
      <rPr>
        <b/>
        <sz val="10"/>
        <color theme="1"/>
        <rFont val="宋体"/>
        <family val="3"/>
        <charset val="134"/>
      </rPr>
      <t>周主要工作</t>
    </r>
    <phoneticPr fontId="3" type="noConversion"/>
  </si>
  <si>
    <r>
      <rPr>
        <b/>
        <sz val="10"/>
        <color theme="1"/>
        <rFont val="宋体"/>
        <family val="3"/>
        <charset val="134"/>
      </rPr>
      <t>第</t>
    </r>
    <r>
      <rPr>
        <b/>
        <sz val="10"/>
        <color theme="1"/>
        <rFont val="Calibri"/>
        <family val="2"/>
      </rPr>
      <t>15</t>
    </r>
    <r>
      <rPr>
        <b/>
        <sz val="10"/>
        <color theme="1"/>
        <rFont val="宋体"/>
        <family val="3"/>
        <charset val="134"/>
      </rPr>
      <t>周主要工作</t>
    </r>
    <phoneticPr fontId="3" type="noConversion"/>
  </si>
  <si>
    <r>
      <rPr>
        <sz val="10"/>
        <color theme="1"/>
        <rFont val="宋体"/>
        <family val="3"/>
        <charset val="134"/>
      </rPr>
      <t>合作船重量超</t>
    </r>
    <r>
      <rPr>
        <sz val="10"/>
        <color theme="1"/>
        <rFont val="Calibri"/>
        <family val="2"/>
      </rPr>
      <t>90%</t>
    </r>
    <phoneticPr fontId="2" type="noConversion"/>
  </si>
  <si>
    <r>
      <rPr>
        <sz val="10"/>
        <color theme="1"/>
        <rFont val="宋体"/>
        <family val="3"/>
        <charset val="134"/>
      </rPr>
      <t>日本退关</t>
    </r>
    <r>
      <rPr>
        <sz val="10"/>
        <color theme="1"/>
        <rFont val="宋体"/>
        <family val="3"/>
        <charset val="134"/>
      </rPr>
      <t>大票</t>
    </r>
    <phoneticPr fontId="2" type="noConversion"/>
  </si>
  <si>
    <t>CNP2-Q79-011-N</t>
    <phoneticPr fontId="2" type="noConversion"/>
  </si>
  <si>
    <t>CNP2</t>
    <phoneticPr fontId="2" type="noConversion"/>
  </si>
  <si>
    <t>菲律宾长期多箱，回程货量不足，以调空为主。需要加大揽货力度。</t>
    <phoneticPr fontId="2" type="noConversion"/>
  </si>
  <si>
    <t>CTJ-RK7-182-N</t>
    <phoneticPr fontId="2" type="noConversion"/>
  </si>
  <si>
    <t>CTJ</t>
    <phoneticPr fontId="2" type="noConversion"/>
  </si>
  <si>
    <t>林查班严重缺小柜</t>
    <phoneticPr fontId="2" type="noConversion"/>
  </si>
  <si>
    <t>NCT-TDD-005-S</t>
    <phoneticPr fontId="2" type="noConversion"/>
  </si>
  <si>
    <t>NCT</t>
    <phoneticPr fontId="2" type="noConversion"/>
  </si>
  <si>
    <t>泼水节影响口岸退关率较高</t>
    <phoneticPr fontId="2" type="noConversion"/>
  </si>
  <si>
    <t>加强揽货工作</t>
    <phoneticPr fontId="2" type="noConversion"/>
  </si>
  <si>
    <t>CVX1</t>
    <phoneticPr fontId="2" type="noConversion"/>
  </si>
  <si>
    <t>CVX1</t>
    <phoneticPr fontId="2" type="noConversion"/>
  </si>
  <si>
    <t>华南揽货乏力</t>
    <phoneticPr fontId="2" type="noConversion"/>
  </si>
  <si>
    <t>巴生补货</t>
    <phoneticPr fontId="2" type="noConversion"/>
  </si>
  <si>
    <t>重量不足</t>
    <phoneticPr fontId="2" type="noConversion"/>
  </si>
  <si>
    <t>CI1-ASV-131 E</t>
    <phoneticPr fontId="2" type="noConversion"/>
  </si>
  <si>
    <t>CI1</t>
    <phoneticPr fontId="2" type="noConversion"/>
  </si>
  <si>
    <t xml:space="preserve"> </t>
    <phoneticPr fontId="2" type="noConversion"/>
  </si>
  <si>
    <t>FCE-NY1-006 E</t>
    <phoneticPr fontId="2" type="noConversion"/>
  </si>
  <si>
    <t>FCE</t>
    <phoneticPr fontId="2" type="noConversion"/>
  </si>
  <si>
    <t>FCE-QT1-181 W</t>
    <phoneticPr fontId="2" type="noConversion"/>
  </si>
  <si>
    <t>华东亏舱， 华南有大单但是难以补足</t>
    <phoneticPr fontId="2" type="noConversion"/>
  </si>
  <si>
    <t>CISC-SS7-210 W</t>
    <phoneticPr fontId="2" type="noConversion"/>
  </si>
  <si>
    <t>CISC</t>
    <phoneticPr fontId="2" type="noConversion"/>
  </si>
  <si>
    <t>跳港高雄和巴生</t>
    <phoneticPr fontId="2" type="noConversion"/>
  </si>
  <si>
    <r>
      <t>15</t>
    </r>
    <r>
      <rPr>
        <sz val="10"/>
        <color theme="1"/>
        <rFont val="宋体"/>
        <family val="3"/>
        <charset val="134"/>
      </rPr>
      <t>周</t>
    </r>
    <r>
      <rPr>
        <sz val="10"/>
        <color theme="1"/>
        <rFont val="Calibri"/>
        <family val="2"/>
      </rPr>
      <t>CI1</t>
    </r>
    <r>
      <rPr>
        <sz val="10"/>
        <color theme="1"/>
        <rFont val="宋体"/>
        <family val="3"/>
        <charset val="134"/>
      </rPr>
      <t>停航，</t>
    </r>
    <r>
      <rPr>
        <sz val="10"/>
        <color theme="1"/>
        <rFont val="Calibri"/>
        <family val="2"/>
      </rPr>
      <t>16</t>
    </r>
    <r>
      <rPr>
        <sz val="10"/>
        <color theme="1"/>
        <rFont val="宋体"/>
        <family val="3"/>
        <charset val="134"/>
      </rPr>
      <t>周复航后确认</t>
    </r>
    <r>
      <rPr>
        <sz val="10"/>
        <color theme="1"/>
        <rFont val="Calibri"/>
        <family val="2"/>
      </rPr>
      <t>CI1</t>
    </r>
    <r>
      <rPr>
        <sz val="10"/>
        <color theme="1"/>
        <rFont val="宋体"/>
        <family val="3"/>
        <charset val="134"/>
      </rPr>
      <t>可满舱，</t>
    </r>
    <r>
      <rPr>
        <sz val="10"/>
        <color theme="1"/>
        <rFont val="Calibri"/>
        <family val="2"/>
      </rPr>
      <t>17</t>
    </r>
    <r>
      <rPr>
        <sz val="10"/>
        <color theme="1"/>
        <rFont val="宋体"/>
        <family val="3"/>
        <charset val="134"/>
      </rPr>
      <t>周在无</t>
    </r>
    <r>
      <rPr>
        <sz val="10"/>
        <color theme="1"/>
        <rFont val="Calibri"/>
        <family val="2"/>
      </rPr>
      <t>PENDING</t>
    </r>
    <r>
      <rPr>
        <sz val="10"/>
        <color theme="1"/>
        <rFont val="宋体"/>
        <family val="3"/>
        <charset val="134"/>
      </rPr>
      <t>货物情况下市场货盘显示无法装满</t>
    </r>
    <phoneticPr fontId="2" type="noConversion"/>
  </si>
  <si>
    <t>安排国际中转货后满载</t>
    <phoneticPr fontId="2" type="noConversion"/>
  </si>
  <si>
    <t>JPI-RFD-021-S</t>
    <phoneticPr fontId="2" type="noConversion"/>
  </si>
  <si>
    <t>要求台湾大力开发市场</t>
    <phoneticPr fontId="2" type="noConversion"/>
  </si>
  <si>
    <t>CSE-CAS-040-S</t>
  </si>
  <si>
    <t>CSE</t>
    <phoneticPr fontId="2" type="noConversion"/>
  </si>
  <si>
    <t>重量满</t>
    <phoneticPr fontId="2" type="noConversion"/>
  </si>
  <si>
    <t>CIX-REY-111-S</t>
  </si>
  <si>
    <t>CIX</t>
    <phoneticPr fontId="2" type="noConversion"/>
  </si>
  <si>
    <t>CKI-NY3-012-S</t>
  </si>
  <si>
    <t>CKI</t>
    <phoneticPr fontId="2" type="noConversion"/>
  </si>
  <si>
    <t>JPI-QBW-027-S</t>
  </si>
  <si>
    <t>JPI</t>
    <phoneticPr fontId="2" type="noConversion"/>
  </si>
  <si>
    <t>CTI1 S6O 015 N</t>
  </si>
  <si>
    <t>CTI1</t>
    <phoneticPr fontId="2" type="noConversion"/>
  </si>
  <si>
    <t>CKI</t>
    <phoneticPr fontId="2" type="noConversion"/>
  </si>
  <si>
    <t>CIX-SYB-009-N</t>
  </si>
  <si>
    <t>CIX</t>
    <phoneticPr fontId="2" type="noConversion"/>
  </si>
  <si>
    <t>市场不佳，三宝垄缺箱，还有吃水限制。</t>
    <phoneticPr fontId="2" type="noConversion"/>
  </si>
  <si>
    <t>市场不佳</t>
    <phoneticPr fontId="2" type="noConversion"/>
  </si>
  <si>
    <r>
      <rPr>
        <sz val="10"/>
        <color theme="1"/>
        <rFont val="宋体"/>
        <family val="3"/>
        <charset val="134"/>
      </rPr>
      <t>市场不佳，</t>
    </r>
    <r>
      <rPr>
        <sz val="10"/>
        <color theme="1"/>
        <rFont val="Calibri"/>
        <family val="2"/>
      </rPr>
      <t>CIX</t>
    </r>
    <r>
      <rPr>
        <sz val="10"/>
        <color theme="1"/>
        <rFont val="宋体"/>
        <family val="3"/>
        <charset val="134"/>
      </rPr>
      <t>大船，印尼进口到上海货量较多、目前主要配在</t>
    </r>
    <r>
      <rPr>
        <sz val="10"/>
        <color theme="1"/>
        <rFont val="Calibri"/>
        <family val="2"/>
      </rPr>
      <t>CSE</t>
    </r>
    <r>
      <rPr>
        <sz val="10"/>
        <color theme="1"/>
        <rFont val="宋体"/>
        <family val="3"/>
        <charset val="134"/>
      </rPr>
      <t>。</t>
    </r>
    <phoneticPr fontId="2" type="noConversion"/>
  </si>
  <si>
    <t>无</t>
    <phoneticPr fontId="2" type="noConversion"/>
  </si>
  <si>
    <t>CVX1-CKF-300-S</t>
    <phoneticPr fontId="2" type="noConversion"/>
  </si>
  <si>
    <t>CVX1-CKF-299-N</t>
    <phoneticPr fontId="2" type="noConversion"/>
  </si>
  <si>
    <t>台湾基础薄弱、加上清明假期影响</t>
    <phoneticPr fontId="2" type="noConversion"/>
  </si>
  <si>
    <r>
      <rPr>
        <b/>
        <sz val="10"/>
        <color theme="1"/>
        <rFont val="宋体"/>
        <family val="3"/>
        <charset val="134"/>
      </rPr>
      <t>第</t>
    </r>
    <r>
      <rPr>
        <b/>
        <sz val="10"/>
        <color theme="1"/>
        <rFont val="Calibri"/>
        <family val="2"/>
      </rPr>
      <t>16</t>
    </r>
    <r>
      <rPr>
        <b/>
        <sz val="10"/>
        <color theme="1"/>
        <rFont val="宋体"/>
        <family val="3"/>
        <charset val="134"/>
      </rPr>
      <t>周主要工作</t>
    </r>
    <phoneticPr fontId="3" type="noConversion"/>
  </si>
  <si>
    <t>爆重，要求口岸平衡单箱重量。</t>
    <phoneticPr fontId="2" type="noConversion"/>
  </si>
  <si>
    <t>要求台湾加强揽货。</t>
    <phoneticPr fontId="2" type="noConversion"/>
  </si>
  <si>
    <t>CIX-Q7Z-031-N</t>
  </si>
  <si>
    <t>CIX</t>
    <phoneticPr fontId="2" type="noConversion"/>
  </si>
  <si>
    <t>市场不佳,另外船期不稳定影响货量。</t>
    <phoneticPr fontId="2" type="noConversion"/>
  </si>
  <si>
    <t>CIX-CAQ-038-S</t>
  </si>
  <si>
    <t>CKI-N3Z-001-S</t>
  </si>
  <si>
    <t>CSE-CFJ-027-S</t>
  </si>
  <si>
    <t>预警TEU利用率，重量满。</t>
    <phoneticPr fontId="2" type="noConversion"/>
  </si>
  <si>
    <t>通知华南补货</t>
    <phoneticPr fontId="2" type="noConversion"/>
  </si>
  <si>
    <t>通知华南加强揽货</t>
    <phoneticPr fontId="2" type="noConversion"/>
  </si>
  <si>
    <t>新加坡巴生全力补货</t>
    <phoneticPr fontId="2" type="noConversion"/>
  </si>
  <si>
    <t>跳港高雄，且新马货盘不足（已被CI1使用）</t>
    <phoneticPr fontId="2" type="noConversion"/>
  </si>
  <si>
    <t>CNP2-TCX-012-N</t>
    <phoneticPr fontId="2" type="noConversion"/>
  </si>
  <si>
    <t>菲律宾长期多箱，回程货量不足，以调空为主。需要加大揽货力度。</t>
    <phoneticPr fontId="2" type="noConversion"/>
  </si>
  <si>
    <t>CI1</t>
    <phoneticPr fontId="2" type="noConversion"/>
  </si>
  <si>
    <t>CI1-ROC-015 E</t>
    <phoneticPr fontId="2" type="noConversion"/>
  </si>
  <si>
    <t>东行首个航次，预计将会以空调为主</t>
    <phoneticPr fontId="2" type="noConversion"/>
  </si>
  <si>
    <t>FCE-RFE-152 E</t>
    <phoneticPr fontId="2" type="noConversion"/>
  </si>
  <si>
    <t>CVX1-Q72-033-N</t>
    <phoneticPr fontId="2" type="noConversion"/>
  </si>
  <si>
    <t>NCT-Q2V-027S</t>
    <phoneticPr fontId="2" type="noConversion"/>
  </si>
  <si>
    <t>DLC缺箱，TAO市场运力扩大</t>
    <phoneticPr fontId="2" type="noConversion"/>
  </si>
  <si>
    <t>FCS</t>
    <phoneticPr fontId="2" type="noConversion"/>
  </si>
  <si>
    <t>FCS-A2K-008 W</t>
    <phoneticPr fontId="2" type="noConversion"/>
  </si>
  <si>
    <t>FCE-RXF-124 W</t>
    <phoneticPr fontId="2" type="noConversion"/>
  </si>
  <si>
    <t>CVX1-Q72-034-S</t>
    <phoneticPr fontId="2" type="noConversion"/>
  </si>
  <si>
    <r>
      <rPr>
        <sz val="10"/>
        <color theme="1"/>
        <rFont val="宋体"/>
        <family val="2"/>
      </rPr>
      <t>航线</t>
    </r>
    <r>
      <rPr>
        <sz val="10"/>
        <color theme="1"/>
        <rFont val="Calibri"/>
        <family val="2"/>
      </rPr>
      <t xml:space="preserve">             </t>
    </r>
    <r>
      <rPr>
        <sz val="10"/>
        <color theme="1"/>
        <rFont val="宋体"/>
        <family val="2"/>
      </rPr>
      <t>周</t>
    </r>
    <phoneticPr fontId="3" type="noConversion"/>
  </si>
  <si>
    <r>
      <rPr>
        <sz val="10"/>
        <color theme="1"/>
        <rFont val="宋体"/>
        <family val="2"/>
      </rPr>
      <t>备注</t>
    </r>
    <phoneticPr fontId="3" type="noConversion"/>
  </si>
  <si>
    <r>
      <rPr>
        <sz val="10"/>
        <color theme="1"/>
        <rFont val="宋体"/>
        <family val="2"/>
      </rPr>
      <t>南亚</t>
    </r>
    <phoneticPr fontId="3" type="noConversion"/>
  </si>
  <si>
    <r>
      <rPr>
        <sz val="10"/>
        <color theme="1"/>
        <rFont val="宋体"/>
        <family val="2"/>
      </rPr>
      <t>新、马</t>
    </r>
    <phoneticPr fontId="3" type="noConversion"/>
  </si>
  <si>
    <r>
      <rPr>
        <sz val="10"/>
        <color theme="1"/>
        <rFont val="宋体"/>
        <family val="2"/>
      </rPr>
      <t>印尼</t>
    </r>
    <phoneticPr fontId="3" type="noConversion"/>
  </si>
  <si>
    <t>重量满</t>
    <phoneticPr fontId="2" type="noConversion"/>
  </si>
  <si>
    <r>
      <rPr>
        <sz val="10"/>
        <color theme="1"/>
        <rFont val="宋体"/>
        <family val="2"/>
      </rPr>
      <t>越南</t>
    </r>
    <phoneticPr fontId="3" type="noConversion"/>
  </si>
  <si>
    <r>
      <rPr>
        <sz val="10"/>
        <color theme="1"/>
        <rFont val="宋体"/>
        <family val="2"/>
      </rPr>
      <t>泰、柬</t>
    </r>
    <phoneticPr fontId="3" type="noConversion"/>
  </si>
  <si>
    <r>
      <rPr>
        <sz val="10"/>
        <color theme="1"/>
        <rFont val="宋体"/>
        <family val="2"/>
      </rPr>
      <t>菲律宾</t>
    </r>
    <phoneticPr fontId="3" type="noConversion"/>
  </si>
  <si>
    <r>
      <rPr>
        <sz val="10"/>
        <color theme="1"/>
        <rFont val="宋体"/>
        <family val="2"/>
      </rPr>
      <t>中韩</t>
    </r>
    <phoneticPr fontId="3" type="noConversion"/>
  </si>
  <si>
    <t>CSE</t>
  </si>
  <si>
    <t>CIX</t>
  </si>
  <si>
    <t>CKI</t>
  </si>
  <si>
    <t>NCT-Q2V-027S</t>
  </si>
  <si>
    <t>FCS-A2K-008 W</t>
  </si>
  <si>
    <t>FCE-RXF-124 W</t>
  </si>
  <si>
    <t>CVX1-Q72-034-S</t>
  </si>
  <si>
    <r>
      <rPr>
        <b/>
        <sz val="10"/>
        <color theme="1"/>
        <rFont val="宋体"/>
        <family val="3"/>
        <charset val="134"/>
      </rPr>
      <t>第</t>
    </r>
    <r>
      <rPr>
        <b/>
        <sz val="10"/>
        <color theme="1"/>
        <rFont val="Calibri"/>
        <family val="2"/>
      </rPr>
      <t>16</t>
    </r>
    <r>
      <rPr>
        <b/>
        <sz val="10"/>
        <color theme="1"/>
        <rFont val="宋体"/>
        <family val="3"/>
        <charset val="134"/>
      </rPr>
      <t>周主要工作</t>
    </r>
    <phoneticPr fontId="3" type="noConversion"/>
  </si>
  <si>
    <r>
      <rPr>
        <b/>
        <sz val="10"/>
        <color theme="1"/>
        <rFont val="宋体"/>
        <family val="3"/>
        <charset val="134"/>
      </rPr>
      <t>第</t>
    </r>
    <r>
      <rPr>
        <b/>
        <sz val="10"/>
        <color theme="1"/>
        <rFont val="Calibri"/>
        <family val="2"/>
      </rPr>
      <t>17</t>
    </r>
    <r>
      <rPr>
        <b/>
        <sz val="10"/>
        <color theme="1"/>
        <rFont val="宋体"/>
        <family val="3"/>
        <charset val="134"/>
      </rPr>
      <t>周主要工作</t>
    </r>
    <phoneticPr fontId="3" type="noConversion"/>
  </si>
  <si>
    <t>华南补货</t>
    <phoneticPr fontId="2" type="noConversion"/>
  </si>
  <si>
    <t>CNP2-T80-068-N</t>
    <phoneticPr fontId="2" type="noConversion"/>
  </si>
  <si>
    <t>CNP2</t>
    <phoneticPr fontId="2" type="noConversion"/>
  </si>
  <si>
    <t>菲律宾长期多箱，回程货量不足，以调空为主。需要加大揽货力度。</t>
    <phoneticPr fontId="2" type="noConversion"/>
  </si>
  <si>
    <t>CVT-QCO-031-N</t>
    <phoneticPr fontId="2" type="noConversion"/>
  </si>
  <si>
    <t>CVT</t>
    <phoneticPr fontId="2" type="noConversion"/>
  </si>
  <si>
    <t>泰国泼水节影响出货</t>
    <phoneticPr fontId="2" type="noConversion"/>
  </si>
  <si>
    <t>RBC2-S1F-036-N</t>
    <phoneticPr fontId="2" type="noConversion"/>
  </si>
  <si>
    <t>RBC2</t>
    <phoneticPr fontId="2" type="noConversion"/>
  </si>
  <si>
    <t>CTJ</t>
    <phoneticPr fontId="2" type="noConversion"/>
  </si>
  <si>
    <t>CTJ-RHO-106-S</t>
    <phoneticPr fontId="2" type="noConversion"/>
  </si>
  <si>
    <t>CTJ</t>
    <phoneticPr fontId="2" type="noConversion"/>
  </si>
  <si>
    <t>已通知香港补货</t>
    <phoneticPr fontId="2" type="noConversion"/>
  </si>
  <si>
    <t>CI1-T72-076 E</t>
    <phoneticPr fontId="2" type="noConversion"/>
  </si>
  <si>
    <t>CI1</t>
    <phoneticPr fontId="2" type="noConversion"/>
  </si>
  <si>
    <t>FCE-N7E-101 E</t>
    <phoneticPr fontId="2" type="noConversion"/>
  </si>
  <si>
    <t>FCE</t>
    <phoneticPr fontId="2" type="noConversion"/>
  </si>
  <si>
    <t>AIS-QDI-015 W</t>
    <phoneticPr fontId="2" type="noConversion"/>
  </si>
  <si>
    <t>AIS</t>
    <phoneticPr fontId="2" type="noConversion"/>
  </si>
  <si>
    <t>合作方跳新加坡</t>
    <phoneticPr fontId="2" type="noConversion"/>
  </si>
  <si>
    <t>FCS-N6W-001 W</t>
    <phoneticPr fontId="2" type="noConversion"/>
  </si>
  <si>
    <t>FCS</t>
    <phoneticPr fontId="2" type="noConversion"/>
  </si>
  <si>
    <t>CISC</t>
    <phoneticPr fontId="2" type="noConversion"/>
  </si>
  <si>
    <t>CISC-STK-098 W</t>
    <phoneticPr fontId="2" type="noConversion"/>
  </si>
  <si>
    <t>重量满</t>
    <phoneticPr fontId="2" type="noConversion"/>
  </si>
  <si>
    <r>
      <rPr>
        <sz val="10"/>
        <color theme="1"/>
        <rFont val="宋体"/>
        <family val="3"/>
        <charset val="134"/>
      </rPr>
      <t>部分航线自有货量并不满舱，</t>
    </r>
    <r>
      <rPr>
        <sz val="10"/>
        <color theme="1"/>
        <rFont val="Calibri"/>
        <family val="2"/>
      </rPr>
      <t>PMX</t>
    </r>
    <r>
      <rPr>
        <sz val="10"/>
        <color theme="1"/>
        <rFont val="宋体"/>
        <family val="3"/>
        <charset val="134"/>
      </rPr>
      <t>的国际中转占整体相当比重。</t>
    </r>
    <phoneticPr fontId="2" type="noConversion"/>
  </si>
  <si>
    <t>鼓励口岸多配轻货</t>
    <phoneticPr fontId="2" type="noConversion"/>
  </si>
  <si>
    <t>CIX-S7D-013-S</t>
  </si>
  <si>
    <t>CIX</t>
    <phoneticPr fontId="2" type="noConversion"/>
  </si>
  <si>
    <t>CKI-RGN-030-S</t>
  </si>
  <si>
    <t>CKI</t>
    <phoneticPr fontId="2" type="noConversion"/>
  </si>
  <si>
    <t>JPI</t>
    <phoneticPr fontId="2" type="noConversion"/>
  </si>
  <si>
    <t>JPI-QVU-055-S</t>
  </si>
  <si>
    <t>鼓励台湾加强揽货</t>
    <phoneticPr fontId="2" type="noConversion"/>
  </si>
  <si>
    <t>预计CTI1/CSE利用率95%以上，CIX/CKI利用率85%，重量都满。</t>
    <phoneticPr fontId="2" type="noConversion"/>
  </si>
  <si>
    <t>CIX-REY-111-N</t>
  </si>
  <si>
    <t>CTI1 S6O 016 N</t>
  </si>
  <si>
    <t>CTI1</t>
    <phoneticPr fontId="2" type="noConversion"/>
  </si>
  <si>
    <t>航线舱位大，印尼进口华北货源不足。</t>
    <phoneticPr fontId="2" type="noConversion"/>
  </si>
  <si>
    <t>市场较差，同时三宝垄缺箱。</t>
    <phoneticPr fontId="2" type="noConversion"/>
  </si>
  <si>
    <t>要求口岸补货</t>
    <phoneticPr fontId="2" type="noConversion"/>
  </si>
  <si>
    <t>CVX1-CKF-300-N</t>
    <phoneticPr fontId="2" type="noConversion"/>
  </si>
  <si>
    <t>PA1</t>
  </si>
  <si>
    <t>CSE CAP 034 E</t>
  </si>
  <si>
    <t>PEN/PKG北行远程货物不足</t>
    <phoneticPr fontId="2" type="noConversion"/>
  </si>
  <si>
    <t>JSM</t>
  </si>
  <si>
    <t>JSM-SSH-029 W</t>
  </si>
  <si>
    <t>新马-日本流向货物不足</t>
    <phoneticPr fontId="2" type="noConversion"/>
  </si>
  <si>
    <t>CTJ-RHR-156-N</t>
    <phoneticPr fontId="2" type="noConversion"/>
  </si>
  <si>
    <r>
      <rPr>
        <sz val="10"/>
        <color theme="1"/>
        <rFont val="宋体"/>
        <family val="2"/>
      </rPr>
      <t>新、马</t>
    </r>
    <phoneticPr fontId="3" type="noConversion"/>
  </si>
  <si>
    <t>无</t>
    <phoneticPr fontId="2" type="noConversion"/>
  </si>
  <si>
    <r>
      <rPr>
        <b/>
        <sz val="10"/>
        <rFont val="宋体"/>
        <family val="3"/>
        <charset val="134"/>
      </rPr>
      <t>航次</t>
    </r>
    <phoneticPr fontId="3" type="noConversion"/>
  </si>
  <si>
    <r>
      <rPr>
        <b/>
        <sz val="10"/>
        <rFont val="宋体"/>
        <family val="3"/>
        <charset val="134"/>
      </rPr>
      <t>周</t>
    </r>
    <phoneticPr fontId="3" type="noConversion"/>
  </si>
  <si>
    <r>
      <rPr>
        <b/>
        <sz val="10"/>
        <rFont val="宋体"/>
        <family val="3"/>
        <charset val="134"/>
      </rPr>
      <t>航线</t>
    </r>
    <phoneticPr fontId="3" type="noConversion"/>
  </si>
  <si>
    <r>
      <rPr>
        <b/>
        <sz val="10"/>
        <rFont val="宋体"/>
        <family val="3"/>
        <charset val="134"/>
      </rPr>
      <t>预警舱率</t>
    </r>
    <phoneticPr fontId="2" type="noConversion"/>
  </si>
  <si>
    <r>
      <rPr>
        <b/>
        <sz val="10"/>
        <rFont val="宋体"/>
        <family val="3"/>
        <charset val="134"/>
      </rPr>
      <t>实际舱率</t>
    </r>
    <phoneticPr fontId="3" type="noConversion"/>
  </si>
  <si>
    <r>
      <rPr>
        <b/>
        <sz val="10"/>
        <rFont val="宋体"/>
        <family val="3"/>
        <charset val="134"/>
      </rPr>
      <t>预警后相关工作</t>
    </r>
    <phoneticPr fontId="3" type="noConversion"/>
  </si>
  <si>
    <r>
      <rPr>
        <sz val="10"/>
        <rFont val="宋体"/>
        <family val="3"/>
        <charset val="134"/>
      </rPr>
      <t>重量利用率</t>
    </r>
    <r>
      <rPr>
        <sz val="10"/>
        <rFont val="Calibri"/>
        <family val="2"/>
      </rPr>
      <t>80%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</si>
</sst>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宋体"/>
      <family val="3"/>
      <charset val="134"/>
    </font>
    <font>
      <sz val="10"/>
      <color theme="1"/>
      <name val="Calibri"/>
      <family val="2"/>
    </font>
    <font>
      <sz val="10"/>
      <color theme="1"/>
      <name val="宋体"/>
      <family val="2"/>
    </font>
    <font>
      <sz val="10"/>
      <name val="Calibri"/>
      <family val="2"/>
    </font>
    <font>
      <sz val="10"/>
      <color theme="1"/>
      <name val="宋体"/>
      <family val="3"/>
      <charset val="134"/>
    </font>
    <font>
      <sz val="10"/>
      <color rgb="FFFF0000"/>
      <name val="Calibr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9"/>
      <color rgb="FF000000"/>
      <name val="Tahoma"/>
      <family val="2"/>
    </font>
    <font>
      <b/>
      <sz val="10"/>
      <name val="Calibri"/>
      <family val="2"/>
    </font>
    <font>
      <b/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1" fillId="0" borderId="0"/>
  </cellStyleXfs>
  <cellXfs count="198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1" xfId="0" applyNumberFormat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 wrapText="1"/>
    </xf>
    <xf numFmtId="10" fontId="0" fillId="0" borderId="0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 wrapText="1"/>
    </xf>
    <xf numFmtId="10" fontId="0" fillId="0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 wrapText="1"/>
    </xf>
    <xf numFmtId="10" fontId="5" fillId="0" borderId="1" xfId="1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0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9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10" fontId="6" fillId="0" borderId="1" xfId="1" applyNumberFormat="1" applyFont="1" applyFill="1" applyBorder="1" applyAlignment="1">
      <alignment horizontal="center" vertical="center"/>
    </xf>
    <xf numFmtId="10" fontId="6" fillId="0" borderId="0" xfId="1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0" fontId="6" fillId="0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left" vertical="center"/>
    </xf>
    <xf numFmtId="10" fontId="0" fillId="0" borderId="1" xfId="1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 wrapText="1"/>
    </xf>
    <xf numFmtId="10" fontId="11" fillId="0" borderId="1" xfId="1" applyNumberFormat="1" applyFont="1" applyBorder="1" applyAlignment="1">
      <alignment horizontal="center" vertical="center"/>
    </xf>
    <xf numFmtId="10" fontId="11" fillId="0" borderId="4" xfId="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10" fontId="9" fillId="0" borderId="1" xfId="1" applyNumberFormat="1" applyFont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0" fontId="9" fillId="0" borderId="1" xfId="1" applyNumberFormat="1" applyFont="1" applyFill="1" applyBorder="1" applyAlignment="1">
      <alignment horizontal="center" vertical="center"/>
    </xf>
    <xf numFmtId="10" fontId="11" fillId="0" borderId="1" xfId="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14" fontId="9" fillId="0" borderId="0" xfId="0" applyNumberFormat="1" applyFont="1" applyFill="1" applyBorder="1" applyAlignment="1">
      <alignment horizontal="center" vertical="center" wrapText="1"/>
    </xf>
    <xf numFmtId="10" fontId="9" fillId="0" borderId="0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14" fontId="9" fillId="0" borderId="0" xfId="0" applyNumberFormat="1" applyFont="1" applyBorder="1" applyAlignment="1">
      <alignment horizontal="center" vertical="center" wrapText="1"/>
    </xf>
    <xf numFmtId="10" fontId="9" fillId="0" borderId="0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10" fontId="9" fillId="0" borderId="1" xfId="1" applyNumberFormat="1" applyFont="1" applyBorder="1" applyAlignment="1">
      <alignment horizontal="left" vertical="center"/>
    </xf>
    <xf numFmtId="10" fontId="9" fillId="0" borderId="1" xfId="1" applyNumberFormat="1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0" fontId="12" fillId="0" borderId="1" xfId="1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10" fontId="12" fillId="0" borderId="1" xfId="1" applyNumberFormat="1" applyFont="1" applyFill="1" applyBorder="1" applyAlignment="1">
      <alignment horizontal="left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0" fontId="12" fillId="0" borderId="1" xfId="1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9" fontId="9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0" fontId="12" fillId="0" borderId="1" xfId="1" applyNumberFormat="1" applyFont="1" applyBorder="1" applyAlignment="1">
      <alignment horizontal="left" vertical="center" wrapText="1"/>
    </xf>
    <xf numFmtId="10" fontId="12" fillId="0" borderId="0" xfId="1" applyNumberFormat="1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7" fillId="0" borderId="1" xfId="2" applyFont="1" applyFill="1" applyBorder="1" applyAlignment="1">
      <alignment horizontal="center" vertical="center"/>
    </xf>
    <xf numFmtId="14" fontId="17" fillId="0" borderId="1" xfId="2" applyNumberFormat="1" applyFont="1" applyFill="1" applyBorder="1" applyAlignment="1">
      <alignment horizontal="center" vertical="center"/>
    </xf>
    <xf numFmtId="10" fontId="16" fillId="0" borderId="1" xfId="1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9" fontId="18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 wrapText="1"/>
    </xf>
  </cellXfs>
  <cellStyles count="3">
    <cellStyle name="百分比" xfId="1" builtinId="5"/>
    <cellStyle name="常规" xfId="0" builtinId="0"/>
    <cellStyle name="常规 2" xfId="2"/>
  </cellStyles>
  <dxfs count="22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50"/>
  <sheetViews>
    <sheetView topLeftCell="A25" zoomScale="130" zoomScaleNormal="130" workbookViewId="0">
      <selection activeCell="A33" sqref="A33:XFD33"/>
    </sheetView>
  </sheetViews>
  <sheetFormatPr defaultColWidth="9" defaultRowHeight="28.5" customHeight="1" x14ac:dyDescent="0.15"/>
  <cols>
    <col min="1" max="2" width="18.25" style="1" customWidth="1"/>
    <col min="3" max="3" width="15" style="1" bestFit="1" customWidth="1"/>
    <col min="4" max="4" width="20.5" style="1" bestFit="1" customWidth="1"/>
    <col min="5" max="5" width="21.375" style="1" customWidth="1"/>
    <col min="6" max="6" width="44.25" style="1" bestFit="1" customWidth="1"/>
    <col min="7" max="16384" width="9" style="1"/>
  </cols>
  <sheetData>
    <row r="1" spans="1:6" ht="28.5" customHeight="1" x14ac:dyDescent="0.15">
      <c r="A1" s="162" t="s">
        <v>13</v>
      </c>
      <c r="B1" s="162"/>
      <c r="C1" s="162"/>
      <c r="D1" s="162"/>
      <c r="E1" s="162"/>
      <c r="F1" s="162"/>
    </row>
    <row r="2" spans="1:6" s="6" customFormat="1" ht="28.5" customHeight="1" x14ac:dyDescent="0.15">
      <c r="A2" s="6" t="s">
        <v>9</v>
      </c>
    </row>
    <row r="3" spans="1:6" s="6" customFormat="1" ht="28.5" customHeight="1" x14ac:dyDescent="0.15">
      <c r="A3" s="6" t="s">
        <v>10</v>
      </c>
    </row>
    <row r="4" spans="1:6" s="3" customFormat="1" ht="28.5" customHeight="1" x14ac:dyDescent="0.15">
      <c r="A4" s="2" t="s">
        <v>0</v>
      </c>
      <c r="B4" s="2" t="s">
        <v>8</v>
      </c>
      <c r="C4" s="2" t="s">
        <v>1</v>
      </c>
      <c r="D4" s="2" t="s">
        <v>2</v>
      </c>
      <c r="E4" s="2" t="s">
        <v>3</v>
      </c>
      <c r="F4" s="2" t="s">
        <v>4</v>
      </c>
    </row>
    <row r="5" spans="1:6" s="27" customFormat="1" ht="28.5" customHeight="1" x14ac:dyDescent="0.15">
      <c r="A5" s="30">
        <v>11</v>
      </c>
      <c r="B5" s="30" t="s">
        <v>62</v>
      </c>
      <c r="C5" s="30" t="s">
        <v>63</v>
      </c>
      <c r="D5" s="33">
        <v>43170</v>
      </c>
      <c r="E5" s="31">
        <v>0.73</v>
      </c>
      <c r="F5" s="30" t="s">
        <v>64</v>
      </c>
    </row>
    <row r="6" spans="1:6" s="27" customFormat="1" ht="28.5" customHeight="1" x14ac:dyDescent="0.15">
      <c r="A6" s="30">
        <v>11</v>
      </c>
      <c r="B6" s="30" t="s">
        <v>65</v>
      </c>
      <c r="C6" s="30" t="s">
        <v>66</v>
      </c>
      <c r="D6" s="33">
        <v>43174</v>
      </c>
      <c r="E6" s="31">
        <v>0.53</v>
      </c>
      <c r="F6" s="30" t="s">
        <v>67</v>
      </c>
    </row>
    <row r="7" spans="1:6" s="3" customFormat="1" ht="28.5" customHeight="1" x14ac:dyDescent="0.15">
      <c r="A7" s="22">
        <v>11</v>
      </c>
      <c r="B7" s="22" t="s">
        <v>54</v>
      </c>
      <c r="C7" s="22" t="s">
        <v>55</v>
      </c>
      <c r="D7" s="23">
        <v>43172</v>
      </c>
      <c r="E7" s="24">
        <v>0.78</v>
      </c>
      <c r="F7" s="22" t="s">
        <v>56</v>
      </c>
    </row>
    <row r="8" spans="1:6" ht="28.5" customHeight="1" x14ac:dyDescent="0.15">
      <c r="A8" s="17">
        <v>11</v>
      </c>
      <c r="B8" s="17" t="s">
        <v>35</v>
      </c>
      <c r="C8" s="17" t="s">
        <v>36</v>
      </c>
      <c r="D8" s="7">
        <v>43173</v>
      </c>
      <c r="E8" s="5">
        <v>0.69</v>
      </c>
      <c r="F8" s="17" t="s">
        <v>40</v>
      </c>
    </row>
    <row r="9" spans="1:6" ht="28.5" customHeight="1" x14ac:dyDescent="0.15">
      <c r="A9" s="14">
        <v>11</v>
      </c>
      <c r="B9" s="14" t="s">
        <v>25</v>
      </c>
      <c r="C9" s="14" t="s">
        <v>26</v>
      </c>
      <c r="D9" s="7">
        <v>43175</v>
      </c>
      <c r="E9" s="5">
        <v>0.83</v>
      </c>
      <c r="F9" s="14" t="s">
        <v>27</v>
      </c>
    </row>
    <row r="10" spans="1:6" s="6" customFormat="1" ht="28.5" customHeight="1" x14ac:dyDescent="0.15">
      <c r="A10" s="14">
        <v>11</v>
      </c>
      <c r="B10" s="14" t="s">
        <v>28</v>
      </c>
      <c r="C10" s="14" t="s">
        <v>29</v>
      </c>
      <c r="D10" s="7">
        <v>43174</v>
      </c>
      <c r="E10" s="5">
        <v>0.83</v>
      </c>
      <c r="F10" s="14" t="s">
        <v>27</v>
      </c>
    </row>
    <row r="11" spans="1:6" s="3" customFormat="1" ht="28.5" customHeight="1" x14ac:dyDescent="0.15">
      <c r="A11" s="14">
        <v>11</v>
      </c>
      <c r="B11" s="14" t="s">
        <v>30</v>
      </c>
      <c r="C11" s="14" t="s">
        <v>31</v>
      </c>
      <c r="D11" s="7">
        <v>43173</v>
      </c>
      <c r="E11" s="5">
        <v>0.92</v>
      </c>
      <c r="F11" s="14" t="s">
        <v>27</v>
      </c>
    </row>
    <row r="12" spans="1:6" ht="28.5" customHeight="1" x14ac:dyDescent="0.15">
      <c r="A12" s="19">
        <v>11</v>
      </c>
      <c r="B12" s="19" t="s">
        <v>49</v>
      </c>
      <c r="C12" s="19" t="s">
        <v>50</v>
      </c>
      <c r="D12" s="20">
        <v>43183</v>
      </c>
      <c r="E12" s="21">
        <v>0.8</v>
      </c>
      <c r="F12" s="19" t="s">
        <v>51</v>
      </c>
    </row>
    <row r="13" spans="1:6" ht="28.5" customHeight="1" x14ac:dyDescent="0.15">
      <c r="A13" s="6" t="s">
        <v>11</v>
      </c>
      <c r="B13" s="6"/>
      <c r="C13" s="6"/>
      <c r="D13" s="6"/>
      <c r="E13" s="6"/>
      <c r="F13" s="6"/>
    </row>
    <row r="14" spans="1:6" s="6" customFormat="1" ht="28.5" customHeight="1" x14ac:dyDescent="0.15">
      <c r="A14" s="2" t="s">
        <v>0</v>
      </c>
      <c r="B14" s="2" t="s">
        <v>8</v>
      </c>
      <c r="C14" s="2" t="s">
        <v>1</v>
      </c>
      <c r="D14" s="2" t="s">
        <v>2</v>
      </c>
      <c r="E14" s="2" t="s">
        <v>3</v>
      </c>
      <c r="F14" s="2" t="s">
        <v>5</v>
      </c>
    </row>
    <row r="15" spans="1:6" s="32" customFormat="1" ht="28.5" customHeight="1" x14ac:dyDescent="0.15">
      <c r="A15" s="35">
        <v>11</v>
      </c>
      <c r="B15" s="35" t="s">
        <v>68</v>
      </c>
      <c r="C15" s="35" t="s">
        <v>69</v>
      </c>
      <c r="D15" s="37">
        <v>43175</v>
      </c>
      <c r="E15" s="36">
        <v>0.88</v>
      </c>
      <c r="F15" s="35" t="s">
        <v>70</v>
      </c>
    </row>
    <row r="16" spans="1:6" ht="28.5" customHeight="1" x14ac:dyDescent="0.15">
      <c r="A16" s="16">
        <v>11</v>
      </c>
      <c r="B16" s="16" t="s">
        <v>32</v>
      </c>
      <c r="C16" s="16" t="s">
        <v>33</v>
      </c>
      <c r="D16" s="7">
        <v>43174</v>
      </c>
      <c r="E16" s="5">
        <v>0.85</v>
      </c>
      <c r="F16" s="16" t="s">
        <v>34</v>
      </c>
    </row>
    <row r="17" spans="1:6" ht="28.5" customHeight="1" x14ac:dyDescent="0.15">
      <c r="A17" s="11"/>
      <c r="B17" s="11"/>
      <c r="C17" s="11"/>
      <c r="D17" s="12"/>
      <c r="E17" s="13"/>
      <c r="F17" s="11"/>
    </row>
    <row r="18" spans="1:6" ht="28.5" customHeight="1" x14ac:dyDescent="0.15">
      <c r="A18" s="6" t="s">
        <v>22</v>
      </c>
      <c r="B18" s="6"/>
      <c r="C18" s="6"/>
      <c r="D18" s="6"/>
      <c r="E18" s="6"/>
      <c r="F18" s="6"/>
    </row>
    <row r="19" spans="1:6" ht="28.5" customHeight="1" x14ac:dyDescent="0.15">
      <c r="A19" s="2" t="s">
        <v>0</v>
      </c>
      <c r="B19" s="2" t="s">
        <v>8</v>
      </c>
      <c r="C19" s="2" t="s">
        <v>1</v>
      </c>
      <c r="D19" s="2" t="s">
        <v>3</v>
      </c>
      <c r="E19" s="161" t="s">
        <v>5</v>
      </c>
      <c r="F19" s="161"/>
    </row>
    <row r="20" spans="1:6" s="34" customFormat="1" ht="28.5" customHeight="1" x14ac:dyDescent="0.15">
      <c r="A20" s="39">
        <v>11</v>
      </c>
      <c r="B20" s="39" t="s">
        <v>68</v>
      </c>
      <c r="C20" s="39" t="s">
        <v>71</v>
      </c>
      <c r="D20" s="40">
        <v>0.39</v>
      </c>
      <c r="E20" s="160"/>
      <c r="F20" s="160"/>
    </row>
    <row r="21" spans="1:6" s="34" customFormat="1" ht="28.5" customHeight="1" x14ac:dyDescent="0.15">
      <c r="A21" s="39">
        <v>11</v>
      </c>
      <c r="B21" s="39" t="s">
        <v>72</v>
      </c>
      <c r="C21" s="39" t="s">
        <v>73</v>
      </c>
      <c r="D21" s="40">
        <v>0.41520000000000001</v>
      </c>
      <c r="E21" s="160"/>
      <c r="F21" s="160"/>
    </row>
    <row r="22" spans="1:6" s="6" customFormat="1" ht="28.5" customHeight="1" x14ac:dyDescent="0.15">
      <c r="A22" s="17">
        <v>11</v>
      </c>
      <c r="B22" s="17" t="s">
        <v>37</v>
      </c>
      <c r="C22" s="17" t="s">
        <v>38</v>
      </c>
      <c r="D22" s="5">
        <v>0.48</v>
      </c>
      <c r="E22" s="160" t="s">
        <v>39</v>
      </c>
      <c r="F22" s="160"/>
    </row>
    <row r="23" spans="1:6" s="3" customFormat="1" ht="28.5" customHeight="1" x14ac:dyDescent="0.15">
      <c r="A23" s="11"/>
      <c r="B23" s="11"/>
      <c r="C23" s="11"/>
      <c r="D23" s="12"/>
      <c r="E23" s="13"/>
      <c r="F23" s="11"/>
    </row>
    <row r="25" spans="1:6" ht="28.5" customHeight="1" x14ac:dyDescent="0.15">
      <c r="A25" s="162" t="s">
        <v>14</v>
      </c>
      <c r="B25" s="162"/>
      <c r="C25" s="162"/>
      <c r="D25" s="162"/>
      <c r="E25" s="162"/>
      <c r="F25" s="162"/>
    </row>
    <row r="26" spans="1:6" ht="28.5" customHeight="1" x14ac:dyDescent="0.15">
      <c r="A26" s="6" t="s">
        <v>12</v>
      </c>
      <c r="B26" s="6"/>
      <c r="C26" s="6"/>
      <c r="D26" s="6"/>
      <c r="E26" s="6"/>
      <c r="F26" s="6"/>
    </row>
    <row r="27" spans="1:6" ht="28.5" customHeight="1" x14ac:dyDescent="0.15">
      <c r="A27" s="2" t="s">
        <v>0</v>
      </c>
      <c r="B27" s="2" t="s">
        <v>8</v>
      </c>
      <c r="C27" s="2" t="s">
        <v>1</v>
      </c>
      <c r="D27" s="2" t="s">
        <v>2</v>
      </c>
      <c r="E27" s="2" t="s">
        <v>6</v>
      </c>
      <c r="F27" s="2" t="s">
        <v>7</v>
      </c>
    </row>
    <row r="28" spans="1:6" s="38" customFormat="1" ht="28.5" customHeight="1" x14ac:dyDescent="0.15">
      <c r="A28" s="42">
        <v>12</v>
      </c>
      <c r="B28" s="42" t="s">
        <v>72</v>
      </c>
      <c r="C28" s="42" t="s">
        <v>74</v>
      </c>
      <c r="D28" s="44">
        <v>43177</v>
      </c>
      <c r="E28" s="43">
        <v>0.78</v>
      </c>
      <c r="F28" s="43" t="s">
        <v>75</v>
      </c>
    </row>
    <row r="29" spans="1:6" s="38" customFormat="1" ht="28.5" customHeight="1" x14ac:dyDescent="0.15">
      <c r="A29" s="42">
        <v>12</v>
      </c>
      <c r="B29" s="42" t="s">
        <v>76</v>
      </c>
      <c r="C29" s="42" t="s">
        <v>77</v>
      </c>
      <c r="D29" s="44">
        <v>43176</v>
      </c>
      <c r="E29" s="43">
        <v>0.77710000000000001</v>
      </c>
      <c r="F29" s="43" t="s">
        <v>78</v>
      </c>
    </row>
    <row r="30" spans="1:6" s="38" customFormat="1" ht="28.5" customHeight="1" x14ac:dyDescent="0.15">
      <c r="A30" s="42">
        <v>12</v>
      </c>
      <c r="B30" s="42" t="s">
        <v>79</v>
      </c>
      <c r="C30" s="42" t="s">
        <v>80</v>
      </c>
      <c r="D30" s="44">
        <v>43181</v>
      </c>
      <c r="E30" s="43">
        <v>0.6855</v>
      </c>
      <c r="F30" s="43" t="s">
        <v>81</v>
      </c>
    </row>
    <row r="31" spans="1:6" s="38" customFormat="1" ht="28.5" customHeight="1" x14ac:dyDescent="0.15">
      <c r="A31" s="42">
        <v>12</v>
      </c>
      <c r="B31" s="42" t="s">
        <v>82</v>
      </c>
      <c r="C31" s="42" t="s">
        <v>83</v>
      </c>
      <c r="D31" s="44">
        <v>43177</v>
      </c>
      <c r="E31" s="43">
        <v>0.70530000000000004</v>
      </c>
      <c r="F31" s="43" t="s">
        <v>84</v>
      </c>
    </row>
    <row r="32" spans="1:6" s="38" customFormat="1" ht="28.5" customHeight="1" x14ac:dyDescent="0.15">
      <c r="A32" s="42">
        <v>12</v>
      </c>
      <c r="B32" s="42" t="s">
        <v>62</v>
      </c>
      <c r="C32" s="42" t="s">
        <v>85</v>
      </c>
      <c r="D32" s="44">
        <v>43177</v>
      </c>
      <c r="E32" s="43">
        <v>0.627</v>
      </c>
      <c r="F32" s="43"/>
    </row>
    <row r="33" spans="1:6" s="38" customFormat="1" ht="28.5" customHeight="1" x14ac:dyDescent="0.15">
      <c r="A33" s="42">
        <v>12</v>
      </c>
      <c r="B33" s="42" t="s">
        <v>65</v>
      </c>
      <c r="C33" s="42" t="s">
        <v>86</v>
      </c>
      <c r="D33" s="44">
        <v>43181</v>
      </c>
      <c r="E33" s="43">
        <v>0.78290000000000004</v>
      </c>
      <c r="F33" s="43"/>
    </row>
    <row r="34" spans="1:6" s="38" customFormat="1" ht="28.5" customHeight="1" x14ac:dyDescent="0.15">
      <c r="A34" s="42">
        <v>12</v>
      </c>
      <c r="B34" s="42" t="s">
        <v>87</v>
      </c>
      <c r="C34" s="42" t="s">
        <v>88</v>
      </c>
      <c r="D34" s="44">
        <v>43177</v>
      </c>
      <c r="E34" s="43">
        <v>0.56999999999999995</v>
      </c>
      <c r="F34" s="43" t="s">
        <v>89</v>
      </c>
    </row>
    <row r="35" spans="1:6" ht="28.5" customHeight="1" x14ac:dyDescent="0.15">
      <c r="A35" s="17">
        <v>12</v>
      </c>
      <c r="B35" s="17" t="s">
        <v>41</v>
      </c>
      <c r="C35" s="17" t="s">
        <v>42</v>
      </c>
      <c r="D35" s="7">
        <v>43178</v>
      </c>
      <c r="E35" s="5">
        <v>0.9</v>
      </c>
      <c r="F35" s="5" t="s">
        <v>43</v>
      </c>
    </row>
    <row r="36" spans="1:6" ht="28.5" customHeight="1" x14ac:dyDescent="0.15">
      <c r="A36" s="17">
        <v>12</v>
      </c>
      <c r="B36" s="17" t="s">
        <v>44</v>
      </c>
      <c r="C36" s="17" t="s">
        <v>45</v>
      </c>
      <c r="D36" s="7">
        <v>43176</v>
      </c>
      <c r="E36" s="5">
        <v>0.92</v>
      </c>
      <c r="F36" s="18" t="s">
        <v>46</v>
      </c>
    </row>
    <row r="37" spans="1:6" ht="28.5" customHeight="1" x14ac:dyDescent="0.15">
      <c r="A37" s="19">
        <v>12</v>
      </c>
      <c r="B37" s="19" t="s">
        <v>49</v>
      </c>
      <c r="C37" s="19" t="s">
        <v>52</v>
      </c>
      <c r="D37" s="20">
        <v>43190</v>
      </c>
      <c r="E37" s="21">
        <v>0.85</v>
      </c>
      <c r="F37" s="19" t="s">
        <v>53</v>
      </c>
    </row>
    <row r="38" spans="1:6" s="38" customFormat="1" ht="28.5" customHeight="1" x14ac:dyDescent="0.15">
      <c r="A38" s="25"/>
      <c r="B38" s="25"/>
      <c r="C38" s="25"/>
      <c r="D38" s="26"/>
      <c r="E38" s="41"/>
      <c r="F38" s="25"/>
    </row>
    <row r="39" spans="1:6" s="38" customFormat="1" ht="28.5" customHeight="1" x14ac:dyDescent="0.15">
      <c r="A39" s="25"/>
      <c r="B39" s="25"/>
      <c r="C39" s="25"/>
      <c r="D39" s="26"/>
      <c r="E39" s="41"/>
      <c r="F39" s="25"/>
    </row>
    <row r="40" spans="1:6" s="38" customFormat="1" ht="28.5" customHeight="1" x14ac:dyDescent="0.15">
      <c r="A40" s="25"/>
      <c r="B40" s="25"/>
      <c r="C40" s="25"/>
      <c r="D40" s="26"/>
      <c r="E40" s="41"/>
      <c r="F40" s="25"/>
    </row>
    <row r="41" spans="1:6" ht="28.5" customHeight="1" x14ac:dyDescent="0.15">
      <c r="A41" s="162" t="s">
        <v>48</v>
      </c>
      <c r="B41" s="162"/>
      <c r="C41" s="162"/>
      <c r="D41" s="162"/>
      <c r="E41" s="162"/>
      <c r="F41" s="8" t="s">
        <v>15</v>
      </c>
    </row>
    <row r="42" spans="1:6" ht="28.5" customHeight="1" x14ac:dyDescent="0.15">
      <c r="A42" s="9" t="s">
        <v>21</v>
      </c>
      <c r="B42" s="4">
        <v>12</v>
      </c>
      <c r="C42" s="4">
        <v>13</v>
      </c>
      <c r="D42" s="4">
        <v>14</v>
      </c>
      <c r="E42" s="160" t="s">
        <v>20</v>
      </c>
      <c r="F42" s="160"/>
    </row>
    <row r="43" spans="1:6" ht="28.5" customHeight="1" x14ac:dyDescent="0.15">
      <c r="A43" s="28" t="s">
        <v>59</v>
      </c>
      <c r="B43" s="29">
        <v>0.75</v>
      </c>
      <c r="C43" s="29">
        <v>0.75</v>
      </c>
      <c r="D43" s="29">
        <v>0.75</v>
      </c>
      <c r="E43" s="160" t="s">
        <v>60</v>
      </c>
      <c r="F43" s="160"/>
    </row>
    <row r="44" spans="1:6" ht="28.5" customHeight="1" x14ac:dyDescent="0.15">
      <c r="A44" s="28" t="s">
        <v>61</v>
      </c>
      <c r="B44" s="29">
        <v>0.85</v>
      </c>
      <c r="C44" s="29">
        <v>0.8</v>
      </c>
      <c r="D44" s="29">
        <v>0.75</v>
      </c>
      <c r="E44" s="160"/>
      <c r="F44" s="160"/>
    </row>
    <row r="45" spans="1:6" ht="28.5" customHeight="1" x14ac:dyDescent="0.15">
      <c r="A45" s="4" t="s">
        <v>18</v>
      </c>
      <c r="B45" s="15">
        <v>0.9</v>
      </c>
      <c r="C45" s="15">
        <v>0.95</v>
      </c>
      <c r="D45" s="15">
        <v>0.95</v>
      </c>
      <c r="E45" s="160" t="s">
        <v>57</v>
      </c>
      <c r="F45" s="160"/>
    </row>
    <row r="46" spans="1:6" ht="28.5" customHeight="1" x14ac:dyDescent="0.15">
      <c r="A46" s="10" t="s">
        <v>23</v>
      </c>
      <c r="B46" s="15">
        <v>0.85</v>
      </c>
      <c r="C46" s="15">
        <v>0.9</v>
      </c>
      <c r="D46" s="15">
        <v>0.9</v>
      </c>
      <c r="E46" s="160" t="s">
        <v>58</v>
      </c>
      <c r="F46" s="160"/>
    </row>
    <row r="47" spans="1:6" ht="28.5" customHeight="1" x14ac:dyDescent="0.15">
      <c r="A47" s="4" t="s">
        <v>16</v>
      </c>
      <c r="B47" s="15">
        <v>0.95</v>
      </c>
      <c r="C47" s="15">
        <v>0.95</v>
      </c>
      <c r="D47" s="15">
        <v>0.95</v>
      </c>
      <c r="E47" s="160"/>
      <c r="F47" s="160"/>
    </row>
    <row r="48" spans="1:6" ht="28.5" customHeight="1" x14ac:dyDescent="0.15">
      <c r="A48" s="4" t="s">
        <v>17</v>
      </c>
      <c r="B48" s="45">
        <v>0.95</v>
      </c>
      <c r="C48" s="45">
        <v>0.95</v>
      </c>
      <c r="D48" s="45">
        <v>0.95</v>
      </c>
      <c r="E48" s="160"/>
      <c r="F48" s="160"/>
    </row>
    <row r="49" spans="1:6" ht="28.5" customHeight="1" x14ac:dyDescent="0.15">
      <c r="A49" s="10" t="s">
        <v>24</v>
      </c>
      <c r="B49" s="45">
        <v>0.9</v>
      </c>
      <c r="C49" s="45">
        <v>0.9</v>
      </c>
      <c r="D49" s="45">
        <v>0.9</v>
      </c>
      <c r="E49" s="160" t="s">
        <v>47</v>
      </c>
      <c r="F49" s="160"/>
    </row>
    <row r="50" spans="1:6" ht="28.5" customHeight="1" x14ac:dyDescent="0.15">
      <c r="A50" s="4" t="s">
        <v>19</v>
      </c>
      <c r="B50" s="15">
        <v>0.95</v>
      </c>
      <c r="C50" s="15">
        <v>0.95</v>
      </c>
      <c r="D50" s="15">
        <v>0.95</v>
      </c>
      <c r="E50" s="160"/>
      <c r="F50" s="160"/>
    </row>
  </sheetData>
  <mergeCells count="16">
    <mergeCell ref="A1:F1"/>
    <mergeCell ref="A25:F25"/>
    <mergeCell ref="A41:E41"/>
    <mergeCell ref="E42:F42"/>
    <mergeCell ref="E46:F46"/>
    <mergeCell ref="E43:F43"/>
    <mergeCell ref="E44:F44"/>
    <mergeCell ref="E20:F20"/>
    <mergeCell ref="E21:F21"/>
    <mergeCell ref="E50:F50"/>
    <mergeCell ref="E19:F19"/>
    <mergeCell ref="E22:F22"/>
    <mergeCell ref="E45:F45"/>
    <mergeCell ref="E47:F47"/>
    <mergeCell ref="E48:F48"/>
    <mergeCell ref="E49:F49"/>
  </mergeCells>
  <phoneticPr fontId="3" type="noConversion"/>
  <conditionalFormatting sqref="F24 F2:F3 F26 E17">
    <cfRule type="cellIs" dxfId="219" priority="25" stopIfTrue="1" operator="lessThan">
      <formula>0.9</formula>
    </cfRule>
  </conditionalFormatting>
  <conditionalFormatting sqref="E27:E34">
    <cfRule type="cellIs" dxfId="218" priority="24" stopIfTrue="1" operator="lessThan">
      <formula>0.9</formula>
    </cfRule>
  </conditionalFormatting>
  <conditionalFormatting sqref="E4:E6">
    <cfRule type="cellIs" dxfId="217" priority="23" stopIfTrue="1" operator="lessThan">
      <formula>0.9</formula>
    </cfRule>
  </conditionalFormatting>
  <conditionalFormatting sqref="F13">
    <cfRule type="cellIs" dxfId="216" priority="22" stopIfTrue="1" operator="lessThan">
      <formula>0.9</formula>
    </cfRule>
  </conditionalFormatting>
  <conditionalFormatting sqref="E23">
    <cfRule type="cellIs" dxfId="215" priority="21" stopIfTrue="1" operator="lessThan">
      <formula>0.9</formula>
    </cfRule>
  </conditionalFormatting>
  <conditionalFormatting sqref="E14:E15">
    <cfRule type="cellIs" dxfId="214" priority="20" stopIfTrue="1" operator="lessThan">
      <formula>0.9</formula>
    </cfRule>
  </conditionalFormatting>
  <conditionalFormatting sqref="F27:F34">
    <cfRule type="cellIs" dxfId="213" priority="18" stopIfTrue="1" operator="lessThan">
      <formula>0.9</formula>
    </cfRule>
  </conditionalFormatting>
  <conditionalFormatting sqref="D19:D21">
    <cfRule type="cellIs" dxfId="212" priority="14" stopIfTrue="1" operator="lessThan">
      <formula>0.9</formula>
    </cfRule>
  </conditionalFormatting>
  <conditionalFormatting sqref="F18">
    <cfRule type="cellIs" dxfId="211" priority="16" stopIfTrue="1" operator="lessThan">
      <formula>0.9</formula>
    </cfRule>
  </conditionalFormatting>
  <conditionalFormatting sqref="E9">
    <cfRule type="cellIs" dxfId="210" priority="13" stopIfTrue="1" operator="lessThan">
      <formula>0.9</formula>
    </cfRule>
  </conditionalFormatting>
  <conditionalFormatting sqref="E10">
    <cfRule type="cellIs" dxfId="209" priority="12" stopIfTrue="1" operator="lessThan">
      <formula>0.9</formula>
    </cfRule>
  </conditionalFormatting>
  <conditionalFormatting sqref="E11">
    <cfRule type="cellIs" dxfId="208" priority="11" stopIfTrue="1" operator="lessThan">
      <formula>0.9</formula>
    </cfRule>
  </conditionalFormatting>
  <conditionalFormatting sqref="E16">
    <cfRule type="cellIs" dxfId="207" priority="10" stopIfTrue="1" operator="lessThan">
      <formula>0.9</formula>
    </cfRule>
  </conditionalFormatting>
  <conditionalFormatting sqref="E8">
    <cfRule type="cellIs" dxfId="206" priority="9" stopIfTrue="1" operator="lessThan">
      <formula>0.9</formula>
    </cfRule>
  </conditionalFormatting>
  <conditionalFormatting sqref="D22">
    <cfRule type="cellIs" dxfId="205" priority="8" stopIfTrue="1" operator="lessThan">
      <formula>0.9</formula>
    </cfRule>
  </conditionalFormatting>
  <conditionalFormatting sqref="E35">
    <cfRule type="cellIs" dxfId="204" priority="7" stopIfTrue="1" operator="lessThan">
      <formula>0.9</formula>
    </cfRule>
  </conditionalFormatting>
  <conditionalFormatting sqref="F35">
    <cfRule type="cellIs" dxfId="203" priority="6" stopIfTrue="1" operator="lessThan">
      <formula>0.9</formula>
    </cfRule>
  </conditionalFormatting>
  <conditionalFormatting sqref="E36">
    <cfRule type="cellIs" dxfId="202" priority="5" stopIfTrue="1" operator="lessThan">
      <formula>0.9</formula>
    </cfRule>
  </conditionalFormatting>
  <conditionalFormatting sqref="F36">
    <cfRule type="cellIs" dxfId="201" priority="4" stopIfTrue="1" operator="lessThan">
      <formula>0.9</formula>
    </cfRule>
  </conditionalFormatting>
  <conditionalFormatting sqref="E12">
    <cfRule type="cellIs" dxfId="200" priority="3" stopIfTrue="1" operator="lessThan">
      <formula>0.9</formula>
    </cfRule>
  </conditionalFormatting>
  <conditionalFormatting sqref="E37:E40">
    <cfRule type="cellIs" dxfId="199" priority="2" stopIfTrue="1" operator="lessThan">
      <formula>0.9</formula>
    </cfRule>
  </conditionalFormatting>
  <conditionalFormatting sqref="E7">
    <cfRule type="cellIs" dxfId="198" priority="1" stopIfTrue="1" operator="lessThan">
      <formula>0.9</formula>
    </cfRule>
  </conditionalFormatting>
  <pageMargins left="0.7" right="0.7" top="0.75" bottom="0.75" header="0.3" footer="0.3"/>
  <pageSetup paperSize="9" scale="5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6"/>
  <sheetViews>
    <sheetView topLeftCell="A40" zoomScale="115" zoomScaleNormal="115" workbookViewId="0">
      <selection activeCell="E45" sqref="E45:E52"/>
    </sheetView>
  </sheetViews>
  <sheetFormatPr defaultColWidth="9" defaultRowHeight="28.5" customHeight="1" x14ac:dyDescent="0.15"/>
  <cols>
    <col min="1" max="1" width="18.25" style="38" customWidth="1"/>
    <col min="2" max="2" width="15.125" style="38" customWidth="1"/>
    <col min="3" max="3" width="28.25" style="38" bestFit="1" customWidth="1"/>
    <col min="4" max="4" width="20.5" style="38" bestFit="1" customWidth="1"/>
    <col min="5" max="5" width="21.375" style="38" customWidth="1"/>
    <col min="6" max="6" width="28.125" style="38" customWidth="1"/>
    <col min="7" max="7" width="40" style="38" customWidth="1"/>
    <col min="8" max="16384" width="9" style="38"/>
  </cols>
  <sheetData>
    <row r="1" spans="1:7" ht="28.5" customHeight="1" x14ac:dyDescent="0.15">
      <c r="A1" s="162" t="s">
        <v>103</v>
      </c>
      <c r="B1" s="162"/>
      <c r="C1" s="162"/>
      <c r="D1" s="162"/>
      <c r="E1" s="162"/>
      <c r="F1" s="162"/>
    </row>
    <row r="2" spans="1:7" s="32" customFormat="1" ht="28.5" customHeight="1" x14ac:dyDescent="0.15">
      <c r="A2" s="32" t="s">
        <v>9</v>
      </c>
    </row>
    <row r="3" spans="1:7" s="32" customFormat="1" ht="28.5" customHeight="1" x14ac:dyDescent="0.15">
      <c r="A3" s="32" t="s">
        <v>10</v>
      </c>
    </row>
    <row r="4" spans="1:7" s="27" customFormat="1" ht="28.5" customHeight="1" x14ac:dyDescent="0.15">
      <c r="A4" s="47" t="s">
        <v>0</v>
      </c>
      <c r="B4" s="47" t="s">
        <v>8</v>
      </c>
      <c r="C4" s="47" t="s">
        <v>1</v>
      </c>
      <c r="D4" s="47" t="s">
        <v>2</v>
      </c>
      <c r="E4" s="57" t="s">
        <v>175</v>
      </c>
      <c r="F4" s="66" t="s">
        <v>176</v>
      </c>
      <c r="G4" s="59" t="s">
        <v>4</v>
      </c>
    </row>
    <row r="5" spans="1:7" s="60" customFormat="1" ht="28.5" customHeight="1" x14ac:dyDescent="0.15">
      <c r="A5" s="19">
        <v>12</v>
      </c>
      <c r="B5" s="19" t="s">
        <v>72</v>
      </c>
      <c r="C5" s="19" t="s">
        <v>74</v>
      </c>
      <c r="D5" s="20">
        <v>43177</v>
      </c>
      <c r="E5" s="64">
        <v>0.78</v>
      </c>
      <c r="F5" s="67">
        <v>0.75819999999999999</v>
      </c>
      <c r="G5" s="19" t="s">
        <v>180</v>
      </c>
    </row>
    <row r="6" spans="1:7" s="60" customFormat="1" ht="28.5" customHeight="1" x14ac:dyDescent="0.15">
      <c r="A6" s="19">
        <v>12</v>
      </c>
      <c r="B6" s="19" t="s">
        <v>76</v>
      </c>
      <c r="C6" s="19" t="s">
        <v>77</v>
      </c>
      <c r="D6" s="20">
        <v>43176</v>
      </c>
      <c r="E6" s="64">
        <v>0.77710000000000001</v>
      </c>
      <c r="F6" s="67">
        <v>0.77710000000000001</v>
      </c>
      <c r="G6" s="19" t="s">
        <v>78</v>
      </c>
    </row>
    <row r="7" spans="1:7" s="60" customFormat="1" ht="28.5" customHeight="1" x14ac:dyDescent="0.15">
      <c r="A7" s="19">
        <v>12</v>
      </c>
      <c r="B7" s="19" t="s">
        <v>79</v>
      </c>
      <c r="C7" s="19" t="s">
        <v>80</v>
      </c>
      <c r="D7" s="20">
        <v>43181</v>
      </c>
      <c r="E7" s="64">
        <v>0.6855</v>
      </c>
      <c r="F7" s="67">
        <v>0.71509999999999996</v>
      </c>
      <c r="G7" s="19" t="s">
        <v>181</v>
      </c>
    </row>
    <row r="8" spans="1:7" s="61" customFormat="1" ht="28.5" customHeight="1" x14ac:dyDescent="0.15">
      <c r="A8" s="19">
        <v>12</v>
      </c>
      <c r="B8" s="19" t="s">
        <v>82</v>
      </c>
      <c r="C8" s="19" t="s">
        <v>83</v>
      </c>
      <c r="D8" s="20">
        <v>43177</v>
      </c>
      <c r="E8" s="64">
        <v>0.70530000000000004</v>
      </c>
      <c r="F8" s="65">
        <v>0.9</v>
      </c>
      <c r="G8" s="19" t="s">
        <v>179</v>
      </c>
    </row>
    <row r="9" spans="1:7" s="60" customFormat="1" ht="28.5" customHeight="1" x14ac:dyDescent="0.15">
      <c r="A9" s="19">
        <v>12</v>
      </c>
      <c r="B9" s="19" t="s">
        <v>62</v>
      </c>
      <c r="C9" s="19" t="s">
        <v>85</v>
      </c>
      <c r="D9" s="20">
        <v>43177</v>
      </c>
      <c r="E9" s="64">
        <v>0.627</v>
      </c>
      <c r="F9" s="67">
        <v>0.627</v>
      </c>
      <c r="G9" s="19" t="s">
        <v>172</v>
      </c>
    </row>
    <row r="10" spans="1:7" s="61" customFormat="1" ht="28.5" customHeight="1" x14ac:dyDescent="0.15">
      <c r="A10" s="19">
        <v>12</v>
      </c>
      <c r="B10" s="19" t="s">
        <v>65</v>
      </c>
      <c r="C10" s="19" t="s">
        <v>86</v>
      </c>
      <c r="D10" s="20">
        <v>43181</v>
      </c>
      <c r="E10" s="64">
        <v>0.78290000000000004</v>
      </c>
      <c r="F10" s="67">
        <v>0.93</v>
      </c>
      <c r="G10" s="19" t="s">
        <v>178</v>
      </c>
    </row>
    <row r="11" spans="1:7" s="61" customFormat="1" ht="28.5" customHeight="1" x14ac:dyDescent="0.15">
      <c r="A11" s="19">
        <v>12</v>
      </c>
      <c r="B11" s="19" t="s">
        <v>87</v>
      </c>
      <c r="C11" s="19" t="s">
        <v>88</v>
      </c>
      <c r="D11" s="20">
        <v>43177</v>
      </c>
      <c r="E11" s="64">
        <v>0.56999999999999995</v>
      </c>
      <c r="F11" s="67">
        <v>0.56999999999999995</v>
      </c>
      <c r="G11" s="19" t="s">
        <v>173</v>
      </c>
    </row>
    <row r="12" spans="1:7" s="61" customFormat="1" ht="28.5" customHeight="1" x14ac:dyDescent="0.15">
      <c r="A12" s="19">
        <v>12</v>
      </c>
      <c r="B12" s="19" t="s">
        <v>90</v>
      </c>
      <c r="C12" s="19" t="s">
        <v>91</v>
      </c>
      <c r="D12" s="20">
        <v>43178</v>
      </c>
      <c r="E12" s="64">
        <v>0.9</v>
      </c>
      <c r="F12" s="67">
        <v>0.92</v>
      </c>
      <c r="G12" s="19" t="s">
        <v>92</v>
      </c>
    </row>
    <row r="13" spans="1:7" s="63" customFormat="1" ht="28.5" customHeight="1" x14ac:dyDescent="0.15">
      <c r="A13" s="19">
        <v>12</v>
      </c>
      <c r="B13" s="19" t="s">
        <v>93</v>
      </c>
      <c r="C13" s="19" t="s">
        <v>94</v>
      </c>
      <c r="D13" s="20">
        <v>43176</v>
      </c>
      <c r="E13" s="64">
        <v>0.92</v>
      </c>
      <c r="F13" s="67">
        <v>0.92</v>
      </c>
      <c r="G13" s="62" t="s">
        <v>95</v>
      </c>
    </row>
    <row r="14" spans="1:7" s="60" customFormat="1" ht="28.5" customHeight="1" x14ac:dyDescent="0.15">
      <c r="A14" s="19">
        <v>12</v>
      </c>
      <c r="B14" s="19" t="s">
        <v>96</v>
      </c>
      <c r="C14" s="19" t="s">
        <v>154</v>
      </c>
      <c r="D14" s="20">
        <v>43180</v>
      </c>
      <c r="E14" s="64">
        <v>0.85</v>
      </c>
      <c r="F14" s="67">
        <v>0.85</v>
      </c>
      <c r="G14" s="19" t="s">
        <v>174</v>
      </c>
    </row>
    <row r="15" spans="1:7" s="32" customFormat="1" ht="28.5" customHeight="1" x14ac:dyDescent="0.15">
      <c r="A15" s="25"/>
      <c r="B15" s="25"/>
      <c r="C15" s="25"/>
      <c r="D15" s="26"/>
      <c r="E15" s="41"/>
      <c r="F15" s="25"/>
    </row>
    <row r="16" spans="1:7" s="32" customFormat="1" ht="28.5" customHeight="1" x14ac:dyDescent="0.15">
      <c r="A16" s="32" t="s">
        <v>11</v>
      </c>
    </row>
    <row r="17" spans="1:6" s="32" customFormat="1" ht="28.5" customHeight="1" x14ac:dyDescent="0.15">
      <c r="A17" s="47" t="s">
        <v>0</v>
      </c>
      <c r="B17" s="47" t="s">
        <v>8</v>
      </c>
      <c r="C17" s="47" t="s">
        <v>1</v>
      </c>
      <c r="D17" s="47" t="s">
        <v>2</v>
      </c>
      <c r="E17" s="47" t="s">
        <v>3</v>
      </c>
      <c r="F17" s="47" t="s">
        <v>5</v>
      </c>
    </row>
    <row r="18" spans="1:6" ht="28.5" customHeight="1" x14ac:dyDescent="0.15">
      <c r="A18" s="48">
        <v>12</v>
      </c>
      <c r="B18" s="48" t="s">
        <v>97</v>
      </c>
      <c r="C18" s="48" t="s">
        <v>98</v>
      </c>
      <c r="D18" s="49">
        <v>43185</v>
      </c>
      <c r="E18" s="51">
        <v>0.85</v>
      </c>
      <c r="F18" s="50" t="s">
        <v>99</v>
      </c>
    </row>
    <row r="19" spans="1:6" ht="28.5" customHeight="1" x14ac:dyDescent="0.15">
      <c r="A19" s="52">
        <v>12</v>
      </c>
      <c r="B19" s="52" t="s">
        <v>107</v>
      </c>
      <c r="C19" s="52" t="s">
        <v>118</v>
      </c>
      <c r="D19" s="44">
        <v>43176</v>
      </c>
      <c r="E19" s="43">
        <v>0.86</v>
      </c>
      <c r="F19" s="58" t="s">
        <v>119</v>
      </c>
    </row>
    <row r="20" spans="1:6" s="27" customFormat="1" ht="28.5" customHeight="1" x14ac:dyDescent="0.15">
      <c r="A20" s="56">
        <v>12</v>
      </c>
      <c r="B20" s="56" t="s">
        <v>177</v>
      </c>
      <c r="C20" s="56" t="s">
        <v>120</v>
      </c>
      <c r="D20" s="44">
        <v>43180</v>
      </c>
      <c r="E20" s="43">
        <v>0.75</v>
      </c>
      <c r="F20" s="58" t="s">
        <v>121</v>
      </c>
    </row>
    <row r="21" spans="1:6" s="11" customFormat="1" ht="28.5" customHeight="1" x14ac:dyDescent="0.15">
      <c r="A21" s="56">
        <v>12</v>
      </c>
      <c r="B21" s="56" t="s">
        <v>25</v>
      </c>
      <c r="C21" s="56" t="s">
        <v>160</v>
      </c>
      <c r="D21" s="44">
        <v>43182</v>
      </c>
      <c r="E21" s="43">
        <v>0.8</v>
      </c>
      <c r="F21" s="58" t="s">
        <v>27</v>
      </c>
    </row>
    <row r="22" spans="1:6" ht="28.5" customHeight="1" x14ac:dyDescent="0.15">
      <c r="A22" s="56">
        <v>12</v>
      </c>
      <c r="B22" s="56" t="s">
        <v>30</v>
      </c>
      <c r="C22" s="56" t="s">
        <v>161</v>
      </c>
      <c r="D22" s="44">
        <v>43180</v>
      </c>
      <c r="E22" s="43">
        <v>0.81</v>
      </c>
      <c r="F22" s="58" t="s">
        <v>162</v>
      </c>
    </row>
    <row r="23" spans="1:6" ht="28.5" customHeight="1" x14ac:dyDescent="0.15">
      <c r="A23" s="11"/>
      <c r="B23" s="11"/>
      <c r="C23" s="11"/>
      <c r="D23" s="12"/>
      <c r="E23" s="13"/>
      <c r="F23" s="11"/>
    </row>
    <row r="24" spans="1:6" ht="28.5" customHeight="1" x14ac:dyDescent="0.15">
      <c r="A24" s="32" t="s">
        <v>22</v>
      </c>
      <c r="B24" s="32"/>
      <c r="C24" s="32"/>
      <c r="D24" s="32"/>
      <c r="E24" s="32"/>
      <c r="F24" s="32"/>
    </row>
    <row r="25" spans="1:6" ht="28.5" customHeight="1" x14ac:dyDescent="0.15">
      <c r="A25" s="47" t="s">
        <v>0</v>
      </c>
      <c r="B25" s="47" t="s">
        <v>8</v>
      </c>
      <c r="C25" s="47" t="s">
        <v>1</v>
      </c>
      <c r="D25" s="47" t="s">
        <v>3</v>
      </c>
      <c r="E25" s="161" t="s">
        <v>5</v>
      </c>
      <c r="F25" s="161"/>
    </row>
    <row r="26" spans="1:6" s="32" customFormat="1" ht="28.5" customHeight="1" x14ac:dyDescent="0.15">
      <c r="A26" s="56">
        <v>12</v>
      </c>
      <c r="B26" s="56" t="s">
        <v>104</v>
      </c>
      <c r="C26" s="56" t="s">
        <v>113</v>
      </c>
      <c r="D26" s="43">
        <v>0.12</v>
      </c>
      <c r="E26" s="163" t="s">
        <v>114</v>
      </c>
      <c r="F26" s="163"/>
    </row>
    <row r="27" spans="1:6" s="27" customFormat="1" ht="28.5" customHeight="1" x14ac:dyDescent="0.15">
      <c r="A27" s="56">
        <v>12</v>
      </c>
      <c r="B27" s="56" t="s">
        <v>115</v>
      </c>
      <c r="C27" s="56" t="s">
        <v>116</v>
      </c>
      <c r="D27" s="43">
        <v>0.21</v>
      </c>
      <c r="E27" s="163" t="s">
        <v>117</v>
      </c>
      <c r="F27" s="163"/>
    </row>
    <row r="28" spans="1:6" ht="28.5" customHeight="1" x14ac:dyDescent="0.15">
      <c r="A28" s="55">
        <v>12</v>
      </c>
      <c r="B28" s="55" t="s">
        <v>155</v>
      </c>
      <c r="C28" s="55" t="s">
        <v>156</v>
      </c>
      <c r="D28" s="21">
        <v>0.1</v>
      </c>
      <c r="E28" s="163" t="s">
        <v>157</v>
      </c>
      <c r="F28" s="163"/>
    </row>
    <row r="29" spans="1:6" ht="28.5" customHeight="1" x14ac:dyDescent="0.15">
      <c r="A29" s="55">
        <v>12</v>
      </c>
      <c r="B29" s="55" t="s">
        <v>167</v>
      </c>
      <c r="C29" s="55" t="s">
        <v>166</v>
      </c>
      <c r="D29" s="21">
        <v>0.11</v>
      </c>
      <c r="E29" s="163" t="s">
        <v>168</v>
      </c>
      <c r="F29" s="163"/>
    </row>
    <row r="30" spans="1:6" ht="28.5" customHeight="1" x14ac:dyDescent="0.15">
      <c r="A30" s="55">
        <v>12</v>
      </c>
      <c r="B30" s="55" t="s">
        <v>170</v>
      </c>
      <c r="C30" s="55" t="s">
        <v>169</v>
      </c>
      <c r="D30" s="21">
        <v>0.1</v>
      </c>
      <c r="E30" s="163" t="s">
        <v>171</v>
      </c>
      <c r="F30" s="163"/>
    </row>
    <row r="31" spans="1:6" ht="28.5" customHeight="1" x14ac:dyDescent="0.15">
      <c r="A31" s="53">
        <v>12</v>
      </c>
      <c r="B31" s="53" t="s">
        <v>122</v>
      </c>
      <c r="C31" s="53" t="s">
        <v>123</v>
      </c>
      <c r="D31" s="43">
        <v>0.25</v>
      </c>
      <c r="E31" s="163"/>
      <c r="F31" s="163"/>
    </row>
    <row r="32" spans="1:6" ht="28.5" customHeight="1" x14ac:dyDescent="0.15">
      <c r="A32" s="53">
        <v>12</v>
      </c>
      <c r="B32" s="53" t="s">
        <v>125</v>
      </c>
      <c r="C32" s="53" t="s">
        <v>126</v>
      </c>
      <c r="D32" s="43">
        <v>0.4</v>
      </c>
      <c r="E32" s="163"/>
      <c r="F32" s="163"/>
    </row>
    <row r="33" spans="1:6" ht="28.5" customHeight="1" x14ac:dyDescent="0.15">
      <c r="A33" s="53">
        <v>12</v>
      </c>
      <c r="B33" s="53" t="s">
        <v>128</v>
      </c>
      <c r="C33" s="53" t="s">
        <v>129</v>
      </c>
      <c r="D33" s="43">
        <v>0.32</v>
      </c>
      <c r="E33" s="163"/>
      <c r="F33" s="163"/>
    </row>
    <row r="34" spans="1:6" ht="28.5" customHeight="1" x14ac:dyDescent="0.15">
      <c r="A34" s="71"/>
      <c r="B34" s="71"/>
      <c r="C34" s="71"/>
      <c r="D34" s="41"/>
      <c r="E34" s="72"/>
      <c r="F34" s="72"/>
    </row>
    <row r="35" spans="1:6" ht="28.5" customHeight="1" x14ac:dyDescent="0.15">
      <c r="A35" s="71"/>
      <c r="B35" s="71"/>
      <c r="C35" s="71"/>
      <c r="D35" s="41"/>
      <c r="E35" s="72"/>
      <c r="F35" s="72"/>
    </row>
    <row r="36" spans="1:6" ht="28.5" customHeight="1" x14ac:dyDescent="0.15">
      <c r="A36" s="11"/>
      <c r="B36" s="11"/>
      <c r="C36" s="11"/>
      <c r="D36" s="12"/>
      <c r="E36" s="13"/>
      <c r="F36" s="11"/>
    </row>
    <row r="38" spans="1:6" ht="28.5" customHeight="1" x14ac:dyDescent="0.15">
      <c r="A38" s="162" t="s">
        <v>14</v>
      </c>
      <c r="B38" s="162"/>
      <c r="C38" s="162"/>
      <c r="D38" s="162"/>
      <c r="E38" s="162"/>
      <c r="F38" s="162"/>
    </row>
    <row r="39" spans="1:6" ht="28.5" customHeight="1" x14ac:dyDescent="0.15">
      <c r="A39" s="32" t="s">
        <v>12</v>
      </c>
      <c r="B39" s="32"/>
      <c r="C39" s="32"/>
      <c r="D39" s="32"/>
      <c r="E39" s="32"/>
      <c r="F39" s="32"/>
    </row>
    <row r="40" spans="1:6" ht="28.5" customHeight="1" x14ac:dyDescent="0.15">
      <c r="A40" s="47" t="s">
        <v>0</v>
      </c>
      <c r="B40" s="47" t="s">
        <v>8</v>
      </c>
      <c r="C40" s="47" t="s">
        <v>1</v>
      </c>
      <c r="D40" s="47" t="s">
        <v>2</v>
      </c>
      <c r="E40" s="47" t="s">
        <v>6</v>
      </c>
      <c r="F40" s="47" t="s">
        <v>7</v>
      </c>
    </row>
    <row r="41" spans="1:6" ht="28.5" customHeight="1" x14ac:dyDescent="0.15">
      <c r="A41" s="46">
        <v>13</v>
      </c>
      <c r="B41" s="46" t="s">
        <v>97</v>
      </c>
      <c r="C41" s="46" t="s">
        <v>100</v>
      </c>
      <c r="D41" s="20">
        <v>43192</v>
      </c>
      <c r="E41" s="43">
        <v>0.91</v>
      </c>
      <c r="F41" s="68" t="s">
        <v>101</v>
      </c>
    </row>
    <row r="42" spans="1:6" ht="28.5" customHeight="1" x14ac:dyDescent="0.15">
      <c r="A42" s="52">
        <v>13</v>
      </c>
      <c r="B42" s="52" t="s">
        <v>104</v>
      </c>
      <c r="C42" s="52" t="s">
        <v>105</v>
      </c>
      <c r="D42" s="44">
        <v>43185</v>
      </c>
      <c r="E42" s="43">
        <v>0.92</v>
      </c>
      <c r="F42" s="68" t="s">
        <v>106</v>
      </c>
    </row>
    <row r="43" spans="1:6" ht="28.5" customHeight="1" x14ac:dyDescent="0.15">
      <c r="A43" s="52">
        <v>13</v>
      </c>
      <c r="B43" s="52" t="s">
        <v>107</v>
      </c>
      <c r="C43" s="52" t="s">
        <v>108</v>
      </c>
      <c r="D43" s="44">
        <v>43183</v>
      </c>
      <c r="E43" s="43">
        <v>0.9</v>
      </c>
      <c r="F43" s="69" t="s">
        <v>109</v>
      </c>
    </row>
    <row r="44" spans="1:6" ht="28.5" customHeight="1" x14ac:dyDescent="0.15">
      <c r="A44" s="52">
        <v>13</v>
      </c>
      <c r="B44" s="52" t="s">
        <v>110</v>
      </c>
      <c r="C44" s="52" t="s">
        <v>111</v>
      </c>
      <c r="D44" s="44">
        <v>43187</v>
      </c>
      <c r="E44" s="43">
        <v>0.91</v>
      </c>
      <c r="F44" s="69" t="s">
        <v>112</v>
      </c>
    </row>
    <row r="45" spans="1:6" ht="28.5" customHeight="1" x14ac:dyDescent="0.15">
      <c r="A45" s="53">
        <v>13</v>
      </c>
      <c r="B45" s="53" t="s">
        <v>130</v>
      </c>
      <c r="C45" s="53" t="s">
        <v>131</v>
      </c>
      <c r="D45" s="44">
        <v>43189</v>
      </c>
      <c r="E45" s="43">
        <v>0.92</v>
      </c>
      <c r="F45" s="68" t="s">
        <v>132</v>
      </c>
    </row>
    <row r="46" spans="1:6" ht="28.5" customHeight="1" x14ac:dyDescent="0.15">
      <c r="A46" s="53">
        <v>13</v>
      </c>
      <c r="B46" s="53" t="s">
        <v>124</v>
      </c>
      <c r="C46" s="53" t="s">
        <v>133</v>
      </c>
      <c r="D46" s="44">
        <v>43184</v>
      </c>
      <c r="E46" s="43">
        <v>0.66</v>
      </c>
      <c r="F46" s="68" t="s">
        <v>134</v>
      </c>
    </row>
    <row r="47" spans="1:6" ht="28.5" customHeight="1" x14ac:dyDescent="0.15">
      <c r="A47" s="53">
        <v>13</v>
      </c>
      <c r="B47" s="53" t="s">
        <v>135</v>
      </c>
      <c r="C47" s="53" t="s">
        <v>136</v>
      </c>
      <c r="D47" s="44">
        <v>43183</v>
      </c>
      <c r="E47" s="43">
        <v>0.34</v>
      </c>
      <c r="F47" s="68" t="s">
        <v>137</v>
      </c>
    </row>
    <row r="48" spans="1:6" ht="28.5" customHeight="1" x14ac:dyDescent="0.15">
      <c r="A48" s="53">
        <v>13</v>
      </c>
      <c r="B48" s="53" t="s">
        <v>138</v>
      </c>
      <c r="C48" s="53" t="s">
        <v>139</v>
      </c>
      <c r="D48" s="44">
        <v>43184</v>
      </c>
      <c r="E48" s="43">
        <v>0.53</v>
      </c>
      <c r="F48" s="68" t="s">
        <v>140</v>
      </c>
    </row>
    <row r="49" spans="1:6" ht="28.5" customHeight="1" x14ac:dyDescent="0.15">
      <c r="A49" s="53">
        <v>13</v>
      </c>
      <c r="B49" s="53" t="s">
        <v>127</v>
      </c>
      <c r="C49" s="53" t="s">
        <v>141</v>
      </c>
      <c r="D49" s="44">
        <v>43188</v>
      </c>
      <c r="E49" s="43">
        <v>0.84</v>
      </c>
      <c r="F49" s="69" t="s">
        <v>142</v>
      </c>
    </row>
    <row r="50" spans="1:6" ht="28.5" customHeight="1" x14ac:dyDescent="0.15">
      <c r="A50" s="53">
        <v>13</v>
      </c>
      <c r="B50" s="53" t="s">
        <v>143</v>
      </c>
      <c r="C50" s="53" t="s">
        <v>144</v>
      </c>
      <c r="D50" s="44">
        <v>43183</v>
      </c>
      <c r="E50" s="43">
        <v>0.91</v>
      </c>
      <c r="F50" s="69" t="s">
        <v>145</v>
      </c>
    </row>
    <row r="51" spans="1:6" ht="28.5" customHeight="1" x14ac:dyDescent="0.15">
      <c r="A51" s="53">
        <v>13</v>
      </c>
      <c r="B51" s="53" t="s">
        <v>146</v>
      </c>
      <c r="C51" s="53" t="s">
        <v>147</v>
      </c>
      <c r="D51" s="44">
        <v>43184</v>
      </c>
      <c r="E51" s="43">
        <v>0.78</v>
      </c>
      <c r="F51" s="69" t="s">
        <v>148</v>
      </c>
    </row>
    <row r="52" spans="1:6" ht="28.5" customHeight="1" x14ac:dyDescent="0.15">
      <c r="A52" s="19">
        <v>13</v>
      </c>
      <c r="B52" s="19" t="s">
        <v>149</v>
      </c>
      <c r="C52" s="19" t="s">
        <v>150</v>
      </c>
      <c r="D52" s="20">
        <v>43184</v>
      </c>
      <c r="E52" s="21">
        <v>0.72</v>
      </c>
      <c r="F52" s="62" t="s">
        <v>151</v>
      </c>
    </row>
    <row r="53" spans="1:6" ht="28.5" customHeight="1" x14ac:dyDescent="0.15">
      <c r="A53" s="19">
        <v>13</v>
      </c>
      <c r="B53" s="19" t="s">
        <v>155</v>
      </c>
      <c r="C53" s="19" t="s">
        <v>158</v>
      </c>
      <c r="D53" s="20">
        <v>43187</v>
      </c>
      <c r="E53" s="21">
        <v>0.8</v>
      </c>
      <c r="F53" s="62" t="s">
        <v>159</v>
      </c>
    </row>
    <row r="54" spans="1:6" ht="28.5" customHeight="1" x14ac:dyDescent="0.15">
      <c r="A54" s="54">
        <v>13</v>
      </c>
      <c r="B54" s="54" t="s">
        <v>25</v>
      </c>
      <c r="C54" s="54" t="s">
        <v>163</v>
      </c>
      <c r="D54" s="44">
        <v>43189</v>
      </c>
      <c r="E54" s="43">
        <v>0.9</v>
      </c>
      <c r="F54" s="68" t="s">
        <v>164</v>
      </c>
    </row>
    <row r="55" spans="1:6" ht="28.5" customHeight="1" x14ac:dyDescent="0.15">
      <c r="A55" s="25"/>
      <c r="B55" s="25"/>
      <c r="C55" s="25"/>
      <c r="D55" s="26"/>
      <c r="E55" s="41"/>
      <c r="F55" s="25"/>
    </row>
    <row r="56" spans="1:6" ht="28.5" customHeight="1" x14ac:dyDescent="0.15">
      <c r="A56" s="164" t="s">
        <v>48</v>
      </c>
      <c r="B56" s="164"/>
      <c r="C56" s="164"/>
      <c r="D56" s="164"/>
      <c r="E56" s="164"/>
      <c r="F56" s="164"/>
    </row>
    <row r="57" spans="1:6" ht="28.5" customHeight="1" x14ac:dyDescent="0.15">
      <c r="A57" s="9" t="s">
        <v>21</v>
      </c>
      <c r="B57" s="46">
        <v>13</v>
      </c>
      <c r="C57" s="46">
        <f>B57+1</f>
        <v>14</v>
      </c>
      <c r="D57" s="46">
        <f>C57+1</f>
        <v>15</v>
      </c>
      <c r="E57" s="160" t="s">
        <v>7</v>
      </c>
      <c r="F57" s="160"/>
    </row>
    <row r="58" spans="1:6" ht="28.5" customHeight="1" x14ac:dyDescent="0.15">
      <c r="A58" s="53" t="s">
        <v>152</v>
      </c>
      <c r="B58" s="45">
        <v>0.73</v>
      </c>
      <c r="C58" s="45">
        <v>0.79</v>
      </c>
      <c r="D58" s="45">
        <v>0.93</v>
      </c>
      <c r="E58" s="160" t="s">
        <v>153</v>
      </c>
      <c r="F58" s="160"/>
    </row>
    <row r="59" spans="1:6" ht="28.5" customHeight="1" x14ac:dyDescent="0.15">
      <c r="A59" s="46" t="s">
        <v>18</v>
      </c>
      <c r="B59" s="45">
        <v>0.95</v>
      </c>
      <c r="C59" s="45">
        <v>0.95</v>
      </c>
      <c r="D59" s="45">
        <v>0.95</v>
      </c>
      <c r="E59" s="160" t="s">
        <v>102</v>
      </c>
      <c r="F59" s="160"/>
    </row>
    <row r="60" spans="1:6" ht="28.5" customHeight="1" x14ac:dyDescent="0.15">
      <c r="A60" s="46" t="s">
        <v>23</v>
      </c>
      <c r="B60" s="45">
        <v>0.92</v>
      </c>
      <c r="C60" s="45">
        <v>0.9</v>
      </c>
      <c r="D60" s="45">
        <v>0.9</v>
      </c>
      <c r="E60" s="160" t="s">
        <v>165</v>
      </c>
      <c r="F60" s="160"/>
    </row>
    <row r="61" spans="1:6" ht="28.5" customHeight="1" x14ac:dyDescent="0.15">
      <c r="A61" s="46" t="s">
        <v>16</v>
      </c>
      <c r="B61" s="45">
        <v>0.95</v>
      </c>
      <c r="C61" s="45">
        <v>0.95</v>
      </c>
      <c r="D61" s="45">
        <v>0.95</v>
      </c>
      <c r="E61" s="160"/>
      <c r="F61" s="160"/>
    </row>
    <row r="62" spans="1:6" ht="28.5" customHeight="1" x14ac:dyDescent="0.15">
      <c r="A62" s="46" t="s">
        <v>17</v>
      </c>
      <c r="B62" s="45">
        <v>1</v>
      </c>
      <c r="C62" s="45">
        <v>1</v>
      </c>
      <c r="D62" s="45">
        <v>0.95</v>
      </c>
      <c r="E62" s="160"/>
      <c r="F62" s="160"/>
    </row>
    <row r="63" spans="1:6" ht="28.5" customHeight="1" x14ac:dyDescent="0.15">
      <c r="A63" s="46" t="s">
        <v>24</v>
      </c>
      <c r="B63" s="45">
        <v>0.92</v>
      </c>
      <c r="C63" s="45">
        <v>1.04</v>
      </c>
      <c r="D63" s="45">
        <v>0.95</v>
      </c>
      <c r="E63" s="160"/>
      <c r="F63" s="160"/>
    </row>
    <row r="64" spans="1:6" ht="28.5" customHeight="1" x14ac:dyDescent="0.15">
      <c r="A64" s="46" t="s">
        <v>19</v>
      </c>
      <c r="B64" s="45">
        <v>0.95</v>
      </c>
      <c r="C64" s="45">
        <v>0.95</v>
      </c>
      <c r="D64" s="45">
        <v>0.95</v>
      </c>
      <c r="E64" s="160"/>
      <c r="F64" s="160"/>
    </row>
    <row r="66" spans="1:7" s="27" customFormat="1" ht="28.5" customHeight="1" thickBot="1" x14ac:dyDescent="0.2">
      <c r="A66" s="27" t="s">
        <v>182</v>
      </c>
    </row>
    <row r="67" spans="1:7" ht="28.5" customHeight="1" x14ac:dyDescent="0.15">
      <c r="A67" s="165" t="s">
        <v>183</v>
      </c>
      <c r="B67" s="167" t="s">
        <v>184</v>
      </c>
      <c r="C67" s="167"/>
      <c r="D67" s="168"/>
      <c r="E67" s="169" t="s">
        <v>185</v>
      </c>
      <c r="F67" s="167"/>
      <c r="G67" s="170"/>
    </row>
    <row r="68" spans="1:7" ht="28.5" customHeight="1" x14ac:dyDescent="0.15">
      <c r="A68" s="166"/>
      <c r="B68" s="70">
        <v>13</v>
      </c>
      <c r="C68" s="70">
        <f>B68+1</f>
        <v>14</v>
      </c>
      <c r="D68" s="77">
        <f>C68+1</f>
        <v>15</v>
      </c>
      <c r="E68" s="75">
        <v>13</v>
      </c>
      <c r="F68" s="70">
        <f>E68+1</f>
        <v>14</v>
      </c>
      <c r="G68" s="74">
        <f>F68+1</f>
        <v>15</v>
      </c>
    </row>
    <row r="69" spans="1:7" ht="28.5" customHeight="1" x14ac:dyDescent="0.15">
      <c r="A69" s="75" t="s">
        <v>152</v>
      </c>
      <c r="B69" s="73">
        <v>8834</v>
      </c>
      <c r="C69" s="73">
        <v>8834</v>
      </c>
      <c r="D69" s="78">
        <f>8834-2750</f>
        <v>6084</v>
      </c>
      <c r="E69" s="79">
        <v>3800</v>
      </c>
      <c r="F69" s="73">
        <v>6499</v>
      </c>
      <c r="G69" s="76">
        <v>8834</v>
      </c>
    </row>
    <row r="70" spans="1:7" ht="28.5" customHeight="1" x14ac:dyDescent="0.15">
      <c r="A70" s="75" t="s">
        <v>18</v>
      </c>
      <c r="B70" s="73">
        <f>2570</f>
        <v>2570</v>
      </c>
      <c r="C70" s="73">
        <v>2570</v>
      </c>
      <c r="D70" s="78">
        <v>3935</v>
      </c>
      <c r="E70" s="79">
        <v>2570</v>
      </c>
      <c r="F70" s="73">
        <v>2570</v>
      </c>
      <c r="G70" s="76">
        <v>2570</v>
      </c>
    </row>
    <row r="71" spans="1:7" ht="28.5" customHeight="1" x14ac:dyDescent="0.15">
      <c r="A71" s="75" t="s">
        <v>23</v>
      </c>
      <c r="B71" s="73">
        <v>4898</v>
      </c>
      <c r="C71" s="73">
        <f>4898+1110</f>
        <v>6008</v>
      </c>
      <c r="D71" s="78">
        <v>6008</v>
      </c>
      <c r="E71" s="79">
        <v>6008</v>
      </c>
      <c r="F71" s="73">
        <v>6008</v>
      </c>
      <c r="G71" s="76">
        <v>6008</v>
      </c>
    </row>
    <row r="72" spans="1:7" ht="28.5" customHeight="1" x14ac:dyDescent="0.15">
      <c r="A72" s="75" t="s">
        <v>16</v>
      </c>
      <c r="B72" s="73">
        <v>5065</v>
      </c>
      <c r="C72" s="73">
        <v>5525</v>
      </c>
      <c r="D72" s="78">
        <v>5265</v>
      </c>
      <c r="E72" s="79">
        <v>5105</v>
      </c>
      <c r="F72" s="73">
        <v>4995</v>
      </c>
      <c r="G72" s="76">
        <v>5545</v>
      </c>
    </row>
    <row r="73" spans="1:7" ht="28.5" customHeight="1" x14ac:dyDescent="0.15">
      <c r="A73" s="75" t="s">
        <v>17</v>
      </c>
      <c r="B73" s="73">
        <f>975+952+830+620+150+450</f>
        <v>3977</v>
      </c>
      <c r="C73" s="73">
        <f>975+1150+950+620+150+450</f>
        <v>4295</v>
      </c>
      <c r="D73" s="78">
        <f>995+1820+850+620+150+420</f>
        <v>4855</v>
      </c>
      <c r="E73" s="79">
        <f>995+1950+1100+620+150+450</f>
        <v>5265</v>
      </c>
      <c r="F73" s="73">
        <f>995+952+1100+620+450</f>
        <v>4117</v>
      </c>
      <c r="G73" s="76">
        <f>995+1150+1100+620+150+450</f>
        <v>4465</v>
      </c>
    </row>
    <row r="74" spans="1:7" ht="28.5" customHeight="1" x14ac:dyDescent="0.15">
      <c r="A74" s="75" t="s">
        <v>24</v>
      </c>
      <c r="B74" s="73">
        <v>2350</v>
      </c>
      <c r="C74" s="73">
        <v>2350</v>
      </c>
      <c r="D74" s="78">
        <v>2350</v>
      </c>
      <c r="E74" s="79">
        <f>2350+50</f>
        <v>2400</v>
      </c>
      <c r="F74" s="73">
        <v>2400</v>
      </c>
      <c r="G74" s="76">
        <v>2400</v>
      </c>
    </row>
    <row r="75" spans="1:7" ht="28.5" customHeight="1" thickBot="1" x14ac:dyDescent="0.2">
      <c r="A75" s="80" t="s">
        <v>19</v>
      </c>
      <c r="B75" s="81">
        <v>1200</v>
      </c>
      <c r="C75" s="81">
        <v>1200</v>
      </c>
      <c r="D75" s="82">
        <v>1200</v>
      </c>
      <c r="E75" s="83">
        <v>1125</v>
      </c>
      <c r="F75" s="81">
        <v>1125</v>
      </c>
      <c r="G75" s="84">
        <v>1125</v>
      </c>
    </row>
    <row r="76" spans="1:7" ht="28.5" customHeight="1" thickBot="1" x14ac:dyDescent="0.2">
      <c r="A76" s="85" t="s">
        <v>186</v>
      </c>
      <c r="B76" s="86">
        <f>SUM(B69:B75)</f>
        <v>28894</v>
      </c>
      <c r="C76" s="86">
        <f t="shared" ref="C76:G76" si="0">SUM(C69:C75)</f>
        <v>30782</v>
      </c>
      <c r="D76" s="88">
        <f t="shared" si="0"/>
        <v>29697</v>
      </c>
      <c r="E76" s="85">
        <f t="shared" si="0"/>
        <v>26273</v>
      </c>
      <c r="F76" s="86">
        <f t="shared" si="0"/>
        <v>27714</v>
      </c>
      <c r="G76" s="87">
        <f t="shared" si="0"/>
        <v>30947</v>
      </c>
    </row>
  </sheetData>
  <mergeCells count="23">
    <mergeCell ref="A67:A68"/>
    <mergeCell ref="B67:D67"/>
    <mergeCell ref="E67:G67"/>
    <mergeCell ref="E61:F61"/>
    <mergeCell ref="E62:F62"/>
    <mergeCell ref="E63:F63"/>
    <mergeCell ref="E64:F64"/>
    <mergeCell ref="A56:F56"/>
    <mergeCell ref="E57:F57"/>
    <mergeCell ref="E58:F58"/>
    <mergeCell ref="E59:F59"/>
    <mergeCell ref="E60:F60"/>
    <mergeCell ref="A38:F38"/>
    <mergeCell ref="A1:F1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</mergeCells>
  <phoneticPr fontId="2" type="noConversion"/>
  <conditionalFormatting sqref="F37 F39 E23 F2:F7 E55 F9">
    <cfRule type="cellIs" dxfId="197" priority="63" stopIfTrue="1" operator="lessThan">
      <formula>0.9</formula>
    </cfRule>
  </conditionalFormatting>
  <conditionalFormatting sqref="E40:E41">
    <cfRule type="cellIs" dxfId="196" priority="62" stopIfTrue="1" operator="lessThan">
      <formula>0.9</formula>
    </cfRule>
  </conditionalFormatting>
  <conditionalFormatting sqref="F16">
    <cfRule type="cellIs" dxfId="195" priority="60" stopIfTrue="1" operator="lessThan">
      <formula>0.9</formula>
    </cfRule>
  </conditionalFormatting>
  <conditionalFormatting sqref="E36">
    <cfRule type="cellIs" dxfId="194" priority="59" stopIfTrue="1" operator="lessThan">
      <formula>0.9</formula>
    </cfRule>
  </conditionalFormatting>
  <conditionalFormatting sqref="E17">
    <cfRule type="cellIs" dxfId="193" priority="58" stopIfTrue="1" operator="lessThan">
      <formula>0.9</formula>
    </cfRule>
  </conditionalFormatting>
  <conditionalFormatting sqref="F40:F41">
    <cfRule type="cellIs" dxfId="192" priority="57" stopIfTrue="1" operator="lessThan">
      <formula>0.9</formula>
    </cfRule>
  </conditionalFormatting>
  <conditionalFormatting sqref="D25">
    <cfRule type="cellIs" dxfId="191" priority="55" stopIfTrue="1" operator="lessThan">
      <formula>0.9</formula>
    </cfRule>
  </conditionalFormatting>
  <conditionalFormatting sqref="F24">
    <cfRule type="cellIs" dxfId="190" priority="56" stopIfTrue="1" operator="lessThan">
      <formula>0.9</formula>
    </cfRule>
  </conditionalFormatting>
  <conditionalFormatting sqref="F12">
    <cfRule type="cellIs" dxfId="189" priority="54" stopIfTrue="1" operator="lessThan">
      <formula>0.9</formula>
    </cfRule>
  </conditionalFormatting>
  <conditionalFormatting sqref="F13">
    <cfRule type="cellIs" dxfId="188" priority="53" stopIfTrue="1" operator="lessThan">
      <formula>0.9</formula>
    </cfRule>
  </conditionalFormatting>
  <conditionalFormatting sqref="F14">
    <cfRule type="cellIs" dxfId="187" priority="52" stopIfTrue="1" operator="lessThan">
      <formula>0.9</formula>
    </cfRule>
  </conditionalFormatting>
  <conditionalFormatting sqref="F11">
    <cfRule type="cellIs" dxfId="186" priority="50" stopIfTrue="1" operator="lessThan">
      <formula>0.9</formula>
    </cfRule>
  </conditionalFormatting>
  <conditionalFormatting sqref="E15">
    <cfRule type="cellIs" dxfId="185" priority="44" stopIfTrue="1" operator="lessThan">
      <formula>0.9</formula>
    </cfRule>
  </conditionalFormatting>
  <conditionalFormatting sqref="E42">
    <cfRule type="cellIs" dxfId="184" priority="41" stopIfTrue="1" operator="lessThan">
      <formula>0.9</formula>
    </cfRule>
  </conditionalFormatting>
  <conditionalFormatting sqref="D27">
    <cfRule type="cellIs" dxfId="183" priority="34" stopIfTrue="1" operator="lessThan">
      <formula>0.9</formula>
    </cfRule>
  </conditionalFormatting>
  <conditionalFormatting sqref="F42">
    <cfRule type="cellIs" dxfId="182" priority="40" stopIfTrue="1" operator="lessThan">
      <formula>0.9</formula>
    </cfRule>
  </conditionalFormatting>
  <conditionalFormatting sqref="E43">
    <cfRule type="cellIs" dxfId="181" priority="39" stopIfTrue="1" operator="lessThan">
      <formula>0.9</formula>
    </cfRule>
  </conditionalFormatting>
  <conditionalFormatting sqref="F43">
    <cfRule type="cellIs" dxfId="180" priority="38" stopIfTrue="1" operator="lessThan">
      <formula>0.9</formula>
    </cfRule>
  </conditionalFormatting>
  <conditionalFormatting sqref="E44">
    <cfRule type="cellIs" dxfId="179" priority="37" stopIfTrue="1" operator="lessThan">
      <formula>0.9</formula>
    </cfRule>
  </conditionalFormatting>
  <conditionalFormatting sqref="F44">
    <cfRule type="cellIs" dxfId="178" priority="36" stopIfTrue="1" operator="lessThan">
      <formula>0.9</formula>
    </cfRule>
  </conditionalFormatting>
  <conditionalFormatting sqref="D26">
    <cfRule type="cellIs" dxfId="177" priority="35" stopIfTrue="1" operator="lessThan">
      <formula>0.9</formula>
    </cfRule>
  </conditionalFormatting>
  <conditionalFormatting sqref="E19">
    <cfRule type="cellIs" dxfId="176" priority="33" stopIfTrue="1" operator="lessThan">
      <formula>0.9</formula>
    </cfRule>
  </conditionalFormatting>
  <conditionalFormatting sqref="E45:E47">
    <cfRule type="cellIs" dxfId="175" priority="30" stopIfTrue="1" operator="lessThan">
      <formula>0.9</formula>
    </cfRule>
  </conditionalFormatting>
  <conditionalFormatting sqref="F45:F47">
    <cfRule type="cellIs" dxfId="174" priority="29" stopIfTrue="1" operator="lessThan">
      <formula>0.9</formula>
    </cfRule>
  </conditionalFormatting>
  <conditionalFormatting sqref="E48">
    <cfRule type="cellIs" dxfId="173" priority="28" stopIfTrue="1" operator="lessThan">
      <formula>0.9</formula>
    </cfRule>
  </conditionalFormatting>
  <conditionalFormatting sqref="F48">
    <cfRule type="cellIs" dxfId="172" priority="27" stopIfTrue="1" operator="lessThan">
      <formula>0.9</formula>
    </cfRule>
  </conditionalFormatting>
  <conditionalFormatting sqref="E49:E51">
    <cfRule type="cellIs" dxfId="171" priority="26" stopIfTrue="1" operator="lessThan">
      <formula>0.9</formula>
    </cfRule>
  </conditionalFormatting>
  <conditionalFormatting sqref="F49:F51">
    <cfRule type="cellIs" dxfId="170" priority="25" stopIfTrue="1" operator="lessThan">
      <formula>0.9</formula>
    </cfRule>
  </conditionalFormatting>
  <conditionalFormatting sqref="E52">
    <cfRule type="cellIs" dxfId="169" priority="24" stopIfTrue="1" operator="lessThan">
      <formula>0.9</formula>
    </cfRule>
  </conditionalFormatting>
  <conditionalFormatting sqref="D31:D33">
    <cfRule type="cellIs" dxfId="168" priority="23" stopIfTrue="1" operator="lessThan">
      <formula>0.9</formula>
    </cfRule>
  </conditionalFormatting>
  <conditionalFormatting sqref="F54">
    <cfRule type="cellIs" dxfId="167" priority="15" stopIfTrue="1" operator="lessThan">
      <formula>0.9</formula>
    </cfRule>
  </conditionalFormatting>
  <conditionalFormatting sqref="D28:D30 D34:D35">
    <cfRule type="cellIs" dxfId="166" priority="20" stopIfTrue="1" operator="lessThan">
      <formula>0.9</formula>
    </cfRule>
  </conditionalFormatting>
  <conditionalFormatting sqref="E53">
    <cfRule type="cellIs" dxfId="165" priority="19" stopIfTrue="1" operator="lessThan">
      <formula>0.9</formula>
    </cfRule>
  </conditionalFormatting>
  <conditionalFormatting sqref="E54">
    <cfRule type="cellIs" dxfId="164" priority="16" stopIfTrue="1" operator="lessThan">
      <formula>0.9</formula>
    </cfRule>
  </conditionalFormatting>
  <conditionalFormatting sqref="E5">
    <cfRule type="cellIs" dxfId="163" priority="10" stopIfTrue="1" operator="lessThan">
      <formula>0.9</formula>
    </cfRule>
  </conditionalFormatting>
  <conditionalFormatting sqref="E6">
    <cfRule type="cellIs" dxfId="162" priority="9" stopIfTrue="1" operator="lessThan">
      <formula>0.9</formula>
    </cfRule>
  </conditionalFormatting>
  <conditionalFormatting sqref="E7">
    <cfRule type="cellIs" dxfId="161" priority="8" stopIfTrue="1" operator="lessThan">
      <formula>0.9</formula>
    </cfRule>
  </conditionalFormatting>
  <conditionalFormatting sqref="F8">
    <cfRule type="cellIs" dxfId="160" priority="7" stopIfTrue="1" operator="lessThan">
      <formula>0.9</formula>
    </cfRule>
  </conditionalFormatting>
  <conditionalFormatting sqref="E8:E9 E11:E14">
    <cfRule type="cellIs" dxfId="159" priority="6" stopIfTrue="1" operator="lessThan">
      <formula>0.9</formula>
    </cfRule>
  </conditionalFormatting>
  <conditionalFormatting sqref="E22">
    <cfRule type="cellIs" dxfId="158" priority="5" stopIfTrue="1" operator="lessThan">
      <formula>0.9</formula>
    </cfRule>
  </conditionalFormatting>
  <conditionalFormatting sqref="E20">
    <cfRule type="cellIs" dxfId="157" priority="4" stopIfTrue="1" operator="lessThan">
      <formula>0.9</formula>
    </cfRule>
  </conditionalFormatting>
  <conditionalFormatting sqref="E21">
    <cfRule type="cellIs" dxfId="156" priority="3" stopIfTrue="1" operator="lessThan">
      <formula>0.9</formula>
    </cfRule>
  </conditionalFormatting>
  <conditionalFormatting sqref="E10">
    <cfRule type="cellIs" dxfId="155" priority="2" stopIfTrue="1" operator="lessThan">
      <formula>0.9</formula>
    </cfRule>
  </conditionalFormatting>
  <conditionalFormatting sqref="F10">
    <cfRule type="cellIs" dxfId="154" priority="1" stopIfTrue="1" operator="lessThan">
      <formula>0.9</formula>
    </cfRule>
  </conditionalFormatting>
  <pageMargins left="0.7" right="0.7" top="0.75" bottom="0.75" header="0.3" footer="0.3"/>
  <pageSetup paperSize="9"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0"/>
  <sheetViews>
    <sheetView topLeftCell="A37" zoomScale="115" zoomScaleNormal="115" workbookViewId="0">
      <selection activeCell="F20" sqref="F20"/>
    </sheetView>
  </sheetViews>
  <sheetFormatPr defaultColWidth="9" defaultRowHeight="28.5" customHeight="1" x14ac:dyDescent="0.15"/>
  <cols>
    <col min="1" max="1" width="18.25" style="89" customWidth="1"/>
    <col min="2" max="2" width="15.125" style="89" customWidth="1"/>
    <col min="3" max="3" width="28.25" style="89" bestFit="1" customWidth="1"/>
    <col min="4" max="4" width="20.5" style="89" bestFit="1" customWidth="1"/>
    <col min="5" max="5" width="21.375" style="89" customWidth="1"/>
    <col min="6" max="6" width="28.125" style="89" customWidth="1"/>
    <col min="7" max="7" width="40" style="89" customWidth="1"/>
    <col min="8" max="16384" width="9" style="89"/>
  </cols>
  <sheetData>
    <row r="1" spans="1:7" ht="28.5" customHeight="1" x14ac:dyDescent="0.15">
      <c r="A1" s="173" t="s">
        <v>268</v>
      </c>
      <c r="B1" s="173"/>
      <c r="C1" s="173"/>
      <c r="D1" s="173"/>
      <c r="E1" s="173"/>
      <c r="F1" s="173"/>
    </row>
    <row r="2" spans="1:7" s="90" customFormat="1" ht="28.5" customHeight="1" x14ac:dyDescent="0.15">
      <c r="A2" s="90" t="s">
        <v>269</v>
      </c>
    </row>
    <row r="3" spans="1:7" s="90" customFormat="1" ht="28.5" customHeight="1" x14ac:dyDescent="0.15">
      <c r="A3" s="90" t="s">
        <v>270</v>
      </c>
    </row>
    <row r="4" spans="1:7" s="93" customFormat="1" ht="28.5" customHeight="1" x14ac:dyDescent="0.15">
      <c r="A4" s="91" t="s">
        <v>225</v>
      </c>
      <c r="B4" s="91" t="s">
        <v>226</v>
      </c>
      <c r="C4" s="91" t="s">
        <v>227</v>
      </c>
      <c r="D4" s="91" t="s">
        <v>2</v>
      </c>
      <c r="E4" s="91" t="s">
        <v>271</v>
      </c>
      <c r="F4" s="92" t="s">
        <v>272</v>
      </c>
      <c r="G4" s="91" t="s">
        <v>228</v>
      </c>
    </row>
    <row r="5" spans="1:7" s="99" customFormat="1" ht="28.5" customHeight="1" x14ac:dyDescent="0.15">
      <c r="A5" s="94">
        <v>13</v>
      </c>
      <c r="B5" s="94" t="s">
        <v>97</v>
      </c>
      <c r="C5" s="94" t="s">
        <v>100</v>
      </c>
      <c r="D5" s="95">
        <v>43192</v>
      </c>
      <c r="E5" s="96">
        <v>0.91</v>
      </c>
      <c r="F5" s="97">
        <v>0.96</v>
      </c>
      <c r="G5" s="98" t="s">
        <v>229</v>
      </c>
    </row>
    <row r="6" spans="1:7" s="99" customFormat="1" ht="28.5" customHeight="1" x14ac:dyDescent="0.15">
      <c r="A6" s="94">
        <v>13</v>
      </c>
      <c r="B6" s="94" t="s">
        <v>104</v>
      </c>
      <c r="C6" s="94" t="s">
        <v>105</v>
      </c>
      <c r="D6" s="100">
        <v>43185</v>
      </c>
      <c r="E6" s="96">
        <v>0.92</v>
      </c>
      <c r="F6" s="97">
        <v>0.92</v>
      </c>
      <c r="G6" s="98"/>
    </row>
    <row r="7" spans="1:7" s="99" customFormat="1" ht="28.5" customHeight="1" x14ac:dyDescent="0.15">
      <c r="A7" s="94">
        <v>13</v>
      </c>
      <c r="B7" s="94" t="s">
        <v>107</v>
      </c>
      <c r="C7" s="94" t="s">
        <v>108</v>
      </c>
      <c r="D7" s="100">
        <v>43183</v>
      </c>
      <c r="E7" s="96">
        <v>0.9</v>
      </c>
      <c r="F7" s="97">
        <v>0.95</v>
      </c>
      <c r="G7" s="98" t="s">
        <v>273</v>
      </c>
    </row>
    <row r="8" spans="1:7" s="99" customFormat="1" ht="28.5" customHeight="1" x14ac:dyDescent="0.15">
      <c r="A8" s="94">
        <v>13</v>
      </c>
      <c r="B8" s="94" t="s">
        <v>110</v>
      </c>
      <c r="C8" s="94" t="s">
        <v>111</v>
      </c>
      <c r="D8" s="100">
        <v>43187</v>
      </c>
      <c r="E8" s="96">
        <v>0.91</v>
      </c>
      <c r="F8" s="97">
        <v>0.91</v>
      </c>
      <c r="G8" s="98"/>
    </row>
    <row r="9" spans="1:7" s="99" customFormat="1" ht="28.5" customHeight="1" x14ac:dyDescent="0.15">
      <c r="A9" s="94">
        <v>13</v>
      </c>
      <c r="B9" s="94" t="s">
        <v>68</v>
      </c>
      <c r="C9" s="94" t="s">
        <v>194</v>
      </c>
      <c r="D9" s="100">
        <v>43189</v>
      </c>
      <c r="E9" s="101">
        <v>0.92</v>
      </c>
      <c r="F9" s="96">
        <v>0.91</v>
      </c>
      <c r="G9" s="98"/>
    </row>
    <row r="10" spans="1:7" s="99" customFormat="1" ht="28.5" customHeight="1" x14ac:dyDescent="0.15">
      <c r="A10" s="94">
        <v>13</v>
      </c>
      <c r="B10" s="94" t="s">
        <v>72</v>
      </c>
      <c r="C10" s="94" t="s">
        <v>195</v>
      </c>
      <c r="D10" s="100">
        <v>43184</v>
      </c>
      <c r="E10" s="101">
        <v>0.66</v>
      </c>
      <c r="F10" s="96">
        <v>0.62</v>
      </c>
      <c r="G10" s="98" t="s">
        <v>230</v>
      </c>
    </row>
    <row r="11" spans="1:7" s="99" customFormat="1" ht="28.5" customHeight="1" x14ac:dyDescent="0.15">
      <c r="A11" s="94">
        <v>13</v>
      </c>
      <c r="B11" s="94" t="s">
        <v>76</v>
      </c>
      <c r="C11" s="94" t="s">
        <v>196</v>
      </c>
      <c r="D11" s="100">
        <v>43183</v>
      </c>
      <c r="E11" s="101">
        <v>0.34</v>
      </c>
      <c r="F11" s="96">
        <v>0.45</v>
      </c>
      <c r="G11" s="98" t="s">
        <v>231</v>
      </c>
    </row>
    <row r="12" spans="1:7" s="99" customFormat="1" ht="28.5" customHeight="1" x14ac:dyDescent="0.15">
      <c r="A12" s="94">
        <v>13</v>
      </c>
      <c r="B12" s="94" t="s">
        <v>62</v>
      </c>
      <c r="C12" s="94" t="s">
        <v>197</v>
      </c>
      <c r="D12" s="100">
        <v>43184</v>
      </c>
      <c r="E12" s="101">
        <v>0.53</v>
      </c>
      <c r="F12" s="96">
        <v>0.54</v>
      </c>
      <c r="G12" s="98" t="s">
        <v>235</v>
      </c>
    </row>
    <row r="13" spans="1:7" s="102" customFormat="1" ht="28.5" customHeight="1" x14ac:dyDescent="0.15">
      <c r="A13" s="94">
        <v>13</v>
      </c>
      <c r="B13" s="94" t="s">
        <v>65</v>
      </c>
      <c r="C13" s="94" t="s">
        <v>198</v>
      </c>
      <c r="D13" s="100">
        <v>43188</v>
      </c>
      <c r="E13" s="101">
        <v>0.84</v>
      </c>
      <c r="F13" s="96">
        <v>0.89</v>
      </c>
      <c r="G13" s="98" t="s">
        <v>232</v>
      </c>
    </row>
    <row r="14" spans="1:7" s="99" customFormat="1" ht="28.5" customHeight="1" x14ac:dyDescent="0.15">
      <c r="A14" s="94">
        <v>13</v>
      </c>
      <c r="B14" s="94" t="s">
        <v>199</v>
      </c>
      <c r="C14" s="94" t="s">
        <v>200</v>
      </c>
      <c r="D14" s="100">
        <v>43183</v>
      </c>
      <c r="E14" s="101">
        <v>0.91</v>
      </c>
      <c r="F14" s="96">
        <v>0.8</v>
      </c>
      <c r="G14" s="98" t="s">
        <v>233</v>
      </c>
    </row>
    <row r="15" spans="1:7" s="102" customFormat="1" ht="28.5" customHeight="1" x14ac:dyDescent="0.15">
      <c r="A15" s="94">
        <v>13</v>
      </c>
      <c r="B15" s="94" t="s">
        <v>82</v>
      </c>
      <c r="C15" s="94" t="s">
        <v>201</v>
      </c>
      <c r="D15" s="100">
        <v>43184</v>
      </c>
      <c r="E15" s="101">
        <v>0.78</v>
      </c>
      <c r="F15" s="96">
        <v>0.79</v>
      </c>
      <c r="G15" s="98"/>
    </row>
    <row r="16" spans="1:7" s="102" customFormat="1" ht="28.5" customHeight="1" x14ac:dyDescent="0.15">
      <c r="A16" s="98">
        <v>13</v>
      </c>
      <c r="B16" s="98" t="s">
        <v>87</v>
      </c>
      <c r="C16" s="98" t="s">
        <v>202</v>
      </c>
      <c r="D16" s="95">
        <v>43184</v>
      </c>
      <c r="E16" s="103">
        <v>0.72</v>
      </c>
      <c r="F16" s="104">
        <v>0.72</v>
      </c>
      <c r="G16" s="98" t="s">
        <v>234</v>
      </c>
    </row>
    <row r="17" spans="1:7" s="102" customFormat="1" ht="28.5" customHeight="1" x14ac:dyDescent="0.15">
      <c r="A17" s="98">
        <v>13</v>
      </c>
      <c r="B17" s="98" t="s">
        <v>155</v>
      </c>
      <c r="C17" s="98" t="s">
        <v>158</v>
      </c>
      <c r="D17" s="95">
        <v>43187</v>
      </c>
      <c r="E17" s="104">
        <v>0.8</v>
      </c>
      <c r="F17" s="97">
        <v>0.73</v>
      </c>
      <c r="G17" s="98" t="s">
        <v>235</v>
      </c>
    </row>
    <row r="18" spans="1:7" s="106" customFormat="1" ht="28.5" customHeight="1" x14ac:dyDescent="0.15">
      <c r="A18" s="94">
        <v>13</v>
      </c>
      <c r="B18" s="94" t="s">
        <v>25</v>
      </c>
      <c r="C18" s="94" t="s">
        <v>163</v>
      </c>
      <c r="D18" s="100">
        <v>43189</v>
      </c>
      <c r="E18" s="96">
        <v>0.87</v>
      </c>
      <c r="F18" s="97">
        <v>0.93</v>
      </c>
      <c r="G18" s="105" t="s">
        <v>236</v>
      </c>
    </row>
    <row r="19" spans="1:7" s="90" customFormat="1" ht="28.5" customHeight="1" x14ac:dyDescent="0.15">
      <c r="A19" s="107"/>
      <c r="B19" s="107"/>
      <c r="C19" s="107"/>
      <c r="D19" s="108"/>
      <c r="E19" s="109"/>
      <c r="F19" s="107"/>
    </row>
    <row r="20" spans="1:7" s="90" customFormat="1" ht="28.5" customHeight="1" x14ac:dyDescent="0.15">
      <c r="A20" s="90" t="s">
        <v>237</v>
      </c>
    </row>
    <row r="21" spans="1:7" s="90" customFormat="1" ht="28.5" customHeight="1" x14ac:dyDescent="0.15">
      <c r="A21" s="91" t="s">
        <v>225</v>
      </c>
      <c r="B21" s="91" t="s">
        <v>226</v>
      </c>
      <c r="C21" s="91" t="s">
        <v>227</v>
      </c>
      <c r="D21" s="91" t="s">
        <v>2</v>
      </c>
      <c r="E21" s="91" t="s">
        <v>238</v>
      </c>
      <c r="F21" s="91" t="s">
        <v>239</v>
      </c>
    </row>
    <row r="22" spans="1:7" ht="28.5" customHeight="1" x14ac:dyDescent="0.15">
      <c r="A22" s="94"/>
      <c r="B22" s="94" t="s">
        <v>240</v>
      </c>
      <c r="C22" s="94"/>
      <c r="D22" s="100"/>
      <c r="E22" s="101"/>
      <c r="F22" s="110"/>
    </row>
    <row r="23" spans="1:7" ht="28.5" customHeight="1" x14ac:dyDescent="0.15">
      <c r="A23" s="111"/>
      <c r="B23" s="111"/>
      <c r="C23" s="111"/>
      <c r="D23" s="112"/>
      <c r="E23" s="113"/>
      <c r="F23" s="111"/>
    </row>
    <row r="24" spans="1:7" ht="28.5" customHeight="1" x14ac:dyDescent="0.15">
      <c r="A24" s="90" t="s">
        <v>241</v>
      </c>
      <c r="B24" s="90"/>
      <c r="C24" s="90"/>
      <c r="D24" s="90"/>
      <c r="E24" s="90"/>
      <c r="F24" s="90"/>
    </row>
    <row r="25" spans="1:7" ht="28.5" customHeight="1" x14ac:dyDescent="0.15">
      <c r="A25" s="91" t="s">
        <v>225</v>
      </c>
      <c r="B25" s="91" t="s">
        <v>226</v>
      </c>
      <c r="C25" s="91" t="s">
        <v>227</v>
      </c>
      <c r="D25" s="91" t="s">
        <v>238</v>
      </c>
      <c r="E25" s="174" t="s">
        <v>239</v>
      </c>
      <c r="F25" s="174"/>
    </row>
    <row r="26" spans="1:7" s="90" customFormat="1" ht="28.5" customHeight="1" x14ac:dyDescent="0.15">
      <c r="A26" s="94">
        <v>13</v>
      </c>
      <c r="B26" s="94" t="s">
        <v>188</v>
      </c>
      <c r="C26" s="94" t="s">
        <v>187</v>
      </c>
      <c r="D26" s="101">
        <v>0.36</v>
      </c>
      <c r="E26" s="175"/>
      <c r="F26" s="175"/>
    </row>
    <row r="27" spans="1:7" s="93" customFormat="1" ht="28.5" customHeight="1" x14ac:dyDescent="0.15">
      <c r="A27" s="94">
        <v>13</v>
      </c>
      <c r="B27" s="94" t="s">
        <v>190</v>
      </c>
      <c r="C27" s="94" t="s">
        <v>189</v>
      </c>
      <c r="D27" s="101">
        <v>0.22</v>
      </c>
      <c r="E27" s="175" t="s">
        <v>242</v>
      </c>
      <c r="F27" s="175"/>
    </row>
    <row r="28" spans="1:7" ht="28.5" customHeight="1" x14ac:dyDescent="0.15">
      <c r="A28" s="94">
        <v>13</v>
      </c>
      <c r="B28" s="98" t="s">
        <v>191</v>
      </c>
      <c r="C28" s="98" t="s">
        <v>192</v>
      </c>
      <c r="D28" s="103">
        <v>0.15</v>
      </c>
      <c r="E28" s="175"/>
      <c r="F28" s="175"/>
    </row>
    <row r="29" spans="1:7" ht="28.5" customHeight="1" x14ac:dyDescent="0.15">
      <c r="A29" s="98">
        <v>13</v>
      </c>
      <c r="B29" s="98" t="s">
        <v>82</v>
      </c>
      <c r="C29" s="98" t="s">
        <v>193</v>
      </c>
      <c r="D29" s="103">
        <v>0.33</v>
      </c>
      <c r="E29" s="175"/>
      <c r="F29" s="175"/>
    </row>
    <row r="30" spans="1:7" ht="28.5" customHeight="1" x14ac:dyDescent="0.15">
      <c r="A30" s="98">
        <v>13</v>
      </c>
      <c r="B30" s="98" t="s">
        <v>203</v>
      </c>
      <c r="C30" s="98" t="s">
        <v>204</v>
      </c>
      <c r="D30" s="103">
        <v>0.35</v>
      </c>
      <c r="E30" s="175"/>
      <c r="F30" s="175"/>
    </row>
    <row r="31" spans="1:7" ht="28.5" customHeight="1" x14ac:dyDescent="0.15">
      <c r="A31" s="94">
        <v>13</v>
      </c>
      <c r="B31" s="94" t="s">
        <v>218</v>
      </c>
      <c r="C31" s="94" t="s">
        <v>217</v>
      </c>
      <c r="D31" s="101">
        <v>0.11</v>
      </c>
      <c r="E31" s="175" t="s">
        <v>243</v>
      </c>
      <c r="F31" s="175"/>
    </row>
    <row r="32" spans="1:7" ht="28.5" customHeight="1" x14ac:dyDescent="0.15">
      <c r="A32" s="94">
        <v>13</v>
      </c>
      <c r="B32" s="94" t="s">
        <v>219</v>
      </c>
      <c r="C32" s="94" t="s">
        <v>220</v>
      </c>
      <c r="D32" s="101">
        <v>0.41</v>
      </c>
      <c r="E32" s="175" t="s">
        <v>244</v>
      </c>
      <c r="F32" s="175"/>
    </row>
    <row r="33" spans="1:6" ht="28.5" customHeight="1" x14ac:dyDescent="0.15">
      <c r="A33" s="111"/>
      <c r="B33" s="111"/>
      <c r="C33" s="111"/>
      <c r="D33" s="113"/>
      <c r="E33" s="115"/>
      <c r="F33" s="115"/>
    </row>
    <row r="35" spans="1:6" ht="28.5" customHeight="1" x14ac:dyDescent="0.15">
      <c r="A35" s="173" t="s">
        <v>274</v>
      </c>
      <c r="B35" s="173"/>
      <c r="C35" s="173"/>
      <c r="D35" s="173"/>
      <c r="E35" s="173"/>
      <c r="F35" s="173"/>
    </row>
    <row r="36" spans="1:6" ht="28.5" customHeight="1" x14ac:dyDescent="0.15">
      <c r="A36" s="90" t="s">
        <v>245</v>
      </c>
      <c r="B36" s="90"/>
      <c r="C36" s="90"/>
      <c r="D36" s="90"/>
      <c r="E36" s="90"/>
      <c r="F36" s="90"/>
    </row>
    <row r="37" spans="1:6" ht="28.5" customHeight="1" x14ac:dyDescent="0.15">
      <c r="A37" s="91" t="s">
        <v>275</v>
      </c>
      <c r="B37" s="91" t="s">
        <v>226</v>
      </c>
      <c r="C37" s="91" t="s">
        <v>227</v>
      </c>
      <c r="D37" s="91" t="s">
        <v>2</v>
      </c>
      <c r="E37" s="91" t="s">
        <v>246</v>
      </c>
      <c r="F37" s="91" t="s">
        <v>247</v>
      </c>
    </row>
    <row r="38" spans="1:6" ht="28.5" customHeight="1" x14ac:dyDescent="0.15">
      <c r="A38" s="94">
        <v>14</v>
      </c>
      <c r="B38" s="94" t="s">
        <v>206</v>
      </c>
      <c r="C38" s="94" t="s">
        <v>205</v>
      </c>
      <c r="D38" s="100">
        <v>43194</v>
      </c>
      <c r="E38" s="101">
        <v>0.77</v>
      </c>
      <c r="F38" s="116" t="s">
        <v>248</v>
      </c>
    </row>
    <row r="39" spans="1:6" ht="28.5" customHeight="1" x14ac:dyDescent="0.15">
      <c r="A39" s="94">
        <v>14</v>
      </c>
      <c r="B39" s="94" t="s">
        <v>207</v>
      </c>
      <c r="C39" s="94" t="s">
        <v>208</v>
      </c>
      <c r="D39" s="100">
        <v>43185</v>
      </c>
      <c r="E39" s="101">
        <v>0.5</v>
      </c>
      <c r="F39" s="116" t="s">
        <v>267</v>
      </c>
    </row>
    <row r="40" spans="1:6" ht="28.5" customHeight="1" x14ac:dyDescent="0.15">
      <c r="A40" s="94">
        <v>14</v>
      </c>
      <c r="B40" s="94" t="s">
        <v>72</v>
      </c>
      <c r="C40" s="94" t="s">
        <v>209</v>
      </c>
      <c r="D40" s="100">
        <v>43191</v>
      </c>
      <c r="E40" s="101">
        <v>0.93</v>
      </c>
      <c r="F40" s="117"/>
    </row>
    <row r="41" spans="1:6" ht="28.5" customHeight="1" x14ac:dyDescent="0.15">
      <c r="A41" s="94">
        <v>14</v>
      </c>
      <c r="B41" s="94" t="s">
        <v>76</v>
      </c>
      <c r="C41" s="94" t="s">
        <v>210</v>
      </c>
      <c r="D41" s="100">
        <v>43190</v>
      </c>
      <c r="E41" s="101">
        <v>0.6</v>
      </c>
      <c r="F41" s="117" t="s">
        <v>249</v>
      </c>
    </row>
    <row r="42" spans="1:6" ht="28.5" customHeight="1" x14ac:dyDescent="0.15">
      <c r="A42" s="94">
        <v>14</v>
      </c>
      <c r="B42" s="94" t="s">
        <v>62</v>
      </c>
      <c r="C42" s="94" t="s">
        <v>211</v>
      </c>
      <c r="D42" s="100">
        <v>43191</v>
      </c>
      <c r="E42" s="101">
        <v>0.61</v>
      </c>
      <c r="F42" s="116" t="s">
        <v>250</v>
      </c>
    </row>
    <row r="43" spans="1:6" ht="28.5" customHeight="1" x14ac:dyDescent="0.15">
      <c r="A43" s="94">
        <v>14</v>
      </c>
      <c r="B43" s="94" t="s">
        <v>199</v>
      </c>
      <c r="C43" s="94" t="s">
        <v>212</v>
      </c>
      <c r="D43" s="100">
        <v>43190</v>
      </c>
      <c r="E43" s="101">
        <v>0.88</v>
      </c>
      <c r="F43" s="116" t="s">
        <v>251</v>
      </c>
    </row>
    <row r="44" spans="1:6" ht="28.5" customHeight="1" x14ac:dyDescent="0.15">
      <c r="A44" s="94">
        <v>14</v>
      </c>
      <c r="B44" s="94" t="s">
        <v>82</v>
      </c>
      <c r="C44" s="94" t="s">
        <v>213</v>
      </c>
      <c r="D44" s="100">
        <v>43191</v>
      </c>
      <c r="E44" s="101">
        <v>0.85</v>
      </c>
      <c r="F44" s="94"/>
    </row>
    <row r="45" spans="1:6" ht="28.5" customHeight="1" x14ac:dyDescent="0.15">
      <c r="A45" s="94">
        <v>14</v>
      </c>
      <c r="B45" s="94" t="s">
        <v>87</v>
      </c>
      <c r="C45" s="94" t="s">
        <v>214</v>
      </c>
      <c r="D45" s="100">
        <v>43191</v>
      </c>
      <c r="E45" s="101">
        <v>0.82</v>
      </c>
      <c r="F45" s="116" t="s">
        <v>252</v>
      </c>
    </row>
    <row r="46" spans="1:6" ht="28.5" customHeight="1" x14ac:dyDescent="0.15">
      <c r="A46" s="94">
        <v>14</v>
      </c>
      <c r="B46" s="94" t="s">
        <v>215</v>
      </c>
      <c r="C46" s="98" t="s">
        <v>216</v>
      </c>
      <c r="D46" s="95">
        <v>43194</v>
      </c>
      <c r="E46" s="101">
        <v>0.75</v>
      </c>
      <c r="F46" s="116" t="s">
        <v>251</v>
      </c>
    </row>
    <row r="47" spans="1:6" ht="28.5" customHeight="1" x14ac:dyDescent="0.15">
      <c r="A47" s="94">
        <v>14</v>
      </c>
      <c r="B47" s="94" t="s">
        <v>222</v>
      </c>
      <c r="C47" s="94" t="s">
        <v>221</v>
      </c>
      <c r="D47" s="100">
        <v>43190</v>
      </c>
      <c r="E47" s="101">
        <v>0.9</v>
      </c>
      <c r="F47" s="117" t="s">
        <v>253</v>
      </c>
    </row>
    <row r="48" spans="1:6" ht="28.5" customHeight="1" x14ac:dyDescent="0.15">
      <c r="A48" s="94">
        <v>14</v>
      </c>
      <c r="B48" s="94" t="s">
        <v>224</v>
      </c>
      <c r="C48" s="94" t="s">
        <v>223</v>
      </c>
      <c r="D48" s="100">
        <v>43194</v>
      </c>
      <c r="E48" s="101">
        <v>0.84</v>
      </c>
      <c r="F48" s="117" t="s">
        <v>254</v>
      </c>
    </row>
    <row r="49" spans="1:6" ht="28.5" customHeight="1" x14ac:dyDescent="0.15">
      <c r="A49" s="107"/>
      <c r="B49" s="107"/>
      <c r="C49" s="107"/>
      <c r="D49" s="108"/>
      <c r="E49" s="109"/>
      <c r="F49" s="107"/>
    </row>
    <row r="50" spans="1:6" ht="28.5" customHeight="1" x14ac:dyDescent="0.15">
      <c r="A50" s="172" t="s">
        <v>255</v>
      </c>
      <c r="B50" s="172"/>
      <c r="C50" s="172"/>
      <c r="D50" s="172"/>
      <c r="E50" s="172"/>
      <c r="F50" s="172"/>
    </row>
    <row r="51" spans="1:6" ht="28.5" customHeight="1" x14ac:dyDescent="0.15">
      <c r="A51" s="118" t="s">
        <v>256</v>
      </c>
      <c r="B51" s="94">
        <v>14</v>
      </c>
      <c r="C51" s="94">
        <f>B51+1</f>
        <v>15</v>
      </c>
      <c r="D51" s="94">
        <f>C51+1</f>
        <v>16</v>
      </c>
      <c r="E51" s="171" t="s">
        <v>276</v>
      </c>
      <c r="F51" s="171"/>
    </row>
    <row r="52" spans="1:6" ht="28.5" customHeight="1" x14ac:dyDescent="0.15">
      <c r="A52" s="94" t="s">
        <v>257</v>
      </c>
      <c r="B52" s="119">
        <v>0.85</v>
      </c>
      <c r="C52" s="119">
        <v>0.9</v>
      </c>
      <c r="D52" s="119">
        <v>0.9</v>
      </c>
      <c r="E52" s="171"/>
      <c r="F52" s="171"/>
    </row>
    <row r="53" spans="1:6" ht="28.5" customHeight="1" x14ac:dyDescent="0.15">
      <c r="A53" s="94" t="s">
        <v>258</v>
      </c>
      <c r="B53" s="119">
        <v>0.97</v>
      </c>
      <c r="C53" s="119">
        <v>0.97</v>
      </c>
      <c r="D53" s="119">
        <v>0.95</v>
      </c>
      <c r="E53" s="171"/>
      <c r="F53" s="171"/>
    </row>
    <row r="54" spans="1:6" ht="28.5" customHeight="1" x14ac:dyDescent="0.15">
      <c r="A54" s="94" t="s">
        <v>277</v>
      </c>
      <c r="B54" s="119">
        <v>0.92</v>
      </c>
      <c r="C54" s="119">
        <v>0.93</v>
      </c>
      <c r="D54" s="119">
        <v>0.93</v>
      </c>
      <c r="E54" s="171"/>
      <c r="F54" s="171"/>
    </row>
    <row r="55" spans="1:6" ht="28.5" customHeight="1" x14ac:dyDescent="0.15">
      <c r="A55" s="94" t="s">
        <v>266</v>
      </c>
      <c r="B55" s="119">
        <v>0.95</v>
      </c>
      <c r="C55" s="119">
        <v>0.95</v>
      </c>
      <c r="D55" s="119">
        <v>0.95</v>
      </c>
      <c r="E55" s="171"/>
      <c r="F55" s="171"/>
    </row>
    <row r="56" spans="1:6" ht="28.5" customHeight="1" x14ac:dyDescent="0.15">
      <c r="A56" s="94" t="s">
        <v>264</v>
      </c>
      <c r="B56" s="119">
        <v>0.95</v>
      </c>
      <c r="C56" s="119">
        <v>0.95</v>
      </c>
      <c r="D56" s="119">
        <v>0.95</v>
      </c>
      <c r="E56" s="171"/>
      <c r="F56" s="171"/>
    </row>
    <row r="57" spans="1:6" ht="28.5" customHeight="1" x14ac:dyDescent="0.15">
      <c r="A57" s="94" t="s">
        <v>260</v>
      </c>
      <c r="B57" s="119">
        <v>0.95</v>
      </c>
      <c r="C57" s="119">
        <v>0.95</v>
      </c>
      <c r="D57" s="119">
        <v>0.95</v>
      </c>
      <c r="E57" s="171"/>
      <c r="F57" s="171"/>
    </row>
    <row r="58" spans="1:6" ht="28.5" customHeight="1" x14ac:dyDescent="0.15">
      <c r="A58" s="94" t="s">
        <v>261</v>
      </c>
      <c r="B58" s="119">
        <v>0.95</v>
      </c>
      <c r="C58" s="119">
        <v>0.95</v>
      </c>
      <c r="D58" s="119">
        <v>0.95</v>
      </c>
      <c r="E58" s="171"/>
      <c r="F58" s="171"/>
    </row>
    <row r="60" spans="1:6" s="93" customFormat="1" ht="28.5" customHeight="1" x14ac:dyDescent="0.15">
      <c r="A60" s="93" t="s">
        <v>262</v>
      </c>
      <c r="B60" s="93" t="s">
        <v>278</v>
      </c>
    </row>
    <row r="61" spans="1:6" ht="28.5" customHeight="1" x14ac:dyDescent="0.15">
      <c r="A61" s="118" t="s">
        <v>263</v>
      </c>
      <c r="B61" s="94">
        <v>13</v>
      </c>
      <c r="C61" s="94">
        <f>B61+1</f>
        <v>14</v>
      </c>
      <c r="D61" s="94">
        <f>C61+1</f>
        <v>15</v>
      </c>
      <c r="E61" s="94">
        <f>D61+1</f>
        <v>16</v>
      </c>
    </row>
    <row r="62" spans="1:6" ht="28.5" customHeight="1" x14ac:dyDescent="0.15">
      <c r="A62" s="94" t="s">
        <v>257</v>
      </c>
      <c r="B62" s="120">
        <v>8834</v>
      </c>
      <c r="C62" s="120">
        <v>8834</v>
      </c>
      <c r="D62" s="120">
        <f>8834-2750</f>
        <v>6084</v>
      </c>
      <c r="E62" s="94">
        <v>8189</v>
      </c>
    </row>
    <row r="63" spans="1:6" ht="28.5" customHeight="1" x14ac:dyDescent="0.15">
      <c r="A63" s="94" t="s">
        <v>258</v>
      </c>
      <c r="B63" s="120">
        <f>2570</f>
        <v>2570</v>
      </c>
      <c r="C63" s="120">
        <v>2570</v>
      </c>
      <c r="D63" s="120">
        <v>3935</v>
      </c>
      <c r="E63" s="94">
        <f>D63-1400</f>
        <v>2535</v>
      </c>
    </row>
    <row r="64" spans="1:6" ht="28.5" customHeight="1" x14ac:dyDescent="0.15">
      <c r="A64" s="94" t="s">
        <v>259</v>
      </c>
      <c r="B64" s="120">
        <v>4898</v>
      </c>
      <c r="C64" s="120">
        <v>5938</v>
      </c>
      <c r="D64" s="120">
        <v>5938</v>
      </c>
      <c r="E64" s="94">
        <v>5938</v>
      </c>
    </row>
    <row r="65" spans="1:5" ht="28.5" customHeight="1" x14ac:dyDescent="0.15">
      <c r="A65" s="94" t="s">
        <v>266</v>
      </c>
      <c r="B65" s="120">
        <v>5065</v>
      </c>
      <c r="C65" s="120">
        <v>5525</v>
      </c>
      <c r="D65" s="120">
        <v>5265</v>
      </c>
      <c r="E65" s="94">
        <v>5265</v>
      </c>
    </row>
    <row r="66" spans="1:5" ht="28.5" customHeight="1" x14ac:dyDescent="0.15">
      <c r="A66" s="94" t="s">
        <v>264</v>
      </c>
      <c r="B66" s="120">
        <f>975+952+830+620+150+450</f>
        <v>3977</v>
      </c>
      <c r="C66" s="120">
        <f>975+1150+950+620+150+450</f>
        <v>4295</v>
      </c>
      <c r="D66" s="120">
        <f>995+1820+850+620+150+420</f>
        <v>4855</v>
      </c>
      <c r="E66" s="94">
        <v>2685</v>
      </c>
    </row>
    <row r="67" spans="1:5" ht="28.5" customHeight="1" x14ac:dyDescent="0.15">
      <c r="A67" s="94" t="s">
        <v>260</v>
      </c>
      <c r="B67" s="120">
        <v>2350</v>
      </c>
      <c r="C67" s="120">
        <v>2350</v>
      </c>
      <c r="D67" s="120">
        <v>2350</v>
      </c>
      <c r="E67" s="94">
        <v>2350</v>
      </c>
    </row>
    <row r="68" spans="1:5" ht="28.5" customHeight="1" x14ac:dyDescent="0.15">
      <c r="A68" s="94" t="s">
        <v>261</v>
      </c>
      <c r="B68" s="120">
        <v>1200</v>
      </c>
      <c r="C68" s="120">
        <v>1200</v>
      </c>
      <c r="D68" s="120">
        <v>1200</v>
      </c>
      <c r="E68" s="94">
        <v>1200</v>
      </c>
    </row>
    <row r="69" spans="1:5" s="93" customFormat="1" ht="28.5" customHeight="1" x14ac:dyDescent="0.15">
      <c r="A69" s="114" t="s">
        <v>186</v>
      </c>
      <c r="B69" s="114">
        <f>SUM(B62:B68)</f>
        <v>28894</v>
      </c>
      <c r="C69" s="114">
        <f t="shared" ref="C69:E69" si="0">SUM(C62:C68)</f>
        <v>30712</v>
      </c>
      <c r="D69" s="114">
        <f t="shared" si="0"/>
        <v>29627</v>
      </c>
      <c r="E69" s="114">
        <f t="shared" si="0"/>
        <v>28162</v>
      </c>
    </row>
    <row r="71" spans="1:5" ht="28.5" customHeight="1" x14ac:dyDescent="0.15">
      <c r="A71" s="93" t="s">
        <v>262</v>
      </c>
      <c r="B71" s="93" t="s">
        <v>265</v>
      </c>
    </row>
    <row r="72" spans="1:5" ht="28.5" customHeight="1" x14ac:dyDescent="0.15">
      <c r="A72" s="118" t="s">
        <v>263</v>
      </c>
      <c r="B72" s="94">
        <v>13</v>
      </c>
      <c r="C72" s="94">
        <f>B72+1</f>
        <v>14</v>
      </c>
      <c r="D72" s="94">
        <f>C72+1</f>
        <v>15</v>
      </c>
      <c r="E72" s="94">
        <v>16</v>
      </c>
    </row>
    <row r="73" spans="1:5" ht="28.5" customHeight="1" x14ac:dyDescent="0.15">
      <c r="A73" s="94" t="s">
        <v>257</v>
      </c>
      <c r="B73" s="120">
        <v>3800</v>
      </c>
      <c r="C73" s="120">
        <v>6499</v>
      </c>
      <c r="D73" s="120">
        <v>8834</v>
      </c>
      <c r="E73" s="94">
        <v>8834</v>
      </c>
    </row>
    <row r="74" spans="1:5" ht="28.5" customHeight="1" x14ac:dyDescent="0.15">
      <c r="A74" s="94" t="s">
        <v>258</v>
      </c>
      <c r="B74" s="120">
        <v>2570</v>
      </c>
      <c r="C74" s="120">
        <v>2570</v>
      </c>
      <c r="D74" s="120">
        <v>2570</v>
      </c>
      <c r="E74" s="94">
        <v>2570</v>
      </c>
    </row>
    <row r="75" spans="1:5" ht="28.5" customHeight="1" x14ac:dyDescent="0.15">
      <c r="A75" s="94" t="s">
        <v>259</v>
      </c>
      <c r="B75" s="120">
        <v>4898</v>
      </c>
      <c r="C75" s="120">
        <v>5950</v>
      </c>
      <c r="D75" s="120">
        <v>5950</v>
      </c>
      <c r="E75" s="120">
        <v>5950</v>
      </c>
    </row>
    <row r="76" spans="1:5" ht="28.5" customHeight="1" x14ac:dyDescent="0.15">
      <c r="A76" s="94" t="s">
        <v>266</v>
      </c>
      <c r="B76" s="120">
        <v>5105</v>
      </c>
      <c r="C76" s="120">
        <v>4995</v>
      </c>
      <c r="D76" s="120">
        <v>5545</v>
      </c>
      <c r="E76" s="94">
        <v>5545</v>
      </c>
    </row>
    <row r="77" spans="1:5" ht="28.5" customHeight="1" x14ac:dyDescent="0.15">
      <c r="A77" s="94" t="s">
        <v>264</v>
      </c>
      <c r="B77" s="120">
        <f>995+1950+1100+620+150+450</f>
        <v>5265</v>
      </c>
      <c r="C77" s="120">
        <f>995+952+1100+620+450</f>
        <v>4117</v>
      </c>
      <c r="D77" s="120">
        <f>995+1150+1100+620+150+450</f>
        <v>4465</v>
      </c>
      <c r="E77" s="94">
        <v>4705</v>
      </c>
    </row>
    <row r="78" spans="1:5" ht="28.5" customHeight="1" x14ac:dyDescent="0.15">
      <c r="A78" s="94" t="s">
        <v>260</v>
      </c>
      <c r="B78" s="120">
        <v>2400</v>
      </c>
      <c r="C78" s="120">
        <v>2400</v>
      </c>
      <c r="D78" s="120">
        <v>2400</v>
      </c>
      <c r="E78" s="94">
        <v>2400</v>
      </c>
    </row>
    <row r="79" spans="1:5" ht="28.5" customHeight="1" x14ac:dyDescent="0.15">
      <c r="A79" s="94" t="s">
        <v>261</v>
      </c>
      <c r="B79" s="120">
        <v>1125</v>
      </c>
      <c r="C79" s="120">
        <v>1125</v>
      </c>
      <c r="D79" s="120">
        <v>1125</v>
      </c>
      <c r="E79" s="94">
        <v>1125</v>
      </c>
    </row>
    <row r="80" spans="1:5" s="93" customFormat="1" ht="28.5" customHeight="1" x14ac:dyDescent="0.15">
      <c r="A80" s="114" t="s">
        <v>186</v>
      </c>
      <c r="B80" s="114">
        <f>SUM(B73:B79)</f>
        <v>25163</v>
      </c>
      <c r="C80" s="114">
        <f>SUM(C73:C79)</f>
        <v>27656</v>
      </c>
      <c r="D80" s="114">
        <f>SUM(D73:D79)</f>
        <v>30889</v>
      </c>
      <c r="E80" s="114">
        <f>SUM(E73:E79)</f>
        <v>31129</v>
      </c>
    </row>
  </sheetData>
  <mergeCells count="19">
    <mergeCell ref="A50:F50"/>
    <mergeCell ref="A1:F1"/>
    <mergeCell ref="E25:F25"/>
    <mergeCell ref="E26:F26"/>
    <mergeCell ref="E27:F27"/>
    <mergeCell ref="E28:F28"/>
    <mergeCell ref="E29:F29"/>
    <mergeCell ref="E30:F30"/>
    <mergeCell ref="E31:F31"/>
    <mergeCell ref="A35:F35"/>
    <mergeCell ref="E32:F32"/>
    <mergeCell ref="E57:F57"/>
    <mergeCell ref="E58:F58"/>
    <mergeCell ref="E51:F51"/>
    <mergeCell ref="E52:F52"/>
    <mergeCell ref="E53:F53"/>
    <mergeCell ref="E54:F54"/>
    <mergeCell ref="E55:F55"/>
    <mergeCell ref="E56:F56"/>
  </mergeCells>
  <phoneticPr fontId="2" type="noConversion"/>
  <conditionalFormatting sqref="F34 F36 E23 F2:F8 E49 F42:F43 F46">
    <cfRule type="cellIs" dxfId="153" priority="63" stopIfTrue="1" operator="lessThan">
      <formula>0.9</formula>
    </cfRule>
  </conditionalFormatting>
  <conditionalFormatting sqref="E37:E38">
    <cfRule type="cellIs" dxfId="152" priority="62" stopIfTrue="1" operator="lessThan">
      <formula>0.9</formula>
    </cfRule>
  </conditionalFormatting>
  <conditionalFormatting sqref="F20">
    <cfRule type="cellIs" dxfId="151" priority="61" stopIfTrue="1" operator="lessThan">
      <formula>0.9</formula>
    </cfRule>
  </conditionalFormatting>
  <conditionalFormatting sqref="E21">
    <cfRule type="cellIs" dxfId="150" priority="59" stopIfTrue="1" operator="lessThan">
      <formula>0.9</formula>
    </cfRule>
  </conditionalFormatting>
  <conditionalFormatting sqref="F37:F38">
    <cfRule type="cellIs" dxfId="149" priority="58" stopIfTrue="1" operator="lessThan">
      <formula>0.9</formula>
    </cfRule>
  </conditionalFormatting>
  <conditionalFormatting sqref="D25">
    <cfRule type="cellIs" dxfId="148" priority="56" stopIfTrue="1" operator="lessThan">
      <formula>0.9</formula>
    </cfRule>
  </conditionalFormatting>
  <conditionalFormatting sqref="F24">
    <cfRule type="cellIs" dxfId="147" priority="57" stopIfTrue="1" operator="lessThan">
      <formula>0.9</formula>
    </cfRule>
  </conditionalFormatting>
  <conditionalFormatting sqref="F17">
    <cfRule type="cellIs" dxfId="146" priority="55" stopIfTrue="1" operator="lessThan">
      <formula>0.9</formula>
    </cfRule>
  </conditionalFormatting>
  <conditionalFormatting sqref="F18">
    <cfRule type="cellIs" dxfId="145" priority="54" stopIfTrue="1" operator="lessThan">
      <formula>0.9</formula>
    </cfRule>
  </conditionalFormatting>
  <conditionalFormatting sqref="D26">
    <cfRule type="cellIs" dxfId="144" priority="44" stopIfTrue="1" operator="lessThan">
      <formula>0.9</formula>
    </cfRule>
  </conditionalFormatting>
  <conditionalFormatting sqref="E19">
    <cfRule type="cellIs" dxfId="143" priority="51" stopIfTrue="1" operator="lessThan">
      <formula>0.9</formula>
    </cfRule>
  </conditionalFormatting>
  <conditionalFormatting sqref="E39">
    <cfRule type="cellIs" dxfId="142" priority="50" stopIfTrue="1" operator="lessThan">
      <formula>0.9</formula>
    </cfRule>
  </conditionalFormatting>
  <conditionalFormatting sqref="D27">
    <cfRule type="cellIs" dxfId="141" priority="43" stopIfTrue="1" operator="lessThan">
      <formula>0.9</formula>
    </cfRule>
  </conditionalFormatting>
  <conditionalFormatting sqref="F39">
    <cfRule type="cellIs" dxfId="140" priority="49" stopIfTrue="1" operator="lessThan">
      <formula>0.9</formula>
    </cfRule>
  </conditionalFormatting>
  <conditionalFormatting sqref="E40">
    <cfRule type="cellIs" dxfId="139" priority="48" stopIfTrue="1" operator="lessThan">
      <formula>0.9</formula>
    </cfRule>
  </conditionalFormatting>
  <conditionalFormatting sqref="F40">
    <cfRule type="cellIs" dxfId="138" priority="47" stopIfTrue="1" operator="lessThan">
      <formula>0.9</formula>
    </cfRule>
  </conditionalFormatting>
  <conditionalFormatting sqref="E41">
    <cfRule type="cellIs" dxfId="137" priority="46" stopIfTrue="1" operator="lessThan">
      <formula>0.9</formula>
    </cfRule>
  </conditionalFormatting>
  <conditionalFormatting sqref="F41">
    <cfRule type="cellIs" dxfId="136" priority="45" stopIfTrue="1" operator="lessThan">
      <formula>0.9</formula>
    </cfRule>
  </conditionalFormatting>
  <conditionalFormatting sqref="D31 D33">
    <cfRule type="cellIs" dxfId="135" priority="34" stopIfTrue="1" operator="lessThan">
      <formula>0.9</formula>
    </cfRule>
  </conditionalFormatting>
  <conditionalFormatting sqref="E42:E44">
    <cfRule type="cellIs" dxfId="134" priority="41" stopIfTrue="1" operator="lessThan">
      <formula>0.9</formula>
    </cfRule>
  </conditionalFormatting>
  <conditionalFormatting sqref="E45">
    <cfRule type="cellIs" dxfId="133" priority="39" stopIfTrue="1" operator="lessThan">
      <formula>0.9</formula>
    </cfRule>
  </conditionalFormatting>
  <conditionalFormatting sqref="F45">
    <cfRule type="cellIs" dxfId="132" priority="38" stopIfTrue="1" operator="lessThan">
      <formula>0.9</formula>
    </cfRule>
  </conditionalFormatting>
  <conditionalFormatting sqref="E46:E48">
    <cfRule type="cellIs" dxfId="131" priority="37" stopIfTrue="1" operator="lessThan">
      <formula>0.9</formula>
    </cfRule>
  </conditionalFormatting>
  <conditionalFormatting sqref="F47:F48">
    <cfRule type="cellIs" dxfId="130" priority="36" stopIfTrue="1" operator="lessThan">
      <formula>0.9</formula>
    </cfRule>
  </conditionalFormatting>
  <conditionalFormatting sqref="D28:D30">
    <cfRule type="cellIs" dxfId="129" priority="33" stopIfTrue="1" operator="lessThan">
      <formula>0.9</formula>
    </cfRule>
  </conditionalFormatting>
  <conditionalFormatting sqref="E5">
    <cfRule type="cellIs" dxfId="128" priority="19" stopIfTrue="1" operator="lessThan">
      <formula>0.9</formula>
    </cfRule>
  </conditionalFormatting>
  <conditionalFormatting sqref="E6">
    <cfRule type="cellIs" dxfId="127" priority="18" stopIfTrue="1" operator="lessThan">
      <formula>0.9</formula>
    </cfRule>
  </conditionalFormatting>
  <conditionalFormatting sqref="E7">
    <cfRule type="cellIs" dxfId="126" priority="17" stopIfTrue="1" operator="lessThan">
      <formula>0.9</formula>
    </cfRule>
  </conditionalFormatting>
  <conditionalFormatting sqref="E22">
    <cfRule type="cellIs" dxfId="125" priority="24" stopIfTrue="1" operator="lessThan">
      <formula>0.9</formula>
    </cfRule>
  </conditionalFormatting>
  <conditionalFormatting sqref="E17">
    <cfRule type="cellIs" dxfId="124" priority="11" stopIfTrue="1" operator="lessThan">
      <formula>0.9</formula>
    </cfRule>
  </conditionalFormatting>
  <conditionalFormatting sqref="E8">
    <cfRule type="cellIs" dxfId="123" priority="16" stopIfTrue="1" operator="lessThan">
      <formula>0.9</formula>
    </cfRule>
  </conditionalFormatting>
  <conditionalFormatting sqref="E18">
    <cfRule type="cellIs" dxfId="122" priority="10" stopIfTrue="1" operator="lessThan">
      <formula>0.9</formula>
    </cfRule>
  </conditionalFormatting>
  <conditionalFormatting sqref="F9:F11">
    <cfRule type="cellIs" dxfId="121" priority="9" stopIfTrue="1" operator="lessThan">
      <formula>0.9</formula>
    </cfRule>
  </conditionalFormatting>
  <conditionalFormatting sqref="F12">
    <cfRule type="cellIs" dxfId="120" priority="8" stopIfTrue="1" operator="lessThan">
      <formula>0.9</formula>
    </cfRule>
  </conditionalFormatting>
  <conditionalFormatting sqref="F13:F15">
    <cfRule type="cellIs" dxfId="119" priority="7" stopIfTrue="1" operator="lessThan">
      <formula>0.9</formula>
    </cfRule>
  </conditionalFormatting>
  <conditionalFormatting sqref="F16">
    <cfRule type="cellIs" dxfId="118" priority="6" stopIfTrue="1" operator="lessThan">
      <formula>0.9</formula>
    </cfRule>
  </conditionalFormatting>
  <conditionalFormatting sqref="E9:E11">
    <cfRule type="cellIs" dxfId="117" priority="5" stopIfTrue="1" operator="lessThan">
      <formula>0.9</formula>
    </cfRule>
  </conditionalFormatting>
  <conditionalFormatting sqref="E12">
    <cfRule type="cellIs" dxfId="116" priority="4" stopIfTrue="1" operator="lessThan">
      <formula>0.9</formula>
    </cfRule>
  </conditionalFormatting>
  <conditionalFormatting sqref="E13:E15">
    <cfRule type="cellIs" dxfId="115" priority="3" stopIfTrue="1" operator="lessThan">
      <formula>0.9</formula>
    </cfRule>
  </conditionalFormatting>
  <conditionalFormatting sqref="E16">
    <cfRule type="cellIs" dxfId="114" priority="2" stopIfTrue="1" operator="lessThan">
      <formula>0.9</formula>
    </cfRule>
  </conditionalFormatting>
  <conditionalFormatting sqref="D32">
    <cfRule type="cellIs" dxfId="113" priority="1" stopIfTrue="1" operator="lessThan">
      <formula>0.9</formula>
    </cfRule>
  </conditionalFormatting>
  <pageMargins left="0.7" right="0.7" top="0.75" bottom="0.75" header="0.3" footer="0.3"/>
  <pageSetup paperSize="9" scale="7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2"/>
  <sheetViews>
    <sheetView topLeftCell="A37" zoomScale="115" zoomScaleNormal="115" workbookViewId="0">
      <selection activeCell="A40" sqref="A40:E47"/>
    </sheetView>
  </sheetViews>
  <sheetFormatPr defaultColWidth="9" defaultRowHeight="28.5" customHeight="1" x14ac:dyDescent="0.15"/>
  <cols>
    <col min="1" max="1" width="18.25" style="89" customWidth="1"/>
    <col min="2" max="2" width="15.125" style="89" customWidth="1"/>
    <col min="3" max="3" width="28.25" style="89" bestFit="1" customWidth="1"/>
    <col min="4" max="4" width="20.5" style="89" bestFit="1" customWidth="1"/>
    <col min="5" max="5" width="21.375" style="89" customWidth="1"/>
    <col min="6" max="6" width="28.125" style="89" customWidth="1"/>
    <col min="7" max="7" width="40" style="89" customWidth="1"/>
    <col min="8" max="16384" width="9" style="89"/>
  </cols>
  <sheetData>
    <row r="1" spans="1:7" ht="28.5" customHeight="1" x14ac:dyDescent="0.15">
      <c r="A1" s="173" t="s">
        <v>279</v>
      </c>
      <c r="B1" s="173"/>
      <c r="C1" s="173"/>
      <c r="D1" s="173"/>
      <c r="E1" s="173"/>
      <c r="F1" s="173"/>
    </row>
    <row r="2" spans="1:7" s="90" customFormat="1" ht="28.5" customHeight="1" x14ac:dyDescent="0.15">
      <c r="A2" s="90" t="s">
        <v>269</v>
      </c>
    </row>
    <row r="3" spans="1:7" s="90" customFormat="1" ht="28.5" customHeight="1" x14ac:dyDescent="0.15">
      <c r="A3" s="90" t="s">
        <v>270</v>
      </c>
    </row>
    <row r="4" spans="1:7" s="93" customFormat="1" ht="28.5" customHeight="1" x14ac:dyDescent="0.15">
      <c r="A4" s="121" t="s">
        <v>225</v>
      </c>
      <c r="B4" s="121" t="s">
        <v>226</v>
      </c>
      <c r="C4" s="121" t="s">
        <v>227</v>
      </c>
      <c r="D4" s="121" t="s">
        <v>2</v>
      </c>
      <c r="E4" s="121" t="s">
        <v>271</v>
      </c>
      <c r="F4" s="92" t="s">
        <v>272</v>
      </c>
      <c r="G4" s="121" t="s">
        <v>228</v>
      </c>
    </row>
    <row r="5" spans="1:7" s="99" customFormat="1" ht="28.5" customHeight="1" x14ac:dyDescent="0.15">
      <c r="A5" s="98">
        <v>14</v>
      </c>
      <c r="B5" s="98" t="s">
        <v>206</v>
      </c>
      <c r="C5" s="98" t="s">
        <v>205</v>
      </c>
      <c r="D5" s="95">
        <v>43194</v>
      </c>
      <c r="E5" s="103">
        <v>0.77</v>
      </c>
      <c r="F5" s="97">
        <v>0.85</v>
      </c>
      <c r="G5" s="129" t="s">
        <v>309</v>
      </c>
    </row>
    <row r="6" spans="1:7" s="99" customFormat="1" ht="28.5" customHeight="1" x14ac:dyDescent="0.15">
      <c r="A6" s="98">
        <v>14</v>
      </c>
      <c r="B6" s="98" t="s">
        <v>207</v>
      </c>
      <c r="C6" s="98" t="s">
        <v>310</v>
      </c>
      <c r="D6" s="95">
        <v>43185</v>
      </c>
      <c r="E6" s="103">
        <v>0.5</v>
      </c>
      <c r="F6" s="97">
        <v>0.5</v>
      </c>
      <c r="G6" s="129" t="s">
        <v>311</v>
      </c>
    </row>
    <row r="7" spans="1:7" s="99" customFormat="1" ht="28.5" customHeight="1" x14ac:dyDescent="0.15">
      <c r="A7" s="98">
        <v>14</v>
      </c>
      <c r="B7" s="98" t="s">
        <v>72</v>
      </c>
      <c r="C7" s="98" t="s">
        <v>209</v>
      </c>
      <c r="D7" s="95">
        <v>43191</v>
      </c>
      <c r="E7" s="103">
        <v>0.93</v>
      </c>
      <c r="F7" s="97">
        <v>0.93</v>
      </c>
      <c r="G7" s="98"/>
    </row>
    <row r="8" spans="1:7" s="99" customFormat="1" ht="28.5" customHeight="1" x14ac:dyDescent="0.15">
      <c r="A8" s="98">
        <v>14</v>
      </c>
      <c r="B8" s="98" t="s">
        <v>76</v>
      </c>
      <c r="C8" s="98" t="s">
        <v>210</v>
      </c>
      <c r="D8" s="95">
        <v>43190</v>
      </c>
      <c r="E8" s="103">
        <v>0.6</v>
      </c>
      <c r="F8" s="97">
        <v>0.6</v>
      </c>
      <c r="G8" s="98"/>
    </row>
    <row r="9" spans="1:7" s="99" customFormat="1" ht="28.5" customHeight="1" x14ac:dyDescent="0.15">
      <c r="A9" s="98">
        <v>14</v>
      </c>
      <c r="B9" s="98" t="s">
        <v>62</v>
      </c>
      <c r="C9" s="98" t="s">
        <v>211</v>
      </c>
      <c r="D9" s="95">
        <v>43191</v>
      </c>
      <c r="E9" s="103">
        <v>0.61</v>
      </c>
      <c r="F9" s="104">
        <v>0.64</v>
      </c>
      <c r="G9" s="98"/>
    </row>
    <row r="10" spans="1:7" s="99" customFormat="1" ht="28.5" customHeight="1" x14ac:dyDescent="0.15">
      <c r="A10" s="98">
        <v>14</v>
      </c>
      <c r="B10" s="98" t="s">
        <v>199</v>
      </c>
      <c r="C10" s="98" t="s">
        <v>212</v>
      </c>
      <c r="D10" s="95">
        <v>43190</v>
      </c>
      <c r="E10" s="103">
        <v>0.88</v>
      </c>
      <c r="F10" s="104">
        <v>0.88</v>
      </c>
      <c r="G10" s="98"/>
    </row>
    <row r="11" spans="1:7" s="99" customFormat="1" ht="28.5" customHeight="1" x14ac:dyDescent="0.15">
      <c r="A11" s="98">
        <v>14</v>
      </c>
      <c r="B11" s="98" t="s">
        <v>82</v>
      </c>
      <c r="C11" s="98" t="s">
        <v>213</v>
      </c>
      <c r="D11" s="95">
        <v>43191</v>
      </c>
      <c r="E11" s="103">
        <v>0.85</v>
      </c>
      <c r="F11" s="104">
        <v>0.9</v>
      </c>
      <c r="G11" s="129" t="s">
        <v>296</v>
      </c>
    </row>
    <row r="12" spans="1:7" s="99" customFormat="1" ht="28.5" customHeight="1" x14ac:dyDescent="0.15">
      <c r="A12" s="98">
        <v>14</v>
      </c>
      <c r="B12" s="98" t="s">
        <v>87</v>
      </c>
      <c r="C12" s="98" t="s">
        <v>214</v>
      </c>
      <c r="D12" s="95">
        <v>43191</v>
      </c>
      <c r="E12" s="103">
        <v>0.82</v>
      </c>
      <c r="F12" s="104">
        <v>0.82</v>
      </c>
      <c r="G12" s="129" t="s">
        <v>297</v>
      </c>
    </row>
    <row r="13" spans="1:7" s="102" customFormat="1" ht="28.5" customHeight="1" x14ac:dyDescent="0.15">
      <c r="A13" s="98">
        <v>14</v>
      </c>
      <c r="B13" s="98" t="s">
        <v>215</v>
      </c>
      <c r="C13" s="98" t="s">
        <v>216</v>
      </c>
      <c r="D13" s="95">
        <v>43194</v>
      </c>
      <c r="E13" s="103">
        <v>0.75</v>
      </c>
      <c r="F13" s="104">
        <v>0.68</v>
      </c>
      <c r="G13" s="129" t="s">
        <v>292</v>
      </c>
    </row>
    <row r="14" spans="1:7" s="99" customFormat="1" ht="28.5" customHeight="1" x14ac:dyDescent="0.15">
      <c r="A14" s="98">
        <v>14</v>
      </c>
      <c r="B14" s="98" t="s">
        <v>222</v>
      </c>
      <c r="C14" s="98" t="s">
        <v>221</v>
      </c>
      <c r="D14" s="95">
        <v>43190</v>
      </c>
      <c r="E14" s="103">
        <v>0.9</v>
      </c>
      <c r="F14" s="104">
        <v>0.88</v>
      </c>
      <c r="G14" s="98" t="s">
        <v>281</v>
      </c>
    </row>
    <row r="15" spans="1:7" s="102" customFormat="1" ht="28.5" customHeight="1" x14ac:dyDescent="0.15">
      <c r="A15" s="98">
        <v>14</v>
      </c>
      <c r="B15" s="98" t="s">
        <v>224</v>
      </c>
      <c r="C15" s="98" t="s">
        <v>223</v>
      </c>
      <c r="D15" s="95">
        <v>43194</v>
      </c>
      <c r="E15" s="103">
        <v>0.84</v>
      </c>
      <c r="F15" s="104">
        <v>0.6</v>
      </c>
      <c r="G15" s="129" t="s">
        <v>282</v>
      </c>
    </row>
    <row r="16" spans="1:7" s="102" customFormat="1" ht="28.5" customHeight="1" x14ac:dyDescent="0.15">
      <c r="A16" s="98"/>
      <c r="B16" s="98"/>
      <c r="C16" s="98"/>
      <c r="D16" s="95"/>
      <c r="E16" s="103"/>
      <c r="F16" s="104"/>
      <c r="G16" s="98"/>
    </row>
    <row r="17" spans="1:7" s="102" customFormat="1" ht="28.5" customHeight="1" x14ac:dyDescent="0.15">
      <c r="A17" s="98"/>
      <c r="B17" s="98"/>
      <c r="C17" s="98"/>
      <c r="D17" s="95"/>
      <c r="E17" s="104"/>
      <c r="F17" s="97"/>
      <c r="G17" s="98"/>
    </row>
    <row r="18" spans="1:7" s="106" customFormat="1" ht="28.5" customHeight="1" x14ac:dyDescent="0.15">
      <c r="A18" s="123"/>
      <c r="B18" s="123"/>
      <c r="C18" s="123"/>
      <c r="D18" s="100"/>
      <c r="E18" s="96"/>
      <c r="F18" s="97"/>
      <c r="G18" s="105"/>
    </row>
    <row r="19" spans="1:7" s="90" customFormat="1" ht="28.5" customHeight="1" x14ac:dyDescent="0.15">
      <c r="A19" s="107"/>
      <c r="B19" s="107"/>
      <c r="C19" s="107"/>
      <c r="D19" s="108"/>
      <c r="E19" s="109"/>
      <c r="F19" s="107"/>
    </row>
    <row r="20" spans="1:7" s="90" customFormat="1" ht="28.5" customHeight="1" x14ac:dyDescent="0.15">
      <c r="A20" s="90" t="s">
        <v>237</v>
      </c>
    </row>
    <row r="21" spans="1:7" s="90" customFormat="1" ht="28.5" customHeight="1" x14ac:dyDescent="0.15">
      <c r="A21" s="121" t="s">
        <v>225</v>
      </c>
      <c r="B21" s="121" t="s">
        <v>226</v>
      </c>
      <c r="C21" s="121" t="s">
        <v>227</v>
      </c>
      <c r="D21" s="121" t="s">
        <v>2</v>
      </c>
      <c r="E21" s="121" t="s">
        <v>238</v>
      </c>
      <c r="F21" s="121" t="s">
        <v>239</v>
      </c>
    </row>
    <row r="22" spans="1:7" s="90" customFormat="1" ht="28.5" customHeight="1" x14ac:dyDescent="0.15">
      <c r="A22" s="126"/>
      <c r="B22" s="131" t="s">
        <v>329</v>
      </c>
      <c r="C22" s="126"/>
      <c r="D22" s="126"/>
      <c r="E22" s="126"/>
      <c r="F22" s="126"/>
    </row>
    <row r="23" spans="1:7" ht="28.5" customHeight="1" x14ac:dyDescent="0.15">
      <c r="A23" s="123"/>
      <c r="B23" s="123"/>
      <c r="C23" s="123"/>
      <c r="D23" s="100"/>
      <c r="E23" s="101"/>
      <c r="F23" s="122"/>
    </row>
    <row r="24" spans="1:7" ht="28.5" customHeight="1" x14ac:dyDescent="0.15">
      <c r="A24" s="111"/>
      <c r="B24" s="111"/>
      <c r="C24" s="111"/>
      <c r="D24" s="112"/>
      <c r="E24" s="113"/>
      <c r="F24" s="111"/>
    </row>
    <row r="25" spans="1:7" ht="28.5" customHeight="1" x14ac:dyDescent="0.15">
      <c r="A25" s="90" t="s">
        <v>241</v>
      </c>
      <c r="B25" s="90"/>
      <c r="C25" s="90"/>
      <c r="D25" s="90"/>
      <c r="E25" s="90"/>
      <c r="F25" s="90"/>
    </row>
    <row r="26" spans="1:7" ht="28.5" customHeight="1" x14ac:dyDescent="0.15">
      <c r="A26" s="121" t="s">
        <v>225</v>
      </c>
      <c r="B26" s="121" t="s">
        <v>226</v>
      </c>
      <c r="C26" s="121" t="s">
        <v>227</v>
      </c>
      <c r="D26" s="121" t="s">
        <v>238</v>
      </c>
      <c r="E26" s="174" t="s">
        <v>239</v>
      </c>
      <c r="F26" s="174"/>
    </row>
    <row r="27" spans="1:7" s="90" customFormat="1" ht="28.5" customHeight="1" x14ac:dyDescent="0.15">
      <c r="A27" s="123">
        <v>14</v>
      </c>
      <c r="B27" s="123" t="s">
        <v>284</v>
      </c>
      <c r="C27" s="123" t="s">
        <v>283</v>
      </c>
      <c r="D27" s="101">
        <v>7.0000000000000007E-2</v>
      </c>
      <c r="E27" s="176" t="s">
        <v>285</v>
      </c>
      <c r="F27" s="175"/>
    </row>
    <row r="28" spans="1:7" s="93" customFormat="1" ht="28.5" customHeight="1" x14ac:dyDescent="0.15">
      <c r="A28" s="123">
        <v>14</v>
      </c>
      <c r="B28" s="123" t="s">
        <v>287</v>
      </c>
      <c r="C28" s="123" t="s">
        <v>286</v>
      </c>
      <c r="D28" s="101">
        <v>0.4</v>
      </c>
      <c r="E28" s="176" t="s">
        <v>288</v>
      </c>
      <c r="F28" s="175"/>
    </row>
    <row r="29" spans="1:7" ht="28.5" customHeight="1" x14ac:dyDescent="0.15">
      <c r="A29" s="123">
        <v>14</v>
      </c>
      <c r="B29" s="98" t="s">
        <v>293</v>
      </c>
      <c r="C29" s="130" t="s">
        <v>331</v>
      </c>
      <c r="D29" s="103">
        <v>0.1</v>
      </c>
      <c r="E29" s="175" t="s">
        <v>157</v>
      </c>
      <c r="F29" s="175"/>
    </row>
    <row r="30" spans="1:7" s="102" customFormat="1" ht="28.5" customHeight="1" x14ac:dyDescent="0.15">
      <c r="A30" s="98">
        <v>14</v>
      </c>
      <c r="B30" s="98" t="s">
        <v>299</v>
      </c>
      <c r="C30" s="98" t="s">
        <v>298</v>
      </c>
      <c r="D30" s="103">
        <v>0.14000000000000001</v>
      </c>
      <c r="E30" s="177" t="s">
        <v>300</v>
      </c>
      <c r="F30" s="177"/>
    </row>
    <row r="31" spans="1:7" s="102" customFormat="1" ht="28.5" customHeight="1" x14ac:dyDescent="0.15">
      <c r="A31" s="98">
        <v>14</v>
      </c>
      <c r="B31" s="98" t="s">
        <v>302</v>
      </c>
      <c r="C31" s="98" t="s">
        <v>301</v>
      </c>
      <c r="D31" s="103">
        <v>0.21</v>
      </c>
      <c r="E31" s="177"/>
      <c r="F31" s="177"/>
    </row>
    <row r="32" spans="1:7" ht="28.5" customHeight="1" x14ac:dyDescent="0.15">
      <c r="A32" s="123">
        <v>14</v>
      </c>
      <c r="B32" s="123" t="s">
        <v>322</v>
      </c>
      <c r="C32" s="128" t="s">
        <v>321</v>
      </c>
      <c r="D32" s="101">
        <v>0.32</v>
      </c>
      <c r="E32" s="176" t="s">
        <v>326</v>
      </c>
      <c r="F32" s="175"/>
    </row>
    <row r="33" spans="1:6" ht="28.5" customHeight="1" x14ac:dyDescent="0.15">
      <c r="A33" s="128">
        <v>14</v>
      </c>
      <c r="B33" s="123" t="s">
        <v>323</v>
      </c>
      <c r="C33" s="128" t="s">
        <v>187</v>
      </c>
      <c r="D33" s="101">
        <v>0.2</v>
      </c>
      <c r="E33" s="176" t="s">
        <v>327</v>
      </c>
      <c r="F33" s="175"/>
    </row>
    <row r="34" spans="1:6" ht="28.5" customHeight="1" x14ac:dyDescent="0.15">
      <c r="A34" s="128">
        <v>14</v>
      </c>
      <c r="B34" s="128" t="s">
        <v>325</v>
      </c>
      <c r="C34" s="128" t="s">
        <v>324</v>
      </c>
      <c r="D34" s="101">
        <v>0.13</v>
      </c>
      <c r="E34" s="178" t="s">
        <v>328</v>
      </c>
      <c r="F34" s="179"/>
    </row>
    <row r="35" spans="1:6" ht="28.5" customHeight="1" x14ac:dyDescent="0.15">
      <c r="A35" s="111"/>
      <c r="B35" s="111"/>
      <c r="C35" s="111"/>
      <c r="D35" s="113"/>
      <c r="E35" s="115"/>
      <c r="F35" s="115"/>
    </row>
    <row r="37" spans="1:6" ht="28.5" customHeight="1" x14ac:dyDescent="0.15">
      <c r="A37" s="173" t="s">
        <v>280</v>
      </c>
      <c r="B37" s="173"/>
      <c r="C37" s="173"/>
      <c r="D37" s="173"/>
      <c r="E37" s="173"/>
      <c r="F37" s="173"/>
    </row>
    <row r="38" spans="1:6" ht="28.5" customHeight="1" x14ac:dyDescent="0.15">
      <c r="A38" s="90" t="s">
        <v>245</v>
      </c>
      <c r="B38" s="90"/>
      <c r="C38" s="90"/>
      <c r="D38" s="90"/>
      <c r="E38" s="90"/>
      <c r="F38" s="90"/>
    </row>
    <row r="39" spans="1:6" ht="28.5" customHeight="1" x14ac:dyDescent="0.15">
      <c r="A39" s="121" t="s">
        <v>275</v>
      </c>
      <c r="B39" s="121" t="s">
        <v>226</v>
      </c>
      <c r="C39" s="121" t="s">
        <v>227</v>
      </c>
      <c r="D39" s="121" t="s">
        <v>2</v>
      </c>
      <c r="E39" s="121" t="s">
        <v>246</v>
      </c>
      <c r="F39" s="121" t="s">
        <v>247</v>
      </c>
    </row>
    <row r="40" spans="1:6" ht="28.5" customHeight="1" x14ac:dyDescent="0.15">
      <c r="A40" s="123">
        <v>15</v>
      </c>
      <c r="B40" s="123" t="s">
        <v>290</v>
      </c>
      <c r="C40" s="123" t="s">
        <v>289</v>
      </c>
      <c r="D40" s="100">
        <v>43197</v>
      </c>
      <c r="E40" s="101">
        <v>0.55000000000000004</v>
      </c>
      <c r="F40" s="125" t="s">
        <v>291</v>
      </c>
    </row>
    <row r="41" spans="1:6" ht="28.5" customHeight="1" x14ac:dyDescent="0.15">
      <c r="A41" s="123">
        <v>15</v>
      </c>
      <c r="B41" s="123" t="s">
        <v>294</v>
      </c>
      <c r="C41" s="130" t="s">
        <v>330</v>
      </c>
      <c r="D41" s="100">
        <v>43201</v>
      </c>
      <c r="E41" s="101">
        <v>0.65</v>
      </c>
      <c r="F41" s="125" t="s">
        <v>295</v>
      </c>
    </row>
    <row r="42" spans="1:6" s="102" customFormat="1" ht="28.5" customHeight="1" x14ac:dyDescent="0.15">
      <c r="A42" s="98">
        <v>15</v>
      </c>
      <c r="B42" s="98" t="s">
        <v>302</v>
      </c>
      <c r="C42" s="98" t="s">
        <v>303</v>
      </c>
      <c r="D42" s="95">
        <v>43198</v>
      </c>
      <c r="E42" s="103">
        <v>0.85</v>
      </c>
      <c r="F42" s="136" t="s">
        <v>304</v>
      </c>
    </row>
    <row r="43" spans="1:6" s="102" customFormat="1" ht="28.5" customHeight="1" x14ac:dyDescent="0.15">
      <c r="A43" s="98">
        <v>15</v>
      </c>
      <c r="B43" s="98" t="s">
        <v>306</v>
      </c>
      <c r="C43" s="98" t="s">
        <v>305</v>
      </c>
      <c r="D43" s="95">
        <v>43198</v>
      </c>
      <c r="E43" s="103">
        <v>0.75</v>
      </c>
      <c r="F43" s="136" t="s">
        <v>307</v>
      </c>
    </row>
    <row r="44" spans="1:6" ht="28.5" customHeight="1" x14ac:dyDescent="0.15">
      <c r="A44" s="123">
        <v>15</v>
      </c>
      <c r="B44" s="123" t="s">
        <v>313</v>
      </c>
      <c r="C44" s="127" t="s">
        <v>312</v>
      </c>
      <c r="D44" s="100">
        <v>43196</v>
      </c>
      <c r="E44" s="101">
        <v>0.92</v>
      </c>
      <c r="F44" s="125" t="s">
        <v>314</v>
      </c>
    </row>
    <row r="45" spans="1:6" ht="28.5" customHeight="1" x14ac:dyDescent="0.15">
      <c r="A45" s="123">
        <v>15</v>
      </c>
      <c r="B45" s="123" t="s">
        <v>316</v>
      </c>
      <c r="C45" s="127" t="s">
        <v>315</v>
      </c>
      <c r="D45" s="100">
        <v>43202</v>
      </c>
      <c r="E45" s="101">
        <v>0.9</v>
      </c>
      <c r="F45" s="125" t="s">
        <v>314</v>
      </c>
    </row>
    <row r="46" spans="1:6" ht="28.5" customHeight="1" x14ac:dyDescent="0.15">
      <c r="A46" s="123">
        <v>15</v>
      </c>
      <c r="B46" s="123" t="s">
        <v>318</v>
      </c>
      <c r="C46" s="127" t="s">
        <v>317</v>
      </c>
      <c r="D46" s="100">
        <v>43201</v>
      </c>
      <c r="E46" s="101">
        <v>0.8</v>
      </c>
      <c r="F46" s="125" t="s">
        <v>314</v>
      </c>
    </row>
    <row r="47" spans="1:6" ht="28.5" customHeight="1" x14ac:dyDescent="0.15">
      <c r="A47" s="123">
        <v>15</v>
      </c>
      <c r="B47" s="123" t="s">
        <v>320</v>
      </c>
      <c r="C47" s="127" t="s">
        <v>319</v>
      </c>
      <c r="D47" s="100">
        <v>43201</v>
      </c>
      <c r="E47" s="101">
        <v>0.6</v>
      </c>
      <c r="F47" s="125" t="s">
        <v>332</v>
      </c>
    </row>
    <row r="48" spans="1:6" ht="28.5" customHeight="1" x14ac:dyDescent="0.15">
      <c r="A48" s="123"/>
      <c r="B48" s="123"/>
      <c r="C48" s="98"/>
      <c r="D48" s="95"/>
      <c r="E48" s="101"/>
      <c r="F48" s="116"/>
    </row>
    <row r="49" spans="1:6" ht="28.5" customHeight="1" x14ac:dyDescent="0.15">
      <c r="A49" s="123"/>
      <c r="B49" s="123"/>
      <c r="C49" s="123"/>
      <c r="D49" s="100"/>
      <c r="E49" s="101"/>
      <c r="F49" s="117"/>
    </row>
    <row r="50" spans="1:6" ht="28.5" customHeight="1" x14ac:dyDescent="0.15">
      <c r="A50" s="123"/>
      <c r="B50" s="123"/>
      <c r="C50" s="123"/>
      <c r="D50" s="100"/>
      <c r="E50" s="101"/>
      <c r="F50" s="117"/>
    </row>
    <row r="51" spans="1:6" ht="28.5" customHeight="1" x14ac:dyDescent="0.15">
      <c r="A51" s="107"/>
      <c r="B51" s="107"/>
      <c r="C51" s="107"/>
      <c r="D51" s="108"/>
      <c r="E51" s="109"/>
      <c r="F51" s="107"/>
    </row>
    <row r="52" spans="1:6" ht="28.5" customHeight="1" x14ac:dyDescent="0.15">
      <c r="A52" s="172" t="s">
        <v>255</v>
      </c>
      <c r="B52" s="172"/>
      <c r="C52" s="172"/>
      <c r="D52" s="172"/>
      <c r="E52" s="172"/>
      <c r="F52" s="172"/>
    </row>
    <row r="53" spans="1:6" ht="28.5" customHeight="1" x14ac:dyDescent="0.15">
      <c r="A53" s="118" t="s">
        <v>256</v>
      </c>
      <c r="B53" s="123">
        <v>15</v>
      </c>
      <c r="C53" s="123">
        <f>B53+1</f>
        <v>16</v>
      </c>
      <c r="D53" s="123">
        <f>C53+1</f>
        <v>17</v>
      </c>
      <c r="E53" s="171" t="s">
        <v>276</v>
      </c>
      <c r="F53" s="171"/>
    </row>
    <row r="54" spans="1:6" ht="49.5" customHeight="1" x14ac:dyDescent="0.15">
      <c r="A54" s="123" t="s">
        <v>257</v>
      </c>
      <c r="B54" s="119">
        <v>0.9</v>
      </c>
      <c r="C54" s="119">
        <v>0.9</v>
      </c>
      <c r="D54" s="119">
        <v>0.85</v>
      </c>
      <c r="E54" s="180" t="s">
        <v>308</v>
      </c>
      <c r="F54" s="181"/>
    </row>
    <row r="55" spans="1:6" ht="28.5" customHeight="1" x14ac:dyDescent="0.15">
      <c r="A55" s="123" t="s">
        <v>258</v>
      </c>
      <c r="B55" s="119">
        <v>0.95</v>
      </c>
      <c r="C55" s="119">
        <v>0.95</v>
      </c>
      <c r="D55" s="119">
        <v>0.95</v>
      </c>
      <c r="E55" s="171"/>
      <c r="F55" s="171"/>
    </row>
    <row r="56" spans="1:6" ht="28.5" customHeight="1" x14ac:dyDescent="0.15">
      <c r="A56" s="123" t="s">
        <v>277</v>
      </c>
      <c r="B56" s="119">
        <v>0.92</v>
      </c>
      <c r="C56" s="119">
        <v>0.92</v>
      </c>
      <c r="D56" s="119">
        <v>0.92</v>
      </c>
      <c r="E56" s="182" t="s">
        <v>314</v>
      </c>
      <c r="F56" s="171"/>
    </row>
    <row r="57" spans="1:6" ht="28.5" customHeight="1" x14ac:dyDescent="0.15">
      <c r="A57" s="123" t="s">
        <v>266</v>
      </c>
      <c r="B57" s="119">
        <v>0.95</v>
      </c>
      <c r="C57" s="119">
        <v>0.95</v>
      </c>
      <c r="D57" s="119">
        <v>0.95</v>
      </c>
      <c r="E57" s="171"/>
      <c r="F57" s="171"/>
    </row>
    <row r="58" spans="1:6" ht="28.5" customHeight="1" x14ac:dyDescent="0.15">
      <c r="A58" s="123" t="s">
        <v>264</v>
      </c>
      <c r="B58" s="119">
        <v>0.95</v>
      </c>
      <c r="C58" s="119">
        <v>0.95</v>
      </c>
      <c r="D58" s="119">
        <v>0.95</v>
      </c>
      <c r="E58" s="171"/>
      <c r="F58" s="171"/>
    </row>
    <row r="59" spans="1:6" ht="28.5" customHeight="1" x14ac:dyDescent="0.15">
      <c r="A59" s="123" t="s">
        <v>260</v>
      </c>
      <c r="B59" s="119">
        <v>0.95</v>
      </c>
      <c r="C59" s="119">
        <v>0.95</v>
      </c>
      <c r="D59" s="119">
        <v>0.95</v>
      </c>
      <c r="E59" s="171"/>
      <c r="F59" s="171"/>
    </row>
    <row r="60" spans="1:6" ht="28.5" customHeight="1" x14ac:dyDescent="0.15">
      <c r="A60" s="123" t="s">
        <v>261</v>
      </c>
      <c r="B60" s="119">
        <v>0.95</v>
      </c>
      <c r="C60" s="119">
        <v>0.95</v>
      </c>
      <c r="D60" s="119">
        <v>0.95</v>
      </c>
      <c r="E60" s="171"/>
      <c r="F60" s="171"/>
    </row>
    <row r="62" spans="1:6" s="93" customFormat="1" ht="28.5" customHeight="1" x14ac:dyDescent="0.15">
      <c r="A62" s="93" t="s">
        <v>262</v>
      </c>
      <c r="B62" s="93" t="s">
        <v>278</v>
      </c>
    </row>
    <row r="63" spans="1:6" ht="28.5" customHeight="1" x14ac:dyDescent="0.15">
      <c r="A63" s="118" t="s">
        <v>263</v>
      </c>
      <c r="B63" s="123">
        <v>13</v>
      </c>
      <c r="C63" s="123">
        <f>B63+1</f>
        <v>14</v>
      </c>
      <c r="D63" s="123">
        <f>C63+1</f>
        <v>15</v>
      </c>
      <c r="E63" s="123">
        <f>D63+1</f>
        <v>16</v>
      </c>
      <c r="F63" s="123">
        <f>E63+1</f>
        <v>17</v>
      </c>
    </row>
    <row r="64" spans="1:6" ht="28.5" customHeight="1" x14ac:dyDescent="0.15">
      <c r="A64" s="123" t="s">
        <v>257</v>
      </c>
      <c r="B64" s="120">
        <v>8834</v>
      </c>
      <c r="C64" s="120">
        <v>8834</v>
      </c>
      <c r="D64" s="120">
        <f>8834-2750</f>
        <v>6084</v>
      </c>
      <c r="E64" s="123">
        <v>8189</v>
      </c>
      <c r="F64" s="98">
        <v>8789</v>
      </c>
    </row>
    <row r="65" spans="1:6" ht="28.5" customHeight="1" x14ac:dyDescent="0.15">
      <c r="A65" s="123" t="s">
        <v>258</v>
      </c>
      <c r="B65" s="120">
        <f>2570</f>
        <v>2570</v>
      </c>
      <c r="C65" s="120">
        <v>2570</v>
      </c>
      <c r="D65" s="120">
        <v>3935</v>
      </c>
      <c r="E65" s="123">
        <f>D65-1400</f>
        <v>2535</v>
      </c>
      <c r="F65" s="98">
        <v>3720</v>
      </c>
    </row>
    <row r="66" spans="1:6" ht="28.5" customHeight="1" x14ac:dyDescent="0.15">
      <c r="A66" s="123" t="s">
        <v>259</v>
      </c>
      <c r="B66" s="120">
        <v>4898</v>
      </c>
      <c r="C66" s="120">
        <v>5938</v>
      </c>
      <c r="D66" s="120">
        <v>5938</v>
      </c>
      <c r="E66" s="123">
        <v>5938</v>
      </c>
      <c r="F66" s="98">
        <v>5938</v>
      </c>
    </row>
    <row r="67" spans="1:6" ht="28.5" customHeight="1" x14ac:dyDescent="0.15">
      <c r="A67" s="123" t="s">
        <v>266</v>
      </c>
      <c r="B67" s="120">
        <v>5065</v>
      </c>
      <c r="C67" s="120">
        <v>5625</v>
      </c>
      <c r="D67" s="120">
        <v>5565</v>
      </c>
      <c r="E67" s="123">
        <v>5715</v>
      </c>
      <c r="F67" s="98">
        <v>5290</v>
      </c>
    </row>
    <row r="68" spans="1:6" ht="28.5" customHeight="1" x14ac:dyDescent="0.15">
      <c r="A68" s="123" t="s">
        <v>264</v>
      </c>
      <c r="B68" s="120">
        <f>975+952+830+620+150+450</f>
        <v>3977</v>
      </c>
      <c r="C68" s="120">
        <f>975+1150+950+620+150+450</f>
        <v>4295</v>
      </c>
      <c r="D68" s="120">
        <f>995+1820+850+620+150+420</f>
        <v>4855</v>
      </c>
      <c r="E68" s="123">
        <v>2685</v>
      </c>
      <c r="F68" s="137">
        <f>975+1150+950+620+150+450</f>
        <v>4295</v>
      </c>
    </row>
    <row r="69" spans="1:6" ht="28.5" customHeight="1" x14ac:dyDescent="0.15">
      <c r="A69" s="123" t="s">
        <v>260</v>
      </c>
      <c r="B69" s="120">
        <v>2350</v>
      </c>
      <c r="C69" s="120">
        <v>2350</v>
      </c>
      <c r="D69" s="120">
        <v>2350</v>
      </c>
      <c r="E69" s="123">
        <v>2350</v>
      </c>
      <c r="F69" s="137">
        <v>2350</v>
      </c>
    </row>
    <row r="70" spans="1:6" ht="28.5" customHeight="1" x14ac:dyDescent="0.15">
      <c r="A70" s="123" t="s">
        <v>261</v>
      </c>
      <c r="B70" s="120">
        <v>1200</v>
      </c>
      <c r="C70" s="120">
        <v>1200</v>
      </c>
      <c r="D70" s="120">
        <v>1200</v>
      </c>
      <c r="E70" s="123">
        <v>1200</v>
      </c>
      <c r="F70" s="98">
        <v>1200</v>
      </c>
    </row>
    <row r="71" spans="1:6" s="93" customFormat="1" ht="28.5" customHeight="1" x14ac:dyDescent="0.15">
      <c r="A71" s="121" t="s">
        <v>186</v>
      </c>
      <c r="B71" s="121">
        <f>SUM(B64:B70)</f>
        <v>28894</v>
      </c>
      <c r="C71" s="121">
        <f t="shared" ref="C71:E71" si="0">SUM(C64:C70)</f>
        <v>30812</v>
      </c>
      <c r="D71" s="121">
        <f t="shared" si="0"/>
        <v>29927</v>
      </c>
      <c r="E71" s="121">
        <f t="shared" si="0"/>
        <v>28612</v>
      </c>
      <c r="F71" s="138">
        <f t="shared" ref="F71" si="1">SUM(F64:F70)</f>
        <v>31582</v>
      </c>
    </row>
    <row r="72" spans="1:6" ht="28.5" customHeight="1" x14ac:dyDescent="0.15">
      <c r="F72" s="102"/>
    </row>
    <row r="73" spans="1:6" ht="28.5" customHeight="1" x14ac:dyDescent="0.15">
      <c r="A73" s="93" t="s">
        <v>262</v>
      </c>
      <c r="B73" s="93" t="s">
        <v>265</v>
      </c>
      <c r="F73" s="102"/>
    </row>
    <row r="74" spans="1:6" ht="28.5" customHeight="1" x14ac:dyDescent="0.15">
      <c r="A74" s="118" t="s">
        <v>263</v>
      </c>
      <c r="B74" s="123">
        <v>13</v>
      </c>
      <c r="C74" s="123">
        <f>B74+1</f>
        <v>14</v>
      </c>
      <c r="D74" s="123">
        <f>C74+1</f>
        <v>15</v>
      </c>
      <c r="E74" s="123">
        <v>16</v>
      </c>
      <c r="F74" s="98">
        <v>17</v>
      </c>
    </row>
    <row r="75" spans="1:6" ht="28.5" customHeight="1" x14ac:dyDescent="0.15">
      <c r="A75" s="123" t="s">
        <v>257</v>
      </c>
      <c r="B75" s="120">
        <v>3800</v>
      </c>
      <c r="C75" s="120">
        <v>6499</v>
      </c>
      <c r="D75" s="120">
        <v>8834</v>
      </c>
      <c r="E75" s="123">
        <v>8834</v>
      </c>
      <c r="F75" s="98">
        <v>8834</v>
      </c>
    </row>
    <row r="76" spans="1:6" ht="28.5" customHeight="1" x14ac:dyDescent="0.15">
      <c r="A76" s="123" t="s">
        <v>258</v>
      </c>
      <c r="B76" s="120">
        <v>2570</v>
      </c>
      <c r="C76" s="120">
        <v>2570</v>
      </c>
      <c r="D76" s="120">
        <v>2570</v>
      </c>
      <c r="E76" s="123">
        <v>2570</v>
      </c>
      <c r="F76" s="123">
        <v>2570</v>
      </c>
    </row>
    <row r="77" spans="1:6" ht="28.5" customHeight="1" x14ac:dyDescent="0.15">
      <c r="A77" s="123" t="s">
        <v>259</v>
      </c>
      <c r="B77" s="120">
        <v>4898</v>
      </c>
      <c r="C77" s="120">
        <v>5950</v>
      </c>
      <c r="D77" s="120">
        <v>5950</v>
      </c>
      <c r="E77" s="120">
        <v>5950</v>
      </c>
      <c r="F77" s="120">
        <v>5950</v>
      </c>
    </row>
    <row r="78" spans="1:6" ht="28.5" customHeight="1" x14ac:dyDescent="0.15">
      <c r="A78" s="123" t="s">
        <v>266</v>
      </c>
      <c r="B78" s="120">
        <v>5105</v>
      </c>
      <c r="C78" s="120">
        <v>4995</v>
      </c>
      <c r="D78" s="120">
        <v>5645</v>
      </c>
      <c r="E78" s="123">
        <v>5495</v>
      </c>
      <c r="F78" s="123">
        <v>5645</v>
      </c>
    </row>
    <row r="79" spans="1:6" ht="28.5" customHeight="1" x14ac:dyDescent="0.15">
      <c r="A79" s="123" t="s">
        <v>264</v>
      </c>
      <c r="B79" s="120">
        <f>995+1950+1100+620+150+450</f>
        <v>5265</v>
      </c>
      <c r="C79" s="120">
        <f>995+952+1100+620+450</f>
        <v>4117</v>
      </c>
      <c r="D79" s="120">
        <f>995+1150+1100+620+150+450</f>
        <v>4465</v>
      </c>
      <c r="E79" s="123">
        <v>4705</v>
      </c>
      <c r="F79" s="120">
        <f>995+952+1100+620+450</f>
        <v>4117</v>
      </c>
    </row>
    <row r="80" spans="1:6" ht="28.5" customHeight="1" x14ac:dyDescent="0.15">
      <c r="A80" s="123" t="s">
        <v>260</v>
      </c>
      <c r="B80" s="120">
        <v>2400</v>
      </c>
      <c r="C80" s="120">
        <v>2400</v>
      </c>
      <c r="D80" s="120">
        <v>2400</v>
      </c>
      <c r="E80" s="123">
        <v>2400</v>
      </c>
      <c r="F80" s="124">
        <v>2400</v>
      </c>
    </row>
    <row r="81" spans="1:6" ht="28.5" customHeight="1" x14ac:dyDescent="0.15">
      <c r="A81" s="123" t="s">
        <v>261</v>
      </c>
      <c r="B81" s="120">
        <v>1125</v>
      </c>
      <c r="C81" s="120">
        <v>1125</v>
      </c>
      <c r="D81" s="120">
        <v>1125</v>
      </c>
      <c r="E81" s="123">
        <v>1125</v>
      </c>
      <c r="F81" s="123">
        <v>1125</v>
      </c>
    </row>
    <row r="82" spans="1:6" s="93" customFormat="1" ht="28.5" customHeight="1" x14ac:dyDescent="0.15">
      <c r="A82" s="121" t="s">
        <v>186</v>
      </c>
      <c r="B82" s="121">
        <f>SUM(B75:B81)</f>
        <v>25163</v>
      </c>
      <c r="C82" s="121">
        <f>SUM(C75:C81)</f>
        <v>27656</v>
      </c>
      <c r="D82" s="121">
        <f>SUM(D75:D81)</f>
        <v>30989</v>
      </c>
      <c r="E82" s="121">
        <f>SUM(E75:E81)</f>
        <v>31079</v>
      </c>
      <c r="F82" s="121">
        <f>SUM(F75:F81)</f>
        <v>30641</v>
      </c>
    </row>
  </sheetData>
  <mergeCells count="20">
    <mergeCell ref="E60:F60"/>
    <mergeCell ref="E54:F54"/>
    <mergeCell ref="E55:F55"/>
    <mergeCell ref="E56:F56"/>
    <mergeCell ref="E57:F57"/>
    <mergeCell ref="E58:F58"/>
    <mergeCell ref="E59:F59"/>
    <mergeCell ref="E53:F53"/>
    <mergeCell ref="A1:F1"/>
    <mergeCell ref="E26:F26"/>
    <mergeCell ref="E27:F27"/>
    <mergeCell ref="E28:F28"/>
    <mergeCell ref="E29:F29"/>
    <mergeCell ref="E30:F30"/>
    <mergeCell ref="E31:F31"/>
    <mergeCell ref="E32:F32"/>
    <mergeCell ref="E33:F33"/>
    <mergeCell ref="A37:F37"/>
    <mergeCell ref="A52:F52"/>
    <mergeCell ref="E34:F34"/>
  </mergeCells>
  <phoneticPr fontId="2" type="noConversion"/>
  <conditionalFormatting sqref="F36 F38 E24 F2:F8 E51 F48 F44:F46">
    <cfRule type="cellIs" dxfId="112" priority="50" stopIfTrue="1" operator="lessThan">
      <formula>0.9</formula>
    </cfRule>
  </conditionalFormatting>
  <conditionalFormatting sqref="E39:E40">
    <cfRule type="cellIs" dxfId="111" priority="49" stopIfTrue="1" operator="lessThan">
      <formula>0.9</formula>
    </cfRule>
  </conditionalFormatting>
  <conditionalFormatting sqref="F20">
    <cfRule type="cellIs" dxfId="110" priority="48" stopIfTrue="1" operator="lessThan">
      <formula>0.9</formula>
    </cfRule>
  </conditionalFormatting>
  <conditionalFormatting sqref="E21:E22">
    <cfRule type="cellIs" dxfId="109" priority="47" stopIfTrue="1" operator="lessThan">
      <formula>0.9</formula>
    </cfRule>
  </conditionalFormatting>
  <conditionalFormatting sqref="F39:F40">
    <cfRule type="cellIs" dxfId="108" priority="46" stopIfTrue="1" operator="lessThan">
      <formula>0.9</formula>
    </cfRule>
  </conditionalFormatting>
  <conditionalFormatting sqref="D26">
    <cfRule type="cellIs" dxfId="107" priority="44" stopIfTrue="1" operator="lessThan">
      <formula>0.9</formula>
    </cfRule>
  </conditionalFormatting>
  <conditionalFormatting sqref="F25">
    <cfRule type="cellIs" dxfId="106" priority="45" stopIfTrue="1" operator="lessThan">
      <formula>0.9</formula>
    </cfRule>
  </conditionalFormatting>
  <conditionalFormatting sqref="F17">
    <cfRule type="cellIs" dxfId="105" priority="43" stopIfTrue="1" operator="lessThan">
      <formula>0.9</formula>
    </cfRule>
  </conditionalFormatting>
  <conditionalFormatting sqref="F18">
    <cfRule type="cellIs" dxfId="104" priority="42" stopIfTrue="1" operator="lessThan">
      <formula>0.9</formula>
    </cfRule>
  </conditionalFormatting>
  <conditionalFormatting sqref="D27">
    <cfRule type="cellIs" dxfId="103" priority="34" stopIfTrue="1" operator="lessThan">
      <formula>0.9</formula>
    </cfRule>
  </conditionalFormatting>
  <conditionalFormatting sqref="E19">
    <cfRule type="cellIs" dxfId="102" priority="41" stopIfTrue="1" operator="lessThan">
      <formula>0.9</formula>
    </cfRule>
  </conditionalFormatting>
  <conditionalFormatting sqref="E41">
    <cfRule type="cellIs" dxfId="101" priority="40" stopIfTrue="1" operator="lessThan">
      <formula>0.9</formula>
    </cfRule>
  </conditionalFormatting>
  <conditionalFormatting sqref="D28">
    <cfRule type="cellIs" dxfId="100" priority="33" stopIfTrue="1" operator="lessThan">
      <formula>0.9</formula>
    </cfRule>
  </conditionalFormatting>
  <conditionalFormatting sqref="F41">
    <cfRule type="cellIs" dxfId="99" priority="39" stopIfTrue="1" operator="lessThan">
      <formula>0.9</formula>
    </cfRule>
  </conditionalFormatting>
  <conditionalFormatting sqref="E42">
    <cfRule type="cellIs" dxfId="98" priority="38" stopIfTrue="1" operator="lessThan">
      <formula>0.9</formula>
    </cfRule>
  </conditionalFormatting>
  <conditionalFormatting sqref="F42">
    <cfRule type="cellIs" dxfId="97" priority="37" stopIfTrue="1" operator="lessThan">
      <formula>0.9</formula>
    </cfRule>
  </conditionalFormatting>
  <conditionalFormatting sqref="E43">
    <cfRule type="cellIs" dxfId="96" priority="36" stopIfTrue="1" operator="lessThan">
      <formula>0.9</formula>
    </cfRule>
  </conditionalFormatting>
  <conditionalFormatting sqref="F43">
    <cfRule type="cellIs" dxfId="95" priority="35" stopIfTrue="1" operator="lessThan">
      <formula>0.9</formula>
    </cfRule>
  </conditionalFormatting>
  <conditionalFormatting sqref="D32 D35">
    <cfRule type="cellIs" dxfId="94" priority="27" stopIfTrue="1" operator="lessThan">
      <formula>0.9</formula>
    </cfRule>
  </conditionalFormatting>
  <conditionalFormatting sqref="E44:E46">
    <cfRule type="cellIs" dxfId="93" priority="32" stopIfTrue="1" operator="lessThan">
      <formula>0.9</formula>
    </cfRule>
  </conditionalFormatting>
  <conditionalFormatting sqref="E48:E50">
    <cfRule type="cellIs" dxfId="92" priority="29" stopIfTrue="1" operator="lessThan">
      <formula>0.9</formula>
    </cfRule>
  </conditionalFormatting>
  <conditionalFormatting sqref="F49:F50">
    <cfRule type="cellIs" dxfId="91" priority="28" stopIfTrue="1" operator="lessThan">
      <formula>0.9</formula>
    </cfRule>
  </conditionalFormatting>
  <conditionalFormatting sqref="D29:D31">
    <cfRule type="cellIs" dxfId="90" priority="26" stopIfTrue="1" operator="lessThan">
      <formula>0.9</formula>
    </cfRule>
  </conditionalFormatting>
  <conditionalFormatting sqref="E23">
    <cfRule type="cellIs" dxfId="89" priority="25" stopIfTrue="1" operator="lessThan">
      <formula>0.9</formula>
    </cfRule>
  </conditionalFormatting>
  <conditionalFormatting sqref="E17">
    <cfRule type="cellIs" dxfId="88" priority="20" stopIfTrue="1" operator="lessThan">
      <formula>0.9</formula>
    </cfRule>
  </conditionalFormatting>
  <conditionalFormatting sqref="E18">
    <cfRule type="cellIs" dxfId="87" priority="19" stopIfTrue="1" operator="lessThan">
      <formula>0.9</formula>
    </cfRule>
  </conditionalFormatting>
  <conditionalFormatting sqref="F9:F11">
    <cfRule type="cellIs" dxfId="86" priority="18" stopIfTrue="1" operator="lessThan">
      <formula>0.9</formula>
    </cfRule>
  </conditionalFormatting>
  <conditionalFormatting sqref="F12">
    <cfRule type="cellIs" dxfId="85" priority="17" stopIfTrue="1" operator="lessThan">
      <formula>0.9</formula>
    </cfRule>
  </conditionalFormatting>
  <conditionalFormatting sqref="F13:F15">
    <cfRule type="cellIs" dxfId="84" priority="16" stopIfTrue="1" operator="lessThan">
      <formula>0.9</formula>
    </cfRule>
  </conditionalFormatting>
  <conditionalFormatting sqref="F16">
    <cfRule type="cellIs" dxfId="83" priority="15" stopIfTrue="1" operator="lessThan">
      <formula>0.9</formula>
    </cfRule>
  </conditionalFormatting>
  <conditionalFormatting sqref="E16">
    <cfRule type="cellIs" dxfId="82" priority="11" stopIfTrue="1" operator="lessThan">
      <formula>0.9</formula>
    </cfRule>
  </conditionalFormatting>
  <conditionalFormatting sqref="D33:D34">
    <cfRule type="cellIs" dxfId="81" priority="10" stopIfTrue="1" operator="lessThan">
      <formula>0.9</formula>
    </cfRule>
  </conditionalFormatting>
  <conditionalFormatting sqref="E5">
    <cfRule type="cellIs" dxfId="80" priority="9" stopIfTrue="1" operator="lessThan">
      <formula>0.9</formula>
    </cfRule>
  </conditionalFormatting>
  <conditionalFormatting sqref="E6">
    <cfRule type="cellIs" dxfId="79" priority="8" stopIfTrue="1" operator="lessThan">
      <formula>0.9</formula>
    </cfRule>
  </conditionalFormatting>
  <conditionalFormatting sqref="E7">
    <cfRule type="cellIs" dxfId="78" priority="7" stopIfTrue="1" operator="lessThan">
      <formula>0.9</formula>
    </cfRule>
  </conditionalFormatting>
  <conditionalFormatting sqref="E8">
    <cfRule type="cellIs" dxfId="77" priority="6" stopIfTrue="1" operator="lessThan">
      <formula>0.9</formula>
    </cfRule>
  </conditionalFormatting>
  <conditionalFormatting sqref="E9:E11">
    <cfRule type="cellIs" dxfId="76" priority="5" stopIfTrue="1" operator="lessThan">
      <formula>0.9</formula>
    </cfRule>
  </conditionalFormatting>
  <conditionalFormatting sqref="E12">
    <cfRule type="cellIs" dxfId="75" priority="4" stopIfTrue="1" operator="lessThan">
      <formula>0.9</formula>
    </cfRule>
  </conditionalFormatting>
  <conditionalFormatting sqref="E13:E15">
    <cfRule type="cellIs" dxfId="74" priority="3" stopIfTrue="1" operator="lessThan">
      <formula>0.9</formula>
    </cfRule>
  </conditionalFormatting>
  <conditionalFormatting sqref="F47">
    <cfRule type="cellIs" dxfId="73" priority="2" stopIfTrue="1" operator="lessThan">
      <formula>0.9</formula>
    </cfRule>
  </conditionalFormatting>
  <conditionalFormatting sqref="E47">
    <cfRule type="cellIs" dxfId="72" priority="1" stopIfTrue="1" operator="lessThan">
      <formula>0.9</formula>
    </cfRule>
  </conditionalFormatting>
  <pageMargins left="0.7" right="0.7" top="0.75" bottom="0.75" header="0.3" footer="0.3"/>
  <pageSetup paperSize="9" scale="7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76"/>
  <sheetViews>
    <sheetView topLeftCell="A19" zoomScale="115" zoomScaleNormal="115" workbookViewId="0">
      <selection activeCell="A26" sqref="A26:D26"/>
    </sheetView>
  </sheetViews>
  <sheetFormatPr defaultColWidth="9" defaultRowHeight="28.5" customHeight="1" x14ac:dyDescent="0.15"/>
  <cols>
    <col min="1" max="1" width="18.25" style="89" customWidth="1"/>
    <col min="2" max="2" width="15.125" style="89" customWidth="1"/>
    <col min="3" max="3" width="28.25" style="89" bestFit="1" customWidth="1"/>
    <col min="4" max="4" width="20.5" style="89" bestFit="1" customWidth="1"/>
    <col min="5" max="5" width="21.375" style="89" customWidth="1"/>
    <col min="6" max="6" width="28.125" style="89" customWidth="1"/>
    <col min="7" max="7" width="40" style="89" customWidth="1"/>
    <col min="8" max="16384" width="9" style="89"/>
  </cols>
  <sheetData>
    <row r="1" spans="1:7" ht="28.5" customHeight="1" x14ac:dyDescent="0.15">
      <c r="A1" s="173" t="s">
        <v>280</v>
      </c>
      <c r="B1" s="173"/>
      <c r="C1" s="173"/>
      <c r="D1" s="173"/>
      <c r="E1" s="173"/>
      <c r="F1" s="173"/>
    </row>
    <row r="2" spans="1:7" s="90" customFormat="1" ht="28.5" customHeight="1" x14ac:dyDescent="0.15">
      <c r="A2" s="90" t="s">
        <v>269</v>
      </c>
    </row>
    <row r="3" spans="1:7" s="90" customFormat="1" ht="28.5" customHeight="1" x14ac:dyDescent="0.15">
      <c r="A3" s="90" t="s">
        <v>270</v>
      </c>
    </row>
    <row r="4" spans="1:7" s="93" customFormat="1" ht="28.5" customHeight="1" x14ac:dyDescent="0.15">
      <c r="A4" s="138" t="s">
        <v>225</v>
      </c>
      <c r="B4" s="138" t="s">
        <v>226</v>
      </c>
      <c r="C4" s="138" t="s">
        <v>227</v>
      </c>
      <c r="D4" s="138" t="s">
        <v>2</v>
      </c>
      <c r="E4" s="138" t="s">
        <v>271</v>
      </c>
      <c r="F4" s="146" t="s">
        <v>272</v>
      </c>
      <c r="G4" s="138" t="s">
        <v>228</v>
      </c>
    </row>
    <row r="5" spans="1:7" s="99" customFormat="1" ht="28.5" customHeight="1" x14ac:dyDescent="0.15">
      <c r="A5" s="98">
        <v>15</v>
      </c>
      <c r="B5" s="98" t="s">
        <v>222</v>
      </c>
      <c r="C5" s="98" t="s">
        <v>289</v>
      </c>
      <c r="D5" s="95">
        <v>43197</v>
      </c>
      <c r="E5" s="103">
        <v>0.55000000000000004</v>
      </c>
      <c r="F5" s="97">
        <v>0.74</v>
      </c>
      <c r="G5" s="129" t="s">
        <v>343</v>
      </c>
    </row>
    <row r="6" spans="1:7" s="99" customFormat="1" ht="28.5" customHeight="1" x14ac:dyDescent="0.15">
      <c r="A6" s="98">
        <v>15</v>
      </c>
      <c r="B6" s="98" t="s">
        <v>215</v>
      </c>
      <c r="C6" s="98" t="s">
        <v>330</v>
      </c>
      <c r="D6" s="95">
        <v>43201</v>
      </c>
      <c r="E6" s="103">
        <v>0.65</v>
      </c>
      <c r="F6" s="97">
        <v>0.7</v>
      </c>
      <c r="G6" s="129" t="s">
        <v>344</v>
      </c>
    </row>
    <row r="7" spans="1:7" s="99" customFormat="1" ht="28.5" customHeight="1" x14ac:dyDescent="0.15">
      <c r="A7" s="98">
        <v>15</v>
      </c>
      <c r="B7" s="98" t="s">
        <v>302</v>
      </c>
      <c r="C7" s="98" t="s">
        <v>303</v>
      </c>
      <c r="D7" s="95">
        <v>43198</v>
      </c>
      <c r="E7" s="103">
        <v>0.85</v>
      </c>
      <c r="F7" s="97">
        <v>1</v>
      </c>
      <c r="G7" s="129" t="s">
        <v>345</v>
      </c>
    </row>
    <row r="8" spans="1:7" s="99" customFormat="1" ht="28.5" customHeight="1" x14ac:dyDescent="0.15">
      <c r="A8" s="98">
        <v>15</v>
      </c>
      <c r="B8" s="98" t="s">
        <v>306</v>
      </c>
      <c r="C8" s="98" t="s">
        <v>305</v>
      </c>
      <c r="D8" s="95">
        <v>43198</v>
      </c>
      <c r="E8" s="103">
        <v>0.75</v>
      </c>
      <c r="F8" s="97">
        <v>0.75</v>
      </c>
      <c r="G8" s="129" t="s">
        <v>346</v>
      </c>
    </row>
    <row r="9" spans="1:7" s="99" customFormat="1" ht="28.5" customHeight="1" x14ac:dyDescent="0.15">
      <c r="A9" s="98">
        <v>15</v>
      </c>
      <c r="B9" s="98" t="s">
        <v>313</v>
      </c>
      <c r="C9" s="98" t="s">
        <v>312</v>
      </c>
      <c r="D9" s="95">
        <v>43196</v>
      </c>
      <c r="E9" s="103">
        <v>0.92</v>
      </c>
      <c r="F9" s="104">
        <v>0.97</v>
      </c>
      <c r="G9" s="129" t="s">
        <v>334</v>
      </c>
    </row>
    <row r="10" spans="1:7" s="99" customFormat="1" ht="28.5" customHeight="1" x14ac:dyDescent="0.15">
      <c r="A10" s="98">
        <v>15</v>
      </c>
      <c r="B10" s="98" t="s">
        <v>190</v>
      </c>
      <c r="C10" s="98" t="s">
        <v>315</v>
      </c>
      <c r="D10" s="95">
        <v>43202</v>
      </c>
      <c r="E10" s="103">
        <v>0.9</v>
      </c>
      <c r="F10" s="104">
        <v>0.85</v>
      </c>
      <c r="G10" s="129" t="s">
        <v>334</v>
      </c>
    </row>
    <row r="11" spans="1:7" s="99" customFormat="1" ht="28.5" customHeight="1" x14ac:dyDescent="0.15">
      <c r="A11" s="98">
        <v>15</v>
      </c>
      <c r="B11" s="98" t="s">
        <v>188</v>
      </c>
      <c r="C11" s="98" t="s">
        <v>317</v>
      </c>
      <c r="D11" s="95">
        <v>43201</v>
      </c>
      <c r="E11" s="103">
        <v>0.8</v>
      </c>
      <c r="F11" s="104">
        <v>0.79</v>
      </c>
      <c r="G11" s="129" t="s">
        <v>334</v>
      </c>
    </row>
    <row r="12" spans="1:7" s="99" customFormat="1" ht="28.5" customHeight="1" x14ac:dyDescent="0.15">
      <c r="A12" s="98">
        <v>15</v>
      </c>
      <c r="B12" s="98" t="s">
        <v>207</v>
      </c>
      <c r="C12" s="98" t="s">
        <v>319</v>
      </c>
      <c r="D12" s="95">
        <v>43201</v>
      </c>
      <c r="E12" s="103">
        <v>0.6</v>
      </c>
      <c r="F12" s="104">
        <v>0.59</v>
      </c>
      <c r="G12" s="129" t="s">
        <v>335</v>
      </c>
    </row>
    <row r="13" spans="1:7" s="106" customFormat="1" ht="28.5" customHeight="1" x14ac:dyDescent="0.15">
      <c r="A13" s="134"/>
      <c r="B13" s="134"/>
      <c r="C13" s="134"/>
      <c r="D13" s="100"/>
      <c r="E13" s="96"/>
      <c r="F13" s="97"/>
      <c r="G13" s="135"/>
    </row>
    <row r="14" spans="1:7" s="90" customFormat="1" ht="28.5" customHeight="1" x14ac:dyDescent="0.15">
      <c r="A14" s="107"/>
      <c r="B14" s="107"/>
      <c r="C14" s="107"/>
      <c r="D14" s="108"/>
      <c r="E14" s="109"/>
      <c r="F14" s="107"/>
    </row>
    <row r="15" spans="1:7" s="90" customFormat="1" ht="28.5" customHeight="1" x14ac:dyDescent="0.15">
      <c r="A15" s="90" t="s">
        <v>237</v>
      </c>
    </row>
    <row r="16" spans="1:7" s="90" customFormat="1" ht="28.5" customHeight="1" x14ac:dyDescent="0.15">
      <c r="A16" s="132" t="s">
        <v>225</v>
      </c>
      <c r="B16" s="132" t="s">
        <v>226</v>
      </c>
      <c r="C16" s="132" t="s">
        <v>227</v>
      </c>
      <c r="D16" s="132" t="s">
        <v>2</v>
      </c>
      <c r="E16" s="132" t="s">
        <v>238</v>
      </c>
      <c r="F16" s="132" t="s">
        <v>239</v>
      </c>
    </row>
    <row r="17" spans="1:6" s="90" customFormat="1" ht="28.5" customHeight="1" x14ac:dyDescent="0.15">
      <c r="A17" s="132"/>
      <c r="B17" s="131" t="s">
        <v>329</v>
      </c>
      <c r="C17" s="132"/>
      <c r="D17" s="132"/>
      <c r="E17" s="132"/>
      <c r="F17" s="132"/>
    </row>
    <row r="18" spans="1:6" ht="28.5" customHeight="1" x14ac:dyDescent="0.15">
      <c r="A18" s="134"/>
      <c r="B18" s="134"/>
      <c r="C18" s="134"/>
      <c r="D18" s="100"/>
      <c r="E18" s="101"/>
      <c r="F18" s="133"/>
    </row>
    <row r="19" spans="1:6" ht="28.5" customHeight="1" x14ac:dyDescent="0.15">
      <c r="A19" s="111"/>
      <c r="B19" s="111"/>
      <c r="C19" s="111"/>
      <c r="D19" s="112"/>
      <c r="E19" s="113"/>
      <c r="F19" s="111"/>
    </row>
    <row r="20" spans="1:6" ht="28.5" customHeight="1" x14ac:dyDescent="0.15">
      <c r="A20" s="90" t="s">
        <v>241</v>
      </c>
      <c r="B20" s="90"/>
      <c r="C20" s="90"/>
      <c r="D20" s="90"/>
      <c r="E20" s="90"/>
      <c r="F20" s="90"/>
    </row>
    <row r="21" spans="1:6" ht="28.5" customHeight="1" x14ac:dyDescent="0.15">
      <c r="A21" s="138" t="s">
        <v>225</v>
      </c>
      <c r="B21" s="138" t="s">
        <v>226</v>
      </c>
      <c r="C21" s="138" t="s">
        <v>227</v>
      </c>
      <c r="D21" s="138" t="s">
        <v>238</v>
      </c>
      <c r="E21" s="183" t="s">
        <v>239</v>
      </c>
      <c r="F21" s="183"/>
    </row>
    <row r="22" spans="1:6" ht="28.5" customHeight="1" x14ac:dyDescent="0.15">
      <c r="A22" s="98">
        <v>15</v>
      </c>
      <c r="B22" s="98" t="s">
        <v>337</v>
      </c>
      <c r="C22" s="98" t="s">
        <v>336</v>
      </c>
      <c r="D22" s="103">
        <v>0.13</v>
      </c>
      <c r="E22" s="184" t="s">
        <v>338</v>
      </c>
      <c r="F22" s="177"/>
    </row>
    <row r="23" spans="1:6" s="90" customFormat="1" ht="28.5" customHeight="1" x14ac:dyDescent="0.15">
      <c r="A23" s="98">
        <v>15</v>
      </c>
      <c r="B23" s="98" t="s">
        <v>218</v>
      </c>
      <c r="C23" s="98" t="s">
        <v>347</v>
      </c>
      <c r="D23" s="103">
        <v>0.08</v>
      </c>
      <c r="E23" s="184" t="s">
        <v>348</v>
      </c>
      <c r="F23" s="177"/>
    </row>
    <row r="24" spans="1:6" s="93" customFormat="1" ht="28.5" customHeight="1" x14ac:dyDescent="0.15">
      <c r="A24" s="98">
        <f>A23</f>
        <v>15</v>
      </c>
      <c r="B24" s="98" t="s">
        <v>349</v>
      </c>
      <c r="C24" s="98" t="s">
        <v>350</v>
      </c>
      <c r="D24" s="103">
        <v>0.15</v>
      </c>
      <c r="E24" s="184" t="s">
        <v>351</v>
      </c>
      <c r="F24" s="177"/>
    </row>
    <row r="25" spans="1:6" ht="28.5" customHeight="1" x14ac:dyDescent="0.15">
      <c r="A25" s="98">
        <f t="shared" ref="A25:A26" si="0">A24</f>
        <v>15</v>
      </c>
      <c r="B25" s="98" t="s">
        <v>302</v>
      </c>
      <c r="C25" s="98" t="s">
        <v>352</v>
      </c>
      <c r="D25" s="103">
        <v>0.22</v>
      </c>
      <c r="E25" s="184"/>
      <c r="F25" s="177"/>
    </row>
    <row r="26" spans="1:6" s="102" customFormat="1" ht="28.5" customHeight="1" x14ac:dyDescent="0.15">
      <c r="A26" s="98">
        <f t="shared" si="0"/>
        <v>15</v>
      </c>
      <c r="B26" s="98" t="s">
        <v>215</v>
      </c>
      <c r="C26" s="98" t="s">
        <v>353</v>
      </c>
      <c r="D26" s="103">
        <v>0.1</v>
      </c>
      <c r="E26" s="177"/>
      <c r="F26" s="177"/>
    </row>
    <row r="27" spans="1:6" ht="28.5" customHeight="1" x14ac:dyDescent="0.15">
      <c r="A27" s="134">
        <v>15</v>
      </c>
      <c r="B27" s="134"/>
      <c r="C27" s="134"/>
      <c r="D27" s="101"/>
      <c r="E27" s="176"/>
      <c r="F27" s="175"/>
    </row>
    <row r="28" spans="1:6" ht="28.5" customHeight="1" x14ac:dyDescent="0.15">
      <c r="A28" s="134">
        <v>15</v>
      </c>
      <c r="B28" s="134"/>
      <c r="C28" s="134"/>
      <c r="D28" s="101"/>
      <c r="E28" s="178"/>
      <c r="F28" s="179"/>
    </row>
    <row r="29" spans="1:6" ht="28.5" customHeight="1" x14ac:dyDescent="0.15">
      <c r="A29" s="111"/>
      <c r="B29" s="111"/>
      <c r="C29" s="111"/>
      <c r="D29" s="113"/>
      <c r="E29" s="115"/>
      <c r="F29" s="115"/>
    </row>
    <row r="31" spans="1:6" ht="28.5" customHeight="1" x14ac:dyDescent="0.15">
      <c r="A31" s="173" t="s">
        <v>333</v>
      </c>
      <c r="B31" s="173"/>
      <c r="C31" s="173"/>
      <c r="D31" s="173"/>
      <c r="E31" s="173"/>
      <c r="F31" s="173"/>
    </row>
    <row r="32" spans="1:6" ht="28.5" customHeight="1" x14ac:dyDescent="0.15">
      <c r="A32" s="90" t="s">
        <v>245</v>
      </c>
      <c r="B32" s="90"/>
      <c r="C32" s="90"/>
      <c r="D32" s="90"/>
      <c r="E32" s="90"/>
      <c r="F32" s="90"/>
    </row>
    <row r="33" spans="1:6" ht="28.5" customHeight="1" x14ac:dyDescent="0.15">
      <c r="A33" s="138" t="s">
        <v>225</v>
      </c>
      <c r="B33" s="138" t="s">
        <v>226</v>
      </c>
      <c r="C33" s="138" t="s">
        <v>227</v>
      </c>
      <c r="D33" s="138" t="s">
        <v>2</v>
      </c>
      <c r="E33" s="138" t="s">
        <v>246</v>
      </c>
      <c r="F33" s="138" t="s">
        <v>247</v>
      </c>
    </row>
    <row r="34" spans="1:6" ht="28.5" customHeight="1" x14ac:dyDescent="0.15">
      <c r="A34" s="98">
        <v>16</v>
      </c>
      <c r="B34" s="98" t="s">
        <v>313</v>
      </c>
      <c r="C34" s="98" t="s">
        <v>341</v>
      </c>
      <c r="D34" s="95">
        <v>43211</v>
      </c>
      <c r="E34" s="103">
        <v>0.92</v>
      </c>
      <c r="F34" s="148" t="s">
        <v>342</v>
      </c>
    </row>
    <row r="35" spans="1:6" ht="28.5" customHeight="1" x14ac:dyDescent="0.15">
      <c r="A35" s="98">
        <v>16</v>
      </c>
      <c r="B35" s="98" t="s">
        <v>190</v>
      </c>
      <c r="C35" s="98" t="s">
        <v>339</v>
      </c>
      <c r="D35" s="95">
        <v>43211</v>
      </c>
      <c r="E35" s="103">
        <v>0.87</v>
      </c>
      <c r="F35" s="148" t="s">
        <v>342</v>
      </c>
    </row>
    <row r="36" spans="1:6" ht="28.5" customHeight="1" x14ac:dyDescent="0.15">
      <c r="A36" s="98">
        <v>16</v>
      </c>
      <c r="B36" s="98" t="s">
        <v>188</v>
      </c>
      <c r="C36" s="98" t="s">
        <v>340</v>
      </c>
      <c r="D36" s="95">
        <v>43208</v>
      </c>
      <c r="E36" s="103">
        <v>0.8</v>
      </c>
      <c r="F36" s="148" t="s">
        <v>342</v>
      </c>
    </row>
    <row r="37" spans="1:6" ht="28.5" customHeight="1" x14ac:dyDescent="0.15">
      <c r="A37" s="98">
        <v>16</v>
      </c>
      <c r="B37" s="98" t="s">
        <v>222</v>
      </c>
      <c r="C37" s="98" t="s">
        <v>354</v>
      </c>
      <c r="D37" s="95">
        <v>43204</v>
      </c>
      <c r="E37" s="103">
        <v>0.92</v>
      </c>
      <c r="F37" s="148" t="s">
        <v>355</v>
      </c>
    </row>
    <row r="38" spans="1:6" ht="28.5" customHeight="1" x14ac:dyDescent="0.15">
      <c r="A38" s="98">
        <f>A37</f>
        <v>16</v>
      </c>
      <c r="B38" s="98" t="s">
        <v>356</v>
      </c>
      <c r="C38" s="98" t="s">
        <v>357</v>
      </c>
      <c r="D38" s="95">
        <v>43204</v>
      </c>
      <c r="E38" s="103">
        <v>0.8</v>
      </c>
      <c r="F38" s="148"/>
    </row>
    <row r="39" spans="1:6" s="102" customFormat="1" ht="28.5" customHeight="1" x14ac:dyDescent="0.15">
      <c r="A39" s="98">
        <f t="shared" ref="A39:A40" si="1">A38</f>
        <v>16</v>
      </c>
      <c r="B39" s="98" t="s">
        <v>302</v>
      </c>
      <c r="C39" s="98" t="s">
        <v>358</v>
      </c>
      <c r="D39" s="95">
        <v>43205</v>
      </c>
      <c r="E39" s="103">
        <v>0.9</v>
      </c>
      <c r="F39" s="136"/>
    </row>
    <row r="40" spans="1:6" s="102" customFormat="1" ht="28.5" customHeight="1" x14ac:dyDescent="0.15">
      <c r="A40" s="98">
        <f t="shared" si="1"/>
        <v>16</v>
      </c>
      <c r="B40" s="98" t="s">
        <v>215</v>
      </c>
      <c r="C40" s="98" t="s">
        <v>359</v>
      </c>
      <c r="D40" s="95">
        <v>43208</v>
      </c>
      <c r="E40" s="103">
        <v>0.65</v>
      </c>
      <c r="F40" s="136"/>
    </row>
    <row r="41" spans="1:6" ht="28.5" customHeight="1" x14ac:dyDescent="0.15">
      <c r="A41" s="134"/>
      <c r="B41" s="134"/>
      <c r="C41" s="134"/>
      <c r="D41" s="100"/>
      <c r="E41" s="101"/>
      <c r="F41" s="125"/>
    </row>
    <row r="42" spans="1:6" ht="28.5" customHeight="1" x14ac:dyDescent="0.15">
      <c r="A42" s="134"/>
      <c r="B42" s="134"/>
      <c r="C42" s="98"/>
      <c r="D42" s="95"/>
      <c r="E42" s="101"/>
      <c r="F42" s="116"/>
    </row>
    <row r="43" spans="1:6" ht="28.5" customHeight="1" x14ac:dyDescent="0.15">
      <c r="A43" s="134"/>
      <c r="B43" s="134"/>
      <c r="C43" s="134"/>
      <c r="D43" s="100"/>
      <c r="E43" s="101"/>
      <c r="F43" s="117"/>
    </row>
    <row r="44" spans="1:6" ht="28.5" customHeight="1" x14ac:dyDescent="0.15">
      <c r="A44" s="134"/>
      <c r="B44" s="134"/>
      <c r="C44" s="134"/>
      <c r="D44" s="100"/>
      <c r="E44" s="101"/>
      <c r="F44" s="117"/>
    </row>
    <row r="45" spans="1:6" ht="28.5" customHeight="1" x14ac:dyDescent="0.15">
      <c r="A45" s="107"/>
      <c r="B45" s="107"/>
      <c r="C45" s="107"/>
      <c r="D45" s="108"/>
      <c r="E45" s="109"/>
      <c r="F45" s="107"/>
    </row>
    <row r="46" spans="1:6" ht="28.5" customHeight="1" x14ac:dyDescent="0.15">
      <c r="A46" s="172" t="s">
        <v>255</v>
      </c>
      <c r="B46" s="172"/>
      <c r="C46" s="172"/>
      <c r="D46" s="172"/>
      <c r="E46" s="172"/>
      <c r="F46" s="172"/>
    </row>
    <row r="47" spans="1:6" ht="27.75" customHeight="1" x14ac:dyDescent="0.15">
      <c r="A47" s="149" t="s">
        <v>360</v>
      </c>
      <c r="B47" s="98">
        <v>16</v>
      </c>
      <c r="C47" s="98">
        <v>17</v>
      </c>
      <c r="D47" s="98">
        <v>18</v>
      </c>
      <c r="E47" s="185" t="s">
        <v>361</v>
      </c>
      <c r="F47" s="185"/>
    </row>
    <row r="48" spans="1:6" ht="27.75" customHeight="1" x14ac:dyDescent="0.15">
      <c r="A48" s="98" t="s">
        <v>362</v>
      </c>
      <c r="B48" s="151">
        <v>0.9</v>
      </c>
      <c r="C48" s="151">
        <v>0.85</v>
      </c>
      <c r="D48" s="151">
        <v>0.9</v>
      </c>
      <c r="E48" s="186"/>
      <c r="F48" s="187"/>
    </row>
    <row r="49" spans="1:7" ht="27.75" customHeight="1" x14ac:dyDescent="0.15">
      <c r="A49" s="98" t="s">
        <v>363</v>
      </c>
      <c r="B49" s="151">
        <v>0.95</v>
      </c>
      <c r="C49" s="151">
        <v>0.95</v>
      </c>
      <c r="D49" s="151">
        <v>0.95</v>
      </c>
      <c r="E49" s="185"/>
      <c r="F49" s="185"/>
    </row>
    <row r="50" spans="1:7" ht="27.75" customHeight="1" x14ac:dyDescent="0.15">
      <c r="A50" s="98" t="s">
        <v>364</v>
      </c>
      <c r="B50" s="151">
        <v>0.92</v>
      </c>
      <c r="C50" s="151">
        <v>0.92</v>
      </c>
      <c r="D50" s="151">
        <v>0.92</v>
      </c>
      <c r="E50" s="188" t="s">
        <v>365</v>
      </c>
      <c r="F50" s="185"/>
    </row>
    <row r="51" spans="1:7" ht="27.75" customHeight="1" x14ac:dyDescent="0.15">
      <c r="A51" s="98" t="s">
        <v>366</v>
      </c>
      <c r="B51" s="151">
        <v>0.95</v>
      </c>
      <c r="C51" s="151">
        <v>0.95</v>
      </c>
      <c r="D51" s="151">
        <v>0.95</v>
      </c>
      <c r="E51" s="185"/>
      <c r="F51" s="185"/>
    </row>
    <row r="52" spans="1:7" ht="27.75" customHeight="1" x14ac:dyDescent="0.15">
      <c r="A52" s="98" t="s">
        <v>367</v>
      </c>
      <c r="B52" s="151">
        <v>0.95</v>
      </c>
      <c r="C52" s="151">
        <v>1</v>
      </c>
      <c r="D52" s="151">
        <v>1</v>
      </c>
      <c r="E52" s="185"/>
      <c r="F52" s="185"/>
    </row>
    <row r="53" spans="1:7" ht="27.75" customHeight="1" x14ac:dyDescent="0.15">
      <c r="A53" s="98" t="s">
        <v>368</v>
      </c>
      <c r="B53" s="151">
        <v>1</v>
      </c>
      <c r="C53" s="151">
        <v>1</v>
      </c>
      <c r="D53" s="151">
        <v>0.98</v>
      </c>
      <c r="E53" s="185"/>
      <c r="F53" s="185"/>
    </row>
    <row r="54" spans="1:7" ht="27.75" customHeight="1" x14ac:dyDescent="0.15">
      <c r="A54" s="98" t="s">
        <v>369</v>
      </c>
      <c r="B54" s="151">
        <v>0.95</v>
      </c>
      <c r="C54" s="151">
        <v>0.95</v>
      </c>
      <c r="D54" s="151">
        <v>0.95</v>
      </c>
      <c r="E54" s="185"/>
      <c r="F54" s="185"/>
    </row>
    <row r="56" spans="1:7" s="93" customFormat="1" ht="28.5" customHeight="1" x14ac:dyDescent="0.15">
      <c r="A56" s="93" t="s">
        <v>262</v>
      </c>
      <c r="B56" s="93" t="s">
        <v>278</v>
      </c>
    </row>
    <row r="57" spans="1:7" ht="28.5" customHeight="1" x14ac:dyDescent="0.15">
      <c r="A57" s="118" t="s">
        <v>263</v>
      </c>
      <c r="B57" s="139">
        <v>13</v>
      </c>
      <c r="C57" s="134">
        <v>14</v>
      </c>
      <c r="D57" s="134">
        <f>C57+1</f>
        <v>15</v>
      </c>
      <c r="E57" s="134">
        <f>D57+1</f>
        <v>16</v>
      </c>
      <c r="F57" s="134">
        <f>E57+1</f>
        <v>17</v>
      </c>
      <c r="G57" s="134">
        <f>F57+1</f>
        <v>18</v>
      </c>
    </row>
    <row r="58" spans="1:7" ht="28.5" customHeight="1" x14ac:dyDescent="0.15">
      <c r="A58" s="134" t="s">
        <v>257</v>
      </c>
      <c r="B58" s="120">
        <v>8834</v>
      </c>
      <c r="C58" s="120">
        <v>8834</v>
      </c>
      <c r="D58" s="120">
        <f>8834-2750</f>
        <v>6084</v>
      </c>
      <c r="E58" s="134">
        <v>8189</v>
      </c>
      <c r="F58" s="98">
        <v>8789</v>
      </c>
      <c r="G58" s="98">
        <v>8789</v>
      </c>
    </row>
    <row r="59" spans="1:7" ht="28.5" customHeight="1" x14ac:dyDescent="0.15">
      <c r="A59" s="134" t="s">
        <v>258</v>
      </c>
      <c r="B59" s="120">
        <f>2570</f>
        <v>2570</v>
      </c>
      <c r="C59" s="120">
        <v>2570</v>
      </c>
      <c r="D59" s="120">
        <v>3935</v>
      </c>
      <c r="E59" s="134">
        <f>D59-1400</f>
        <v>2535</v>
      </c>
      <c r="F59" s="98">
        <v>3720</v>
      </c>
      <c r="G59" s="98">
        <v>3720</v>
      </c>
    </row>
    <row r="60" spans="1:7" ht="28.5" customHeight="1" x14ac:dyDescent="0.15">
      <c r="A60" s="134" t="s">
        <v>259</v>
      </c>
      <c r="B60" s="120">
        <v>4898</v>
      </c>
      <c r="C60" s="120">
        <v>5938</v>
      </c>
      <c r="D60" s="120">
        <v>5938</v>
      </c>
      <c r="E60" s="134">
        <v>5938</v>
      </c>
      <c r="F60" s="141">
        <v>5638</v>
      </c>
      <c r="G60" s="141">
        <v>3238</v>
      </c>
    </row>
    <row r="61" spans="1:7" ht="28.5" customHeight="1" x14ac:dyDescent="0.15">
      <c r="A61" s="134" t="s">
        <v>266</v>
      </c>
      <c r="B61" s="120">
        <v>5065</v>
      </c>
      <c r="C61" s="120">
        <v>5625</v>
      </c>
      <c r="D61" s="120">
        <v>5565</v>
      </c>
      <c r="E61" s="134">
        <v>5715</v>
      </c>
      <c r="F61" s="98">
        <v>5290</v>
      </c>
      <c r="G61" s="98">
        <v>5290</v>
      </c>
    </row>
    <row r="62" spans="1:7" ht="28.5" customHeight="1" x14ac:dyDescent="0.15">
      <c r="A62" s="134" t="s">
        <v>264</v>
      </c>
      <c r="B62" s="120">
        <f>975+952+830+620+150+450</f>
        <v>3977</v>
      </c>
      <c r="C62" s="120">
        <f>975+1150+950+620+150+450</f>
        <v>4295</v>
      </c>
      <c r="D62" s="120">
        <f>995+1820+850+620+150+420</f>
        <v>4855</v>
      </c>
      <c r="E62" s="134">
        <v>2685</v>
      </c>
      <c r="F62" s="137">
        <f>975+1150+950+620+150+450</f>
        <v>4295</v>
      </c>
      <c r="G62" s="137">
        <f>975+1150+950+620+150+450</f>
        <v>4295</v>
      </c>
    </row>
    <row r="63" spans="1:7" ht="28.5" customHeight="1" x14ac:dyDescent="0.15">
      <c r="A63" s="134" t="s">
        <v>260</v>
      </c>
      <c r="B63" s="120">
        <v>2350</v>
      </c>
      <c r="C63" s="120">
        <v>2350</v>
      </c>
      <c r="D63" s="120">
        <v>2350</v>
      </c>
      <c r="E63" s="134">
        <v>2350</v>
      </c>
      <c r="F63" s="137">
        <v>2350</v>
      </c>
      <c r="G63" s="137">
        <v>2350</v>
      </c>
    </row>
    <row r="64" spans="1:7" ht="28.5" customHeight="1" x14ac:dyDescent="0.15">
      <c r="A64" s="134" t="s">
        <v>261</v>
      </c>
      <c r="B64" s="120">
        <v>1200</v>
      </c>
      <c r="C64" s="120">
        <v>1200</v>
      </c>
      <c r="D64" s="120">
        <v>1200</v>
      </c>
      <c r="E64" s="134">
        <v>1200</v>
      </c>
      <c r="F64" s="98">
        <v>1200</v>
      </c>
      <c r="G64" s="98">
        <v>1200</v>
      </c>
    </row>
    <row r="65" spans="1:7" s="93" customFormat="1" ht="28.5" customHeight="1" x14ac:dyDescent="0.15">
      <c r="A65" s="132" t="s">
        <v>186</v>
      </c>
      <c r="B65" s="140">
        <f>SUM(B58:B64)</f>
        <v>28894</v>
      </c>
      <c r="C65" s="132">
        <f t="shared" ref="C65:F65" si="2">SUM(C58:C64)</f>
        <v>30812</v>
      </c>
      <c r="D65" s="132">
        <f t="shared" si="2"/>
        <v>29927</v>
      </c>
      <c r="E65" s="132">
        <f t="shared" si="2"/>
        <v>28612</v>
      </c>
      <c r="F65" s="138">
        <f t="shared" si="2"/>
        <v>31282</v>
      </c>
      <c r="G65" s="138">
        <f t="shared" ref="G65" si="3">SUM(G58:G64)</f>
        <v>28882</v>
      </c>
    </row>
    <row r="66" spans="1:7" ht="28.5" customHeight="1" x14ac:dyDescent="0.15">
      <c r="F66" s="102"/>
    </row>
    <row r="67" spans="1:7" ht="28.5" customHeight="1" x14ac:dyDescent="0.15">
      <c r="A67" s="93" t="s">
        <v>262</v>
      </c>
      <c r="B67" s="93" t="s">
        <v>265</v>
      </c>
      <c r="F67" s="102"/>
    </row>
    <row r="68" spans="1:7" ht="28.5" customHeight="1" x14ac:dyDescent="0.15">
      <c r="A68" s="118" t="s">
        <v>263</v>
      </c>
      <c r="B68" s="139">
        <v>13</v>
      </c>
      <c r="C68" s="134">
        <v>14</v>
      </c>
      <c r="D68" s="134">
        <f>C68+1</f>
        <v>15</v>
      </c>
      <c r="E68" s="134">
        <f t="shared" ref="E68:G68" si="4">D68+1</f>
        <v>16</v>
      </c>
      <c r="F68" s="134">
        <f t="shared" si="4"/>
        <v>17</v>
      </c>
      <c r="G68" s="134">
        <f t="shared" si="4"/>
        <v>18</v>
      </c>
    </row>
    <row r="69" spans="1:7" ht="28.5" customHeight="1" x14ac:dyDescent="0.15">
      <c r="A69" s="134" t="s">
        <v>257</v>
      </c>
      <c r="B69" s="120">
        <v>3800</v>
      </c>
      <c r="C69" s="120">
        <v>6499</v>
      </c>
      <c r="D69" s="120">
        <v>8834</v>
      </c>
      <c r="E69" s="134">
        <v>8834</v>
      </c>
      <c r="F69" s="98">
        <v>8834</v>
      </c>
      <c r="G69" s="98">
        <v>8834</v>
      </c>
    </row>
    <row r="70" spans="1:7" ht="28.5" customHeight="1" x14ac:dyDescent="0.15">
      <c r="A70" s="134" t="s">
        <v>258</v>
      </c>
      <c r="B70" s="120">
        <v>2570</v>
      </c>
      <c r="C70" s="120">
        <v>2570</v>
      </c>
      <c r="D70" s="120">
        <v>2570</v>
      </c>
      <c r="E70" s="134">
        <v>2570</v>
      </c>
      <c r="F70" s="134">
        <v>2570</v>
      </c>
      <c r="G70" s="134">
        <v>2570</v>
      </c>
    </row>
    <row r="71" spans="1:7" ht="28.5" customHeight="1" x14ac:dyDescent="0.15">
      <c r="A71" s="134" t="s">
        <v>259</v>
      </c>
      <c r="B71" s="120">
        <v>4898</v>
      </c>
      <c r="C71" s="120">
        <v>5950</v>
      </c>
      <c r="D71" s="120">
        <v>5950</v>
      </c>
      <c r="E71" s="120">
        <v>5950</v>
      </c>
      <c r="F71" s="120">
        <v>5950</v>
      </c>
      <c r="G71" s="120">
        <v>5950</v>
      </c>
    </row>
    <row r="72" spans="1:7" ht="28.5" customHeight="1" x14ac:dyDescent="0.15">
      <c r="A72" s="134" t="s">
        <v>266</v>
      </c>
      <c r="B72" s="120">
        <v>5105</v>
      </c>
      <c r="C72" s="120">
        <v>4995</v>
      </c>
      <c r="D72" s="120">
        <v>5645</v>
      </c>
      <c r="E72" s="134">
        <v>5495</v>
      </c>
      <c r="F72" s="134">
        <v>5645</v>
      </c>
      <c r="G72" s="134">
        <v>5645</v>
      </c>
    </row>
    <row r="73" spans="1:7" ht="28.5" customHeight="1" x14ac:dyDescent="0.15">
      <c r="A73" s="134" t="s">
        <v>264</v>
      </c>
      <c r="B73" s="120">
        <f>995+1950+1100+620+150+450</f>
        <v>5265</v>
      </c>
      <c r="C73" s="120">
        <f>995+952+1100+620+450</f>
        <v>4117</v>
      </c>
      <c r="D73" s="120">
        <f>995+1150+1100+620+150+450</f>
        <v>4465</v>
      </c>
      <c r="E73" s="134">
        <v>4705</v>
      </c>
      <c r="F73" s="120">
        <f>995+952+1100+620+450</f>
        <v>4117</v>
      </c>
      <c r="G73" s="120">
        <f>995+952+1100+620+450</f>
        <v>4117</v>
      </c>
    </row>
    <row r="74" spans="1:7" ht="28.5" customHeight="1" x14ac:dyDescent="0.15">
      <c r="A74" s="134" t="s">
        <v>260</v>
      </c>
      <c r="B74" s="120">
        <v>2400</v>
      </c>
      <c r="C74" s="120">
        <v>2400</v>
      </c>
      <c r="D74" s="120">
        <v>2400</v>
      </c>
      <c r="E74" s="134">
        <v>2400</v>
      </c>
      <c r="F74" s="134">
        <v>2400</v>
      </c>
      <c r="G74" s="134">
        <v>2400</v>
      </c>
    </row>
    <row r="75" spans="1:7" ht="28.5" customHeight="1" x14ac:dyDescent="0.15">
      <c r="A75" s="134" t="s">
        <v>261</v>
      </c>
      <c r="B75" s="120">
        <v>1125</v>
      </c>
      <c r="C75" s="120">
        <v>1125</v>
      </c>
      <c r="D75" s="120">
        <v>1125</v>
      </c>
      <c r="E75" s="134">
        <v>1125</v>
      </c>
      <c r="F75" s="134">
        <v>1125</v>
      </c>
      <c r="G75" s="134">
        <v>1125</v>
      </c>
    </row>
    <row r="76" spans="1:7" s="93" customFormat="1" ht="28.5" customHeight="1" x14ac:dyDescent="0.15">
      <c r="A76" s="132" t="s">
        <v>186</v>
      </c>
      <c r="B76" s="140">
        <f t="shared" ref="B76" si="5">SUM(B69:B75)</f>
        <v>25163</v>
      </c>
      <c r="C76" s="132">
        <f>SUM(C69:C75)</f>
        <v>27656</v>
      </c>
      <c r="D76" s="132">
        <f>SUM(D69:D75)</f>
        <v>30989</v>
      </c>
      <c r="E76" s="132">
        <f>SUM(E69:E75)</f>
        <v>31079</v>
      </c>
      <c r="F76" s="132">
        <f>SUM(F69:F75)</f>
        <v>30641</v>
      </c>
      <c r="G76" s="132">
        <f>SUM(G69:G75)</f>
        <v>30641</v>
      </c>
    </row>
  </sheetData>
  <mergeCells count="19">
    <mergeCell ref="E53:F53"/>
    <mergeCell ref="E54:F54"/>
    <mergeCell ref="E47:F47"/>
    <mergeCell ref="E48:F48"/>
    <mergeCell ref="E49:F49"/>
    <mergeCell ref="E50:F50"/>
    <mergeCell ref="E51:F51"/>
    <mergeCell ref="E52:F52"/>
    <mergeCell ref="E27:F27"/>
    <mergeCell ref="E28:F28"/>
    <mergeCell ref="A31:F31"/>
    <mergeCell ref="A46:F46"/>
    <mergeCell ref="E26:F26"/>
    <mergeCell ref="A1:F1"/>
    <mergeCell ref="E21:F21"/>
    <mergeCell ref="E23:F23"/>
    <mergeCell ref="E24:F24"/>
    <mergeCell ref="E25:F25"/>
    <mergeCell ref="E22:F22"/>
  </mergeCells>
  <phoneticPr fontId="2" type="noConversion"/>
  <conditionalFormatting sqref="F30 F32 E19 F2:F4 E45 F42 F34:F36">
    <cfRule type="cellIs" dxfId="71" priority="65" stopIfTrue="1" operator="lessThan">
      <formula>0.9</formula>
    </cfRule>
  </conditionalFormatting>
  <conditionalFormatting sqref="E33">
    <cfRule type="cellIs" dxfId="70" priority="64" stopIfTrue="1" operator="lessThan">
      <formula>0.9</formula>
    </cfRule>
  </conditionalFormatting>
  <conditionalFormatting sqref="F15">
    <cfRule type="cellIs" dxfId="69" priority="63" stopIfTrue="1" operator="lessThan">
      <formula>0.9</formula>
    </cfRule>
  </conditionalFormatting>
  <conditionalFormatting sqref="E16:E17">
    <cfRule type="cellIs" dxfId="68" priority="62" stopIfTrue="1" operator="lessThan">
      <formula>0.9</formula>
    </cfRule>
  </conditionalFormatting>
  <conditionalFormatting sqref="F33">
    <cfRule type="cellIs" dxfId="67" priority="61" stopIfTrue="1" operator="lessThan">
      <formula>0.9</formula>
    </cfRule>
  </conditionalFormatting>
  <conditionalFormatting sqref="D21">
    <cfRule type="cellIs" dxfId="66" priority="59" stopIfTrue="1" operator="lessThan">
      <formula>0.9</formula>
    </cfRule>
  </conditionalFormatting>
  <conditionalFormatting sqref="F20">
    <cfRule type="cellIs" dxfId="65" priority="60" stopIfTrue="1" operator="lessThan">
      <formula>0.9</formula>
    </cfRule>
  </conditionalFormatting>
  <conditionalFormatting sqref="E42:E44">
    <cfRule type="cellIs" dxfId="64" priority="46" stopIfTrue="1" operator="lessThan">
      <formula>0.9</formula>
    </cfRule>
  </conditionalFormatting>
  <conditionalFormatting sqref="F13">
    <cfRule type="cellIs" dxfId="63" priority="57" stopIfTrue="1" operator="lessThan">
      <formula>0.9</formula>
    </cfRule>
  </conditionalFormatting>
  <conditionalFormatting sqref="E14">
    <cfRule type="cellIs" dxfId="62" priority="56" stopIfTrue="1" operator="lessThan">
      <formula>0.9</formula>
    </cfRule>
  </conditionalFormatting>
  <conditionalFormatting sqref="D22 D29">
    <cfRule type="cellIs" dxfId="61" priority="44" stopIfTrue="1" operator="lessThan">
      <formula>0.9</formula>
    </cfRule>
  </conditionalFormatting>
  <conditionalFormatting sqref="E34:E36">
    <cfRule type="cellIs" dxfId="60" priority="47" stopIfTrue="1" operator="lessThan">
      <formula>0.9</formula>
    </cfRule>
  </conditionalFormatting>
  <conditionalFormatting sqref="F43:F44">
    <cfRule type="cellIs" dxfId="59" priority="45" stopIfTrue="1" operator="lessThan">
      <formula>0.9</formula>
    </cfRule>
  </conditionalFormatting>
  <conditionalFormatting sqref="E18">
    <cfRule type="cellIs" dxfId="58" priority="42" stopIfTrue="1" operator="lessThan">
      <formula>0.9</formula>
    </cfRule>
  </conditionalFormatting>
  <conditionalFormatting sqref="E13">
    <cfRule type="cellIs" dxfId="57" priority="40" stopIfTrue="1" operator="lessThan">
      <formula>0.9</formula>
    </cfRule>
  </conditionalFormatting>
  <conditionalFormatting sqref="F9:F11">
    <cfRule type="cellIs" dxfId="56" priority="39" stopIfTrue="1" operator="lessThan">
      <formula>0.9</formula>
    </cfRule>
  </conditionalFormatting>
  <conditionalFormatting sqref="F12">
    <cfRule type="cellIs" dxfId="55" priority="38" stopIfTrue="1" operator="lessThan">
      <formula>0.9</formula>
    </cfRule>
  </conditionalFormatting>
  <conditionalFormatting sqref="D27:D28">
    <cfRule type="cellIs" dxfId="54" priority="34" stopIfTrue="1" operator="lessThan">
      <formula>0.9</formula>
    </cfRule>
  </conditionalFormatting>
  <conditionalFormatting sqref="F41">
    <cfRule type="cellIs" dxfId="53" priority="26" stopIfTrue="1" operator="lessThan">
      <formula>0.9</formula>
    </cfRule>
  </conditionalFormatting>
  <conditionalFormatting sqref="E41">
    <cfRule type="cellIs" dxfId="52" priority="25" stopIfTrue="1" operator="lessThan">
      <formula>0.9</formula>
    </cfRule>
  </conditionalFormatting>
  <conditionalFormatting sqref="F5:F6">
    <cfRule type="cellIs" dxfId="51" priority="18" stopIfTrue="1" operator="lessThan">
      <formula>0.9</formula>
    </cfRule>
  </conditionalFormatting>
  <conditionalFormatting sqref="E5">
    <cfRule type="cellIs" dxfId="50" priority="17" stopIfTrue="1" operator="lessThan">
      <formula>0.9</formula>
    </cfRule>
  </conditionalFormatting>
  <conditionalFormatting sqref="E6">
    <cfRule type="cellIs" dxfId="49" priority="16" stopIfTrue="1" operator="lessThan">
      <formula>0.9</formula>
    </cfRule>
  </conditionalFormatting>
  <conditionalFormatting sqref="E12">
    <cfRule type="cellIs" dxfId="48" priority="19" stopIfTrue="1" operator="lessThan">
      <formula>0.9</formula>
    </cfRule>
  </conditionalFormatting>
  <conditionalFormatting sqref="E7">
    <cfRule type="cellIs" dxfId="47" priority="15" stopIfTrue="1" operator="lessThan">
      <formula>0.9</formula>
    </cfRule>
  </conditionalFormatting>
  <conditionalFormatting sqref="E9:E11">
    <cfRule type="cellIs" dxfId="46" priority="20" stopIfTrue="1" operator="lessThan">
      <formula>0.9</formula>
    </cfRule>
  </conditionalFormatting>
  <conditionalFormatting sqref="E8">
    <cfRule type="cellIs" dxfId="45" priority="14" stopIfTrue="1" operator="lessThan">
      <formula>0.9</formula>
    </cfRule>
  </conditionalFormatting>
  <conditionalFormatting sqref="F7:F8">
    <cfRule type="cellIs" dxfId="44" priority="13" stopIfTrue="1" operator="lessThan">
      <formula>0.9</formula>
    </cfRule>
  </conditionalFormatting>
  <conditionalFormatting sqref="D23">
    <cfRule type="cellIs" dxfId="43" priority="12" stopIfTrue="1" operator="lessThan">
      <formula>0.9</formula>
    </cfRule>
  </conditionalFormatting>
  <conditionalFormatting sqref="D26">
    <cfRule type="cellIs" dxfId="42" priority="11" stopIfTrue="1" operator="lessThan">
      <formula>0.9</formula>
    </cfRule>
  </conditionalFormatting>
  <conditionalFormatting sqref="F38">
    <cfRule type="cellIs" dxfId="41" priority="6" stopIfTrue="1" operator="lessThan">
      <formula>0.9</formula>
    </cfRule>
  </conditionalFormatting>
  <conditionalFormatting sqref="F39">
    <cfRule type="cellIs" dxfId="40" priority="5" stopIfTrue="1" operator="lessThan">
      <formula>0.9</formula>
    </cfRule>
  </conditionalFormatting>
  <conditionalFormatting sqref="E40">
    <cfRule type="cellIs" dxfId="39" priority="4" stopIfTrue="1" operator="lessThan">
      <formula>0.9</formula>
    </cfRule>
  </conditionalFormatting>
  <conditionalFormatting sqref="F40">
    <cfRule type="cellIs" dxfId="38" priority="3" stopIfTrue="1" operator="lessThan">
      <formula>0.9</formula>
    </cfRule>
  </conditionalFormatting>
  <conditionalFormatting sqref="D24">
    <cfRule type="cellIs" dxfId="37" priority="10" stopIfTrue="1" operator="lessThan">
      <formula>0.9</formula>
    </cfRule>
  </conditionalFormatting>
  <conditionalFormatting sqref="D25">
    <cfRule type="cellIs" dxfId="36" priority="9" stopIfTrue="1" operator="lessThan">
      <formula>0.9</formula>
    </cfRule>
  </conditionalFormatting>
  <conditionalFormatting sqref="E37">
    <cfRule type="cellIs" dxfId="35" priority="8" stopIfTrue="1" operator="lessThan">
      <formula>0.9</formula>
    </cfRule>
  </conditionalFormatting>
  <conditionalFormatting sqref="F37">
    <cfRule type="cellIs" dxfId="34" priority="7" stopIfTrue="1" operator="lessThan">
      <formula>0.9</formula>
    </cfRule>
  </conditionalFormatting>
  <conditionalFormatting sqref="E38">
    <cfRule type="cellIs" dxfId="33" priority="2" stopIfTrue="1" operator="lessThan">
      <formula>0.9</formula>
    </cfRule>
  </conditionalFormatting>
  <conditionalFormatting sqref="E39">
    <cfRule type="cellIs" dxfId="32" priority="1" stopIfTrue="1" operator="lessThan">
      <formula>0.9</formula>
    </cfRule>
  </conditionalFormatting>
  <pageMargins left="0.7" right="0.7" top="0.75" bottom="0.75" header="0.3" footer="0.3"/>
  <pageSetup paperSize="9" scale="78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75"/>
  <sheetViews>
    <sheetView tabSelected="1" topLeftCell="A52" zoomScale="115" zoomScaleNormal="115" workbookViewId="0">
      <selection activeCell="A46" sqref="A46:F53"/>
    </sheetView>
  </sheetViews>
  <sheetFormatPr defaultColWidth="9" defaultRowHeight="28.5" customHeight="1" x14ac:dyDescent="0.15"/>
  <cols>
    <col min="1" max="1" width="18.25" style="89" customWidth="1"/>
    <col min="2" max="2" width="15.125" style="89" customWidth="1"/>
    <col min="3" max="3" width="28.25" style="89" bestFit="1" customWidth="1"/>
    <col min="4" max="4" width="20.5" style="89" bestFit="1" customWidth="1"/>
    <col min="5" max="5" width="21.375" style="89" customWidth="1"/>
    <col min="6" max="6" width="28.125" style="89" customWidth="1"/>
    <col min="7" max="7" width="21.25" style="89" customWidth="1"/>
    <col min="8" max="16384" width="9" style="89"/>
  </cols>
  <sheetData>
    <row r="1" spans="1:7" ht="28.5" customHeight="1" x14ac:dyDescent="0.15">
      <c r="A1" s="173" t="s">
        <v>377</v>
      </c>
      <c r="B1" s="173"/>
      <c r="C1" s="173"/>
      <c r="D1" s="173"/>
      <c r="E1" s="173"/>
      <c r="F1" s="173"/>
    </row>
    <row r="2" spans="1:7" s="90" customFormat="1" ht="28.5" customHeight="1" x14ac:dyDescent="0.15">
      <c r="A2" s="90" t="s">
        <v>269</v>
      </c>
    </row>
    <row r="3" spans="1:7" s="90" customFormat="1" ht="28.5" customHeight="1" x14ac:dyDescent="0.15">
      <c r="A3" s="90" t="s">
        <v>270</v>
      </c>
    </row>
    <row r="4" spans="1:7" s="93" customFormat="1" ht="28.5" customHeight="1" x14ac:dyDescent="0.15">
      <c r="A4" s="193" t="s">
        <v>431</v>
      </c>
      <c r="B4" s="193" t="s">
        <v>432</v>
      </c>
      <c r="C4" s="193" t="s">
        <v>430</v>
      </c>
      <c r="D4" s="193" t="s">
        <v>2</v>
      </c>
      <c r="E4" s="193" t="s">
        <v>433</v>
      </c>
      <c r="F4" s="193" t="s">
        <v>434</v>
      </c>
      <c r="G4" s="193" t="s">
        <v>435</v>
      </c>
    </row>
    <row r="5" spans="1:7" s="99" customFormat="1" ht="28.5" customHeight="1" x14ac:dyDescent="0.15">
      <c r="A5" s="196">
        <v>16</v>
      </c>
      <c r="B5" s="196" t="s">
        <v>370</v>
      </c>
      <c r="C5" s="196" t="s">
        <v>341</v>
      </c>
      <c r="D5" s="197">
        <v>43211</v>
      </c>
      <c r="E5" s="104">
        <v>0.92</v>
      </c>
      <c r="F5" s="104">
        <v>0.97</v>
      </c>
      <c r="G5" s="192" t="s">
        <v>405</v>
      </c>
    </row>
    <row r="6" spans="1:7" s="99" customFormat="1" ht="28.5" customHeight="1" x14ac:dyDescent="0.15">
      <c r="A6" s="196">
        <v>16</v>
      </c>
      <c r="B6" s="196" t="s">
        <v>371</v>
      </c>
      <c r="C6" s="196" t="s">
        <v>339</v>
      </c>
      <c r="D6" s="197">
        <v>43211</v>
      </c>
      <c r="E6" s="104">
        <v>0.87</v>
      </c>
      <c r="F6" s="104">
        <v>0.85</v>
      </c>
      <c r="G6" s="192" t="s">
        <v>405</v>
      </c>
    </row>
    <row r="7" spans="1:7" s="99" customFormat="1" ht="28.5" customHeight="1" x14ac:dyDescent="0.15">
      <c r="A7" s="196">
        <v>16</v>
      </c>
      <c r="B7" s="196" t="s">
        <v>372</v>
      </c>
      <c r="C7" s="196" t="s">
        <v>340</v>
      </c>
      <c r="D7" s="197">
        <v>43208</v>
      </c>
      <c r="E7" s="104">
        <v>0.8</v>
      </c>
      <c r="F7" s="104">
        <v>0.53</v>
      </c>
      <c r="G7" s="104" t="s">
        <v>436</v>
      </c>
    </row>
    <row r="8" spans="1:7" s="99" customFormat="1" ht="28.5" customHeight="1" x14ac:dyDescent="0.15">
      <c r="A8" s="196">
        <v>16</v>
      </c>
      <c r="B8" s="196" t="s">
        <v>93</v>
      </c>
      <c r="C8" s="196" t="s">
        <v>373</v>
      </c>
      <c r="D8" s="197">
        <v>43204</v>
      </c>
      <c r="E8" s="104">
        <v>0.92</v>
      </c>
      <c r="F8" s="194">
        <v>0.94</v>
      </c>
      <c r="G8" s="192" t="s">
        <v>379</v>
      </c>
    </row>
    <row r="9" spans="1:7" s="99" customFormat="1" ht="28.5" customHeight="1" x14ac:dyDescent="0.15">
      <c r="A9" s="196">
        <v>16</v>
      </c>
      <c r="B9" s="196" t="s">
        <v>199</v>
      </c>
      <c r="C9" s="196" t="s">
        <v>374</v>
      </c>
      <c r="D9" s="197">
        <v>43204</v>
      </c>
      <c r="E9" s="104">
        <v>0.8</v>
      </c>
      <c r="F9" s="104">
        <v>0.81</v>
      </c>
      <c r="G9" s="195"/>
    </row>
    <row r="10" spans="1:7" s="99" customFormat="1" ht="28.5" customHeight="1" x14ac:dyDescent="0.15">
      <c r="A10" s="196">
        <v>16</v>
      </c>
      <c r="B10" s="196" t="s">
        <v>82</v>
      </c>
      <c r="C10" s="196" t="s">
        <v>375</v>
      </c>
      <c r="D10" s="197">
        <v>43205</v>
      </c>
      <c r="E10" s="104">
        <v>0.9</v>
      </c>
      <c r="F10" s="104">
        <v>0.85</v>
      </c>
      <c r="G10" s="195"/>
    </row>
    <row r="11" spans="1:7" s="99" customFormat="1" ht="28.5" customHeight="1" x14ac:dyDescent="0.15">
      <c r="A11" s="196">
        <v>16</v>
      </c>
      <c r="B11" s="196" t="s">
        <v>96</v>
      </c>
      <c r="C11" s="196" t="s">
        <v>376</v>
      </c>
      <c r="D11" s="197">
        <v>43208</v>
      </c>
      <c r="E11" s="104">
        <v>0.65</v>
      </c>
      <c r="F11" s="104">
        <v>0.68</v>
      </c>
      <c r="G11" s="195" t="s">
        <v>419</v>
      </c>
    </row>
    <row r="12" spans="1:7" s="99" customFormat="1" ht="28.5" customHeight="1" x14ac:dyDescent="0.15">
      <c r="A12" s="150"/>
      <c r="B12" s="150"/>
      <c r="C12" s="150"/>
      <c r="D12" s="95"/>
      <c r="E12" s="103"/>
      <c r="F12" s="104"/>
      <c r="G12" s="152"/>
    </row>
    <row r="13" spans="1:7" s="106" customFormat="1" ht="28.5" customHeight="1" x14ac:dyDescent="0.15">
      <c r="A13" s="142"/>
      <c r="B13" s="142"/>
      <c r="C13" s="142"/>
      <c r="D13" s="100"/>
      <c r="E13" s="96"/>
      <c r="F13" s="97"/>
      <c r="G13" s="145"/>
    </row>
    <row r="14" spans="1:7" s="90" customFormat="1" ht="28.5" customHeight="1" x14ac:dyDescent="0.15">
      <c r="A14" s="107"/>
      <c r="B14" s="107"/>
      <c r="C14" s="107"/>
      <c r="D14" s="108"/>
      <c r="E14" s="109"/>
      <c r="F14" s="107"/>
    </row>
    <row r="15" spans="1:7" s="90" customFormat="1" ht="28.5" customHeight="1" x14ac:dyDescent="0.15">
      <c r="A15" s="90" t="s">
        <v>237</v>
      </c>
    </row>
    <row r="16" spans="1:7" s="90" customFormat="1" ht="28.5" customHeight="1" x14ac:dyDescent="0.15">
      <c r="A16" s="143" t="s">
        <v>225</v>
      </c>
      <c r="B16" s="143" t="s">
        <v>226</v>
      </c>
      <c r="C16" s="143" t="s">
        <v>227</v>
      </c>
      <c r="D16" s="143" t="s">
        <v>2</v>
      </c>
      <c r="E16" s="143" t="s">
        <v>238</v>
      </c>
      <c r="F16" s="143" t="s">
        <v>239</v>
      </c>
    </row>
    <row r="17" spans="1:6" s="90" customFormat="1" ht="28.5" customHeight="1" x14ac:dyDescent="0.15">
      <c r="A17" s="143">
        <v>16</v>
      </c>
      <c r="B17" s="131"/>
      <c r="C17" s="131" t="s">
        <v>429</v>
      </c>
      <c r="D17" s="143"/>
      <c r="E17" s="143"/>
      <c r="F17" s="143"/>
    </row>
    <row r="18" spans="1:6" ht="28.5" customHeight="1" x14ac:dyDescent="0.15">
      <c r="A18" s="142"/>
      <c r="B18" s="142"/>
      <c r="C18" s="142"/>
      <c r="D18" s="100"/>
      <c r="E18" s="101"/>
      <c r="F18" s="144"/>
    </row>
    <row r="19" spans="1:6" ht="28.5" customHeight="1" x14ac:dyDescent="0.15">
      <c r="A19" s="111"/>
      <c r="B19" s="111"/>
      <c r="C19" s="111"/>
      <c r="D19" s="112"/>
      <c r="E19" s="113"/>
      <c r="F19" s="111"/>
    </row>
    <row r="20" spans="1:6" ht="28.5" customHeight="1" x14ac:dyDescent="0.15">
      <c r="A20" s="90" t="s">
        <v>241</v>
      </c>
      <c r="B20" s="90"/>
      <c r="C20" s="90"/>
      <c r="D20" s="90"/>
      <c r="E20" s="90"/>
      <c r="F20" s="90"/>
    </row>
    <row r="21" spans="1:6" ht="28.5" customHeight="1" x14ac:dyDescent="0.15">
      <c r="A21" s="147" t="s">
        <v>225</v>
      </c>
      <c r="B21" s="147" t="s">
        <v>226</v>
      </c>
      <c r="C21" s="147" t="s">
        <v>227</v>
      </c>
      <c r="D21" s="147" t="s">
        <v>238</v>
      </c>
      <c r="E21" s="183" t="s">
        <v>239</v>
      </c>
      <c r="F21" s="183"/>
    </row>
    <row r="22" spans="1:6" ht="28.5" customHeight="1" x14ac:dyDescent="0.15">
      <c r="A22" s="150">
        <v>16</v>
      </c>
      <c r="B22" s="150" t="s">
        <v>381</v>
      </c>
      <c r="C22" s="150" t="s">
        <v>380</v>
      </c>
      <c r="D22" s="103">
        <v>0.13</v>
      </c>
      <c r="E22" s="184" t="s">
        <v>382</v>
      </c>
      <c r="F22" s="177"/>
    </row>
    <row r="23" spans="1:6" s="90" customFormat="1" ht="28.5" customHeight="1" x14ac:dyDescent="0.15">
      <c r="A23" s="150">
        <v>16</v>
      </c>
      <c r="B23" s="150" t="s">
        <v>384</v>
      </c>
      <c r="C23" s="150" t="s">
        <v>383</v>
      </c>
      <c r="D23" s="103">
        <v>0.16</v>
      </c>
      <c r="E23" s="184" t="s">
        <v>385</v>
      </c>
      <c r="F23" s="177"/>
    </row>
    <row r="24" spans="1:6" s="93" customFormat="1" ht="28.5" customHeight="1" x14ac:dyDescent="0.15">
      <c r="A24" s="150">
        <v>16</v>
      </c>
      <c r="B24" s="150" t="s">
        <v>387</v>
      </c>
      <c r="C24" s="150" t="s">
        <v>386</v>
      </c>
      <c r="D24" s="103">
        <v>0.27</v>
      </c>
      <c r="E24" s="184" t="s">
        <v>385</v>
      </c>
      <c r="F24" s="177"/>
    </row>
    <row r="25" spans="1:6" ht="28.5" customHeight="1" x14ac:dyDescent="0.15">
      <c r="A25" s="153">
        <v>16</v>
      </c>
      <c r="B25" s="153" t="s">
        <v>388</v>
      </c>
      <c r="C25" s="159" t="s">
        <v>427</v>
      </c>
      <c r="D25" s="103">
        <v>0.23</v>
      </c>
      <c r="E25" s="184" t="s">
        <v>385</v>
      </c>
      <c r="F25" s="177"/>
    </row>
    <row r="26" spans="1:6" s="102" customFormat="1" ht="28.5" customHeight="1" x14ac:dyDescent="0.15">
      <c r="A26" s="150">
        <v>16</v>
      </c>
      <c r="B26" s="150" t="s">
        <v>393</v>
      </c>
      <c r="C26" s="150" t="s">
        <v>392</v>
      </c>
      <c r="D26" s="103">
        <v>0.14000000000000001</v>
      </c>
      <c r="E26" s="177"/>
      <c r="F26" s="177"/>
    </row>
    <row r="27" spans="1:6" ht="28.5" customHeight="1" x14ac:dyDescent="0.15">
      <c r="A27" s="142">
        <v>16</v>
      </c>
      <c r="B27" s="142" t="s">
        <v>395</v>
      </c>
      <c r="C27" s="142" t="s">
        <v>394</v>
      </c>
      <c r="D27" s="101">
        <v>0.16</v>
      </c>
      <c r="E27" s="176"/>
      <c r="F27" s="175"/>
    </row>
    <row r="28" spans="1:6" ht="28.5" customHeight="1" x14ac:dyDescent="0.15">
      <c r="A28" s="155">
        <v>16</v>
      </c>
      <c r="B28" s="155" t="s">
        <v>407</v>
      </c>
      <c r="C28" s="155" t="s">
        <v>414</v>
      </c>
      <c r="D28" s="101">
        <v>0.31</v>
      </c>
      <c r="E28" s="189" t="s">
        <v>417</v>
      </c>
      <c r="F28" s="179"/>
    </row>
    <row r="29" spans="1:6" ht="28.5" customHeight="1" x14ac:dyDescent="0.15">
      <c r="A29" s="142">
        <v>16</v>
      </c>
      <c r="B29" s="142" t="s">
        <v>416</v>
      </c>
      <c r="C29" s="155" t="s">
        <v>415</v>
      </c>
      <c r="D29" s="101">
        <v>0.39</v>
      </c>
      <c r="E29" s="189" t="s">
        <v>418</v>
      </c>
      <c r="F29" s="179"/>
    </row>
    <row r="30" spans="1:6" ht="28.5" customHeight="1" x14ac:dyDescent="0.15">
      <c r="A30" s="158">
        <f t="shared" ref="A30" si="0">A29</f>
        <v>16</v>
      </c>
      <c r="B30" s="158" t="s">
        <v>215</v>
      </c>
      <c r="C30" s="158" t="s">
        <v>420</v>
      </c>
      <c r="D30" s="103">
        <v>0.12</v>
      </c>
      <c r="E30" s="189"/>
      <c r="F30" s="179"/>
    </row>
    <row r="31" spans="1:6" ht="28.5" customHeight="1" x14ac:dyDescent="0.15">
      <c r="A31" s="159">
        <v>16</v>
      </c>
      <c r="B31" s="190" t="s">
        <v>421</v>
      </c>
      <c r="C31" s="190" t="s">
        <v>422</v>
      </c>
      <c r="D31" s="103">
        <v>0.36</v>
      </c>
      <c r="E31" s="184" t="s">
        <v>423</v>
      </c>
      <c r="F31" s="177"/>
    </row>
    <row r="32" spans="1:6" s="90" customFormat="1" ht="28.5" customHeight="1" x14ac:dyDescent="0.15">
      <c r="A32" s="159">
        <v>16</v>
      </c>
      <c r="B32" s="190" t="s">
        <v>424</v>
      </c>
      <c r="C32" s="191" t="s">
        <v>425</v>
      </c>
      <c r="D32" s="103">
        <v>0.28999999999999998</v>
      </c>
      <c r="E32" s="184" t="s">
        <v>426</v>
      </c>
      <c r="F32" s="177"/>
    </row>
    <row r="34" spans="1:6" ht="28.5" customHeight="1" x14ac:dyDescent="0.15">
      <c r="A34" s="173" t="s">
        <v>378</v>
      </c>
      <c r="B34" s="173"/>
      <c r="C34" s="173"/>
      <c r="D34" s="173"/>
      <c r="E34" s="173"/>
      <c r="F34" s="173"/>
    </row>
    <row r="35" spans="1:6" ht="28.5" customHeight="1" x14ac:dyDescent="0.15">
      <c r="A35" s="90" t="s">
        <v>245</v>
      </c>
      <c r="B35" s="90"/>
      <c r="C35" s="90"/>
      <c r="D35" s="90"/>
      <c r="E35" s="90"/>
      <c r="F35" s="90"/>
    </row>
    <row r="36" spans="1:6" ht="28.5" customHeight="1" x14ac:dyDescent="0.15">
      <c r="A36" s="147" t="s">
        <v>225</v>
      </c>
      <c r="B36" s="147" t="s">
        <v>226</v>
      </c>
      <c r="C36" s="147" t="s">
        <v>227</v>
      </c>
      <c r="D36" s="147" t="s">
        <v>2</v>
      </c>
      <c r="E36" s="147" t="s">
        <v>246</v>
      </c>
      <c r="F36" s="147" t="s">
        <v>247</v>
      </c>
    </row>
    <row r="37" spans="1:6" ht="28.5" customHeight="1" x14ac:dyDescent="0.15">
      <c r="A37" s="150">
        <v>17</v>
      </c>
      <c r="B37" s="150" t="s">
        <v>390</v>
      </c>
      <c r="C37" s="150" t="s">
        <v>389</v>
      </c>
      <c r="D37" s="95">
        <v>43215</v>
      </c>
      <c r="E37" s="103">
        <v>0.92</v>
      </c>
      <c r="F37" s="148" t="s">
        <v>391</v>
      </c>
    </row>
    <row r="38" spans="1:6" ht="28.5" customHeight="1" x14ac:dyDescent="0.15">
      <c r="A38" s="142">
        <v>17</v>
      </c>
      <c r="B38" s="142" t="s">
        <v>397</v>
      </c>
      <c r="C38" s="142" t="s">
        <v>396</v>
      </c>
      <c r="D38" s="100">
        <v>43216</v>
      </c>
      <c r="E38" s="101">
        <v>0.85</v>
      </c>
      <c r="F38" s="156" t="s">
        <v>398</v>
      </c>
    </row>
    <row r="39" spans="1:6" ht="28.5" customHeight="1" x14ac:dyDescent="0.15">
      <c r="A39" s="154">
        <v>17</v>
      </c>
      <c r="B39" s="154" t="s">
        <v>400</v>
      </c>
      <c r="C39" s="154" t="s">
        <v>399</v>
      </c>
      <c r="D39" s="100">
        <v>43211</v>
      </c>
      <c r="E39" s="101">
        <v>0.8</v>
      </c>
      <c r="F39" s="117"/>
    </row>
    <row r="40" spans="1:6" ht="28.5" customHeight="1" x14ac:dyDescent="0.15">
      <c r="A40" s="142">
        <v>17</v>
      </c>
      <c r="B40" s="142" t="s">
        <v>401</v>
      </c>
      <c r="C40" s="142" t="s">
        <v>402</v>
      </c>
      <c r="D40" s="100">
        <v>43212</v>
      </c>
      <c r="E40" s="101">
        <v>0.71</v>
      </c>
      <c r="F40" s="156" t="s">
        <v>403</v>
      </c>
    </row>
    <row r="41" spans="1:6" ht="28.5" customHeight="1" x14ac:dyDescent="0.15">
      <c r="A41" s="155">
        <v>17</v>
      </c>
      <c r="B41" s="155" t="s">
        <v>407</v>
      </c>
      <c r="C41" s="155" t="s">
        <v>406</v>
      </c>
      <c r="D41" s="100">
        <v>43215</v>
      </c>
      <c r="E41" s="101">
        <v>0.93</v>
      </c>
      <c r="F41" s="156" t="s">
        <v>164</v>
      </c>
    </row>
    <row r="42" spans="1:6" ht="28.5" customHeight="1" x14ac:dyDescent="0.15">
      <c r="A42" s="155">
        <v>17</v>
      </c>
      <c r="B42" s="155" t="s">
        <v>409</v>
      </c>
      <c r="C42" s="155" t="s">
        <v>408</v>
      </c>
      <c r="D42" s="100">
        <v>43215</v>
      </c>
      <c r="E42" s="101">
        <v>0.91</v>
      </c>
      <c r="F42" s="156" t="s">
        <v>164</v>
      </c>
    </row>
    <row r="43" spans="1:6" ht="28.5" customHeight="1" x14ac:dyDescent="0.15">
      <c r="A43" s="155">
        <v>17</v>
      </c>
      <c r="B43" s="155" t="s">
        <v>410</v>
      </c>
      <c r="C43" s="155" t="s">
        <v>411</v>
      </c>
      <c r="D43" s="100">
        <v>43213</v>
      </c>
      <c r="E43" s="101">
        <v>0.59</v>
      </c>
      <c r="F43" s="156" t="s">
        <v>412</v>
      </c>
    </row>
    <row r="44" spans="1:6" ht="28.5" customHeight="1" x14ac:dyDescent="0.15">
      <c r="A44" s="111"/>
      <c r="B44" s="111"/>
      <c r="C44" s="111"/>
      <c r="D44" s="112"/>
      <c r="E44" s="113"/>
      <c r="F44" s="157"/>
    </row>
    <row r="45" spans="1:6" ht="28.5" customHeight="1" x14ac:dyDescent="0.15">
      <c r="A45" s="172" t="s">
        <v>255</v>
      </c>
      <c r="B45" s="172"/>
      <c r="C45" s="172"/>
      <c r="D45" s="172"/>
      <c r="E45" s="172"/>
      <c r="F45" s="172"/>
    </row>
    <row r="46" spans="1:6" ht="27.75" customHeight="1" x14ac:dyDescent="0.15">
      <c r="A46" s="149" t="s">
        <v>256</v>
      </c>
      <c r="B46" s="150">
        <v>17</v>
      </c>
      <c r="C46" s="150">
        <v>18</v>
      </c>
      <c r="D46" s="150">
        <v>19</v>
      </c>
      <c r="E46" s="185" t="s">
        <v>276</v>
      </c>
      <c r="F46" s="185"/>
    </row>
    <row r="47" spans="1:6" ht="27.75" customHeight="1" x14ac:dyDescent="0.15">
      <c r="A47" s="150" t="s">
        <v>257</v>
      </c>
      <c r="B47" s="151">
        <v>0.9</v>
      </c>
      <c r="C47" s="151">
        <v>0.95</v>
      </c>
      <c r="D47" s="151">
        <v>0.95</v>
      </c>
      <c r="E47" s="186" t="s">
        <v>404</v>
      </c>
      <c r="F47" s="187"/>
    </row>
    <row r="48" spans="1:6" ht="27.75" customHeight="1" x14ac:dyDescent="0.15">
      <c r="A48" s="159" t="s">
        <v>428</v>
      </c>
      <c r="B48" s="151">
        <v>0.95</v>
      </c>
      <c r="C48" s="151">
        <v>0.9</v>
      </c>
      <c r="D48" s="151">
        <v>0.9</v>
      </c>
      <c r="E48" s="185"/>
      <c r="F48" s="185"/>
    </row>
    <row r="49" spans="1:8" ht="27.75" customHeight="1" x14ac:dyDescent="0.15">
      <c r="A49" s="150" t="s">
        <v>259</v>
      </c>
      <c r="B49" s="151">
        <v>0.93</v>
      </c>
      <c r="C49" s="151">
        <v>0.93</v>
      </c>
      <c r="D49" s="151">
        <v>0.95</v>
      </c>
      <c r="E49" s="188" t="s">
        <v>413</v>
      </c>
      <c r="F49" s="185"/>
    </row>
    <row r="50" spans="1:8" ht="27.75" customHeight="1" x14ac:dyDescent="0.15">
      <c r="A50" s="150" t="s">
        <v>266</v>
      </c>
      <c r="B50" s="151">
        <v>0.96</v>
      </c>
      <c r="C50" s="151">
        <v>0.95</v>
      </c>
      <c r="D50" s="151">
        <v>0.95</v>
      </c>
      <c r="E50" s="185"/>
      <c r="F50" s="185"/>
    </row>
    <row r="51" spans="1:8" ht="27.75" customHeight="1" x14ac:dyDescent="0.15">
      <c r="A51" s="150" t="s">
        <v>264</v>
      </c>
      <c r="B51" s="151">
        <v>0.95</v>
      </c>
      <c r="C51" s="151">
        <v>0.95</v>
      </c>
      <c r="D51" s="151">
        <v>0.95</v>
      </c>
      <c r="E51" s="185"/>
      <c r="F51" s="185"/>
    </row>
    <row r="52" spans="1:8" ht="27.75" customHeight="1" x14ac:dyDescent="0.15">
      <c r="A52" s="150" t="s">
        <v>260</v>
      </c>
      <c r="B52" s="151">
        <v>0.98</v>
      </c>
      <c r="C52" s="151">
        <v>0.98</v>
      </c>
      <c r="D52" s="151">
        <v>0.98</v>
      </c>
      <c r="E52" s="185"/>
      <c r="F52" s="185"/>
    </row>
    <row r="53" spans="1:8" ht="27.75" customHeight="1" x14ac:dyDescent="0.15">
      <c r="A53" s="150" t="s">
        <v>261</v>
      </c>
      <c r="B53" s="151">
        <v>0.95</v>
      </c>
      <c r="C53" s="151">
        <v>0.95</v>
      </c>
      <c r="D53" s="151">
        <v>0.95</v>
      </c>
      <c r="E53" s="185"/>
      <c r="F53" s="185"/>
    </row>
    <row r="55" spans="1:8" s="93" customFormat="1" ht="28.5" customHeight="1" x14ac:dyDescent="0.15">
      <c r="A55" s="93" t="s">
        <v>262</v>
      </c>
      <c r="B55" s="93" t="s">
        <v>278</v>
      </c>
    </row>
    <row r="56" spans="1:8" ht="28.5" customHeight="1" x14ac:dyDescent="0.15">
      <c r="A56" s="118" t="s">
        <v>263</v>
      </c>
      <c r="B56" s="142">
        <v>13</v>
      </c>
      <c r="C56" s="142">
        <v>14</v>
      </c>
      <c r="D56" s="142">
        <f>C56+1</f>
        <v>15</v>
      </c>
      <c r="E56" s="142">
        <f>D56+1</f>
        <v>16</v>
      </c>
      <c r="F56" s="142">
        <f>E56+1</f>
        <v>17</v>
      </c>
      <c r="G56" s="142">
        <f>F56+1</f>
        <v>18</v>
      </c>
      <c r="H56" s="142">
        <f>G56+1</f>
        <v>19</v>
      </c>
    </row>
    <row r="57" spans="1:8" ht="28.5" customHeight="1" x14ac:dyDescent="0.15">
      <c r="A57" s="142" t="s">
        <v>257</v>
      </c>
      <c r="B57" s="120">
        <v>8834</v>
      </c>
      <c r="C57" s="120">
        <v>8834</v>
      </c>
      <c r="D57" s="120">
        <f>8834-2750</f>
        <v>6084</v>
      </c>
      <c r="E57" s="142">
        <v>8189</v>
      </c>
      <c r="F57" s="150">
        <v>8789</v>
      </c>
      <c r="G57" s="150">
        <v>8789</v>
      </c>
      <c r="H57" s="150">
        <v>9689</v>
      </c>
    </row>
    <row r="58" spans="1:8" ht="28.5" customHeight="1" x14ac:dyDescent="0.15">
      <c r="A58" s="142" t="s">
        <v>258</v>
      </c>
      <c r="B58" s="120">
        <f>2570</f>
        <v>2570</v>
      </c>
      <c r="C58" s="120">
        <v>2570</v>
      </c>
      <c r="D58" s="120">
        <v>3935</v>
      </c>
      <c r="E58" s="142">
        <f>D58-1400</f>
        <v>2535</v>
      </c>
      <c r="F58" s="150">
        <v>3720</v>
      </c>
      <c r="G58" s="150">
        <v>3720</v>
      </c>
      <c r="H58" s="150">
        <v>2620</v>
      </c>
    </row>
    <row r="59" spans="1:8" ht="28.5" customHeight="1" x14ac:dyDescent="0.15">
      <c r="A59" s="142" t="s">
        <v>259</v>
      </c>
      <c r="B59" s="120">
        <v>4898</v>
      </c>
      <c r="C59" s="120">
        <v>5938</v>
      </c>
      <c r="D59" s="120">
        <v>5938</v>
      </c>
      <c r="E59" s="142">
        <v>5938</v>
      </c>
      <c r="F59" s="141">
        <v>5638</v>
      </c>
      <c r="G59" s="141">
        <v>3238</v>
      </c>
      <c r="H59" s="141">
        <v>6038</v>
      </c>
    </row>
    <row r="60" spans="1:8" ht="28.5" customHeight="1" x14ac:dyDescent="0.15">
      <c r="A60" s="142" t="s">
        <v>266</v>
      </c>
      <c r="B60" s="120">
        <v>5065</v>
      </c>
      <c r="C60" s="120">
        <v>5625</v>
      </c>
      <c r="D60" s="120">
        <v>5565</v>
      </c>
      <c r="E60" s="142">
        <v>3500</v>
      </c>
      <c r="F60" s="150">
        <v>6465</v>
      </c>
      <c r="G60" s="150">
        <v>7815</v>
      </c>
      <c r="H60" s="150">
        <v>6465</v>
      </c>
    </row>
    <row r="61" spans="1:8" ht="28.5" customHeight="1" x14ac:dyDescent="0.15">
      <c r="A61" s="142" t="s">
        <v>264</v>
      </c>
      <c r="B61" s="120">
        <f>975+952+830+620+150+450</f>
        <v>3977</v>
      </c>
      <c r="C61" s="120">
        <f>975+1150+950+620+150+450</f>
        <v>4295</v>
      </c>
      <c r="D61" s="120">
        <f>995+1820+850+620+150+420</f>
        <v>4855</v>
      </c>
      <c r="E61" s="142">
        <v>2685</v>
      </c>
      <c r="F61" s="137">
        <f>975+1150+950+620+150+450</f>
        <v>4295</v>
      </c>
      <c r="G61" s="137">
        <f>975+1150+950+620+150+450</f>
        <v>4295</v>
      </c>
      <c r="H61" s="137">
        <v>4627</v>
      </c>
    </row>
    <row r="62" spans="1:8" ht="28.5" customHeight="1" x14ac:dyDescent="0.15">
      <c r="A62" s="142" t="s">
        <v>260</v>
      </c>
      <c r="B62" s="120">
        <v>2350</v>
      </c>
      <c r="C62" s="120">
        <v>2350</v>
      </c>
      <c r="D62" s="120">
        <v>2350</v>
      </c>
      <c r="E62" s="142">
        <v>2350</v>
      </c>
      <c r="F62" s="137">
        <v>2350</v>
      </c>
      <c r="G62" s="137">
        <v>2350</v>
      </c>
      <c r="H62" s="137">
        <v>2350</v>
      </c>
    </row>
    <row r="63" spans="1:8" ht="28.5" customHeight="1" x14ac:dyDescent="0.15">
      <c r="A63" s="142" t="s">
        <v>261</v>
      </c>
      <c r="B63" s="120">
        <v>1200</v>
      </c>
      <c r="C63" s="120">
        <v>1200</v>
      </c>
      <c r="D63" s="120">
        <v>1200</v>
      </c>
      <c r="E63" s="142">
        <v>1200</v>
      </c>
      <c r="F63" s="150">
        <v>1200</v>
      </c>
      <c r="G63" s="150">
        <v>1200</v>
      </c>
      <c r="H63" s="150">
        <f>G63</f>
        <v>1200</v>
      </c>
    </row>
    <row r="64" spans="1:8" s="93" customFormat="1" ht="28.5" customHeight="1" x14ac:dyDescent="0.15">
      <c r="A64" s="143" t="s">
        <v>186</v>
      </c>
      <c r="B64" s="143">
        <f>SUM(B57:B63)</f>
        <v>28894</v>
      </c>
      <c r="C64" s="143">
        <f t="shared" ref="C64:G64" si="1">SUM(C57:C63)</f>
        <v>30812</v>
      </c>
      <c r="D64" s="143">
        <f t="shared" si="1"/>
        <v>29927</v>
      </c>
      <c r="E64" s="143">
        <f t="shared" si="1"/>
        <v>26397</v>
      </c>
      <c r="F64" s="147">
        <f t="shared" si="1"/>
        <v>32457</v>
      </c>
      <c r="G64" s="147">
        <f t="shared" si="1"/>
        <v>31407</v>
      </c>
      <c r="H64" s="147">
        <f t="shared" ref="H64" si="2">SUM(H57:H63)</f>
        <v>32989</v>
      </c>
    </row>
    <row r="65" spans="1:8" ht="28.5" customHeight="1" x14ac:dyDescent="0.15">
      <c r="F65" s="102"/>
    </row>
    <row r="66" spans="1:8" ht="28.5" customHeight="1" x14ac:dyDescent="0.15">
      <c r="A66" s="93" t="s">
        <v>262</v>
      </c>
      <c r="B66" s="93" t="s">
        <v>265</v>
      </c>
      <c r="F66" s="102"/>
    </row>
    <row r="67" spans="1:8" ht="28.5" customHeight="1" x14ac:dyDescent="0.15">
      <c r="A67" s="118" t="s">
        <v>263</v>
      </c>
      <c r="B67" s="142">
        <v>13</v>
      </c>
      <c r="C67" s="142">
        <v>14</v>
      </c>
      <c r="D67" s="142">
        <f>C67+1</f>
        <v>15</v>
      </c>
      <c r="E67" s="142">
        <f t="shared" ref="E67:H67" si="3">D67+1</f>
        <v>16</v>
      </c>
      <c r="F67" s="142">
        <f t="shared" si="3"/>
        <v>17</v>
      </c>
      <c r="G67" s="142">
        <f t="shared" si="3"/>
        <v>18</v>
      </c>
      <c r="H67" s="142">
        <f t="shared" si="3"/>
        <v>19</v>
      </c>
    </row>
    <row r="68" spans="1:8" ht="28.5" customHeight="1" x14ac:dyDescent="0.15">
      <c r="A68" s="142" t="s">
        <v>257</v>
      </c>
      <c r="B68" s="120">
        <v>3800</v>
      </c>
      <c r="C68" s="120">
        <v>6499</v>
      </c>
      <c r="D68" s="120">
        <v>8834</v>
      </c>
      <c r="E68" s="142">
        <v>8834</v>
      </c>
      <c r="F68" s="150">
        <v>8834</v>
      </c>
      <c r="G68" s="150">
        <v>8834</v>
      </c>
      <c r="H68" s="150">
        <v>8834</v>
      </c>
    </row>
    <row r="69" spans="1:8" ht="28.5" customHeight="1" x14ac:dyDescent="0.15">
      <c r="A69" s="142" t="s">
        <v>258</v>
      </c>
      <c r="B69" s="120">
        <v>2570</v>
      </c>
      <c r="C69" s="120">
        <v>2570</v>
      </c>
      <c r="D69" s="120">
        <v>2570</v>
      </c>
      <c r="E69" s="142">
        <v>2570</v>
      </c>
      <c r="F69" s="142">
        <v>2570</v>
      </c>
      <c r="G69" s="142">
        <v>2570</v>
      </c>
      <c r="H69" s="142">
        <v>2570</v>
      </c>
    </row>
    <row r="70" spans="1:8" ht="28.5" customHeight="1" x14ac:dyDescent="0.15">
      <c r="A70" s="142" t="s">
        <v>259</v>
      </c>
      <c r="B70" s="120">
        <v>4898</v>
      </c>
      <c r="C70" s="120">
        <v>5950</v>
      </c>
      <c r="D70" s="120">
        <v>5950</v>
      </c>
      <c r="E70" s="120">
        <v>5950</v>
      </c>
      <c r="F70" s="120">
        <v>5950</v>
      </c>
      <c r="G70" s="120">
        <v>5950</v>
      </c>
      <c r="H70" s="120">
        <v>6250</v>
      </c>
    </row>
    <row r="71" spans="1:8" ht="28.5" customHeight="1" x14ac:dyDescent="0.15">
      <c r="A71" s="142" t="s">
        <v>266</v>
      </c>
      <c r="B71" s="120">
        <v>5105</v>
      </c>
      <c r="C71" s="120">
        <v>4995</v>
      </c>
      <c r="D71" s="120">
        <v>4320</v>
      </c>
      <c r="E71" s="142">
        <v>6145</v>
      </c>
      <c r="F71" s="142">
        <v>4655</v>
      </c>
      <c r="G71" s="142">
        <v>4975</v>
      </c>
      <c r="H71" s="142">
        <v>6545</v>
      </c>
    </row>
    <row r="72" spans="1:8" ht="28.5" customHeight="1" x14ac:dyDescent="0.15">
      <c r="A72" s="142" t="s">
        <v>264</v>
      </c>
      <c r="B72" s="120">
        <f>995+1950+1100+620+150+450</f>
        <v>5265</v>
      </c>
      <c r="C72" s="120">
        <f>995+952+1100+620+450</f>
        <v>4117</v>
      </c>
      <c r="D72" s="120">
        <f>995+1150+1100+620+150+450</f>
        <v>4465</v>
      </c>
      <c r="E72" s="142">
        <v>4705</v>
      </c>
      <c r="F72" s="120">
        <f>995+952+1100+620+450</f>
        <v>4117</v>
      </c>
      <c r="G72" s="120">
        <f>995+952+1100+620+450</f>
        <v>4117</v>
      </c>
      <c r="H72" s="120">
        <v>4597</v>
      </c>
    </row>
    <row r="73" spans="1:8" ht="28.5" customHeight="1" x14ac:dyDescent="0.15">
      <c r="A73" s="142" t="s">
        <v>260</v>
      </c>
      <c r="B73" s="120">
        <v>2400</v>
      </c>
      <c r="C73" s="120">
        <v>2400</v>
      </c>
      <c r="D73" s="120">
        <v>2400</v>
      </c>
      <c r="E73" s="142">
        <v>2400</v>
      </c>
      <c r="F73" s="142">
        <v>2400</v>
      </c>
      <c r="G73" s="142">
        <v>2400</v>
      </c>
      <c r="H73" s="142">
        <v>2400</v>
      </c>
    </row>
    <row r="74" spans="1:8" ht="28.5" customHeight="1" x14ac:dyDescent="0.15">
      <c r="A74" s="142" t="s">
        <v>261</v>
      </c>
      <c r="B74" s="120">
        <v>1125</v>
      </c>
      <c r="C74" s="120">
        <v>1125</v>
      </c>
      <c r="D74" s="120">
        <v>1125</v>
      </c>
      <c r="E74" s="142">
        <v>1125</v>
      </c>
      <c r="F74" s="142">
        <v>1125</v>
      </c>
      <c r="G74" s="142">
        <v>1125</v>
      </c>
      <c r="H74" s="142">
        <f>G74</f>
        <v>1125</v>
      </c>
    </row>
    <row r="75" spans="1:8" s="93" customFormat="1" ht="28.5" customHeight="1" x14ac:dyDescent="0.15">
      <c r="A75" s="143" t="s">
        <v>186</v>
      </c>
      <c r="B75" s="143">
        <f t="shared" ref="B75" si="4">SUM(B68:B74)</f>
        <v>25163</v>
      </c>
      <c r="C75" s="143">
        <f t="shared" ref="C75:H75" si="5">SUM(C68:C74)</f>
        <v>27656</v>
      </c>
      <c r="D75" s="143">
        <f t="shared" si="5"/>
        <v>29664</v>
      </c>
      <c r="E75" s="143">
        <f t="shared" si="5"/>
        <v>31729</v>
      </c>
      <c r="F75" s="143">
        <f t="shared" si="5"/>
        <v>29651</v>
      </c>
      <c r="G75" s="143">
        <f t="shared" si="5"/>
        <v>29971</v>
      </c>
      <c r="H75" s="143">
        <f t="shared" si="5"/>
        <v>32321</v>
      </c>
    </row>
  </sheetData>
  <mergeCells count="23">
    <mergeCell ref="E46:F46"/>
    <mergeCell ref="A1:F1"/>
    <mergeCell ref="E21:F21"/>
    <mergeCell ref="E22:F22"/>
    <mergeCell ref="E23:F23"/>
    <mergeCell ref="E24:F24"/>
    <mergeCell ref="E25:F25"/>
    <mergeCell ref="E26:F26"/>
    <mergeCell ref="E27:F27"/>
    <mergeCell ref="E29:F29"/>
    <mergeCell ref="A34:F34"/>
    <mergeCell ref="A45:F45"/>
    <mergeCell ref="E28:F28"/>
    <mergeCell ref="E30:F30"/>
    <mergeCell ref="E31:F31"/>
    <mergeCell ref="E32:F32"/>
    <mergeCell ref="E53:F53"/>
    <mergeCell ref="E47:F47"/>
    <mergeCell ref="E48:F48"/>
    <mergeCell ref="E49:F49"/>
    <mergeCell ref="E50:F50"/>
    <mergeCell ref="E51:F51"/>
    <mergeCell ref="E52:F52"/>
  </mergeCells>
  <phoneticPr fontId="2" type="noConversion"/>
  <conditionalFormatting sqref="F33 F35 E19 F2:F4 E38:E44 F37:F44">
    <cfRule type="cellIs" dxfId="31" priority="44" stopIfTrue="1" operator="lessThan">
      <formula>0.9</formula>
    </cfRule>
  </conditionalFormatting>
  <conditionalFormatting sqref="E36">
    <cfRule type="cellIs" dxfId="30" priority="43" stopIfTrue="1" operator="lessThan">
      <formula>0.9</formula>
    </cfRule>
  </conditionalFormatting>
  <conditionalFormatting sqref="F15">
    <cfRule type="cellIs" dxfId="29" priority="42" stopIfTrue="1" operator="lessThan">
      <formula>0.9</formula>
    </cfRule>
  </conditionalFormatting>
  <conditionalFormatting sqref="E16:E17">
    <cfRule type="cellIs" dxfId="28" priority="41" stopIfTrue="1" operator="lessThan">
      <formula>0.9</formula>
    </cfRule>
  </conditionalFormatting>
  <conditionalFormatting sqref="F36">
    <cfRule type="cellIs" dxfId="27" priority="40" stopIfTrue="1" operator="lessThan">
      <formula>0.9</formula>
    </cfRule>
  </conditionalFormatting>
  <conditionalFormatting sqref="D21">
    <cfRule type="cellIs" dxfId="26" priority="38" stopIfTrue="1" operator="lessThan">
      <formula>0.9</formula>
    </cfRule>
  </conditionalFormatting>
  <conditionalFormatting sqref="F20">
    <cfRule type="cellIs" dxfId="25" priority="39" stopIfTrue="1" operator="lessThan">
      <formula>0.9</formula>
    </cfRule>
  </conditionalFormatting>
  <conditionalFormatting sqref="F13">
    <cfRule type="cellIs" dxfId="24" priority="37" stopIfTrue="1" operator="lessThan">
      <formula>0.9</formula>
    </cfRule>
  </conditionalFormatting>
  <conditionalFormatting sqref="E14">
    <cfRule type="cellIs" dxfId="23" priority="36" stopIfTrue="1" operator="lessThan">
      <formula>0.9</formula>
    </cfRule>
  </conditionalFormatting>
  <conditionalFormatting sqref="D22">
    <cfRule type="cellIs" dxfId="22" priority="32" stopIfTrue="1" operator="lessThan">
      <formula>0.9</formula>
    </cfRule>
  </conditionalFormatting>
  <conditionalFormatting sqref="E37">
    <cfRule type="cellIs" dxfId="21" priority="35" stopIfTrue="1" operator="lessThan">
      <formula>0.9</formula>
    </cfRule>
  </conditionalFormatting>
  <conditionalFormatting sqref="E18">
    <cfRule type="cellIs" dxfId="20" priority="31" stopIfTrue="1" operator="lessThan">
      <formula>0.9</formula>
    </cfRule>
  </conditionalFormatting>
  <conditionalFormatting sqref="E13">
    <cfRule type="cellIs" dxfId="19" priority="30" stopIfTrue="1" operator="lessThan">
      <formula>0.9</formula>
    </cfRule>
  </conditionalFormatting>
  <conditionalFormatting sqref="F9:F11">
    <cfRule type="cellIs" dxfId="18" priority="29" stopIfTrue="1" operator="lessThan">
      <formula>0.9</formula>
    </cfRule>
  </conditionalFormatting>
  <conditionalFormatting sqref="F12">
    <cfRule type="cellIs" dxfId="17" priority="28" stopIfTrue="1" operator="lessThan">
      <formula>0.9</formula>
    </cfRule>
  </conditionalFormatting>
  <conditionalFormatting sqref="D27:D29">
    <cfRule type="cellIs" dxfId="16" priority="27" stopIfTrue="1" operator="lessThan">
      <formula>0.9</formula>
    </cfRule>
  </conditionalFormatting>
  <conditionalFormatting sqref="G5:G6">
    <cfRule type="cellIs" dxfId="15" priority="22" stopIfTrue="1" operator="lessThan">
      <formula>0.9</formula>
    </cfRule>
  </conditionalFormatting>
  <conditionalFormatting sqref="E5">
    <cfRule type="cellIs" dxfId="14" priority="21" stopIfTrue="1" operator="lessThan">
      <formula>0.9</formula>
    </cfRule>
  </conditionalFormatting>
  <conditionalFormatting sqref="E6">
    <cfRule type="cellIs" dxfId="13" priority="20" stopIfTrue="1" operator="lessThan">
      <formula>0.9</formula>
    </cfRule>
  </conditionalFormatting>
  <conditionalFormatting sqref="E12">
    <cfRule type="cellIs" dxfId="12" priority="23" stopIfTrue="1" operator="lessThan">
      <formula>0.9</formula>
    </cfRule>
  </conditionalFormatting>
  <conditionalFormatting sqref="E7">
    <cfRule type="cellIs" dxfId="11" priority="19" stopIfTrue="1" operator="lessThan">
      <formula>0.9</formula>
    </cfRule>
  </conditionalFormatting>
  <conditionalFormatting sqref="E9:E11">
    <cfRule type="cellIs" dxfId="10" priority="24" stopIfTrue="1" operator="lessThan">
      <formula>0.9</formula>
    </cfRule>
  </conditionalFormatting>
  <conditionalFormatting sqref="E8">
    <cfRule type="cellIs" dxfId="9" priority="18" stopIfTrue="1" operator="lessThan">
      <formula>0.9</formula>
    </cfRule>
  </conditionalFormatting>
  <conditionalFormatting sqref="G7:G8">
    <cfRule type="cellIs" dxfId="8" priority="17" stopIfTrue="1" operator="lessThan">
      <formula>0.9</formula>
    </cfRule>
  </conditionalFormatting>
  <conditionalFormatting sqref="D23">
    <cfRule type="cellIs" dxfId="7" priority="16" stopIfTrue="1" operator="lessThan">
      <formula>0.9</formula>
    </cfRule>
  </conditionalFormatting>
  <conditionalFormatting sqref="D26">
    <cfRule type="cellIs" dxfId="6" priority="15" stopIfTrue="1" operator="lessThan">
      <formula>0.9</formula>
    </cfRule>
  </conditionalFormatting>
  <conditionalFormatting sqref="D24">
    <cfRule type="cellIs" dxfId="5" priority="14" stopIfTrue="1" operator="lessThan">
      <formula>0.9</formula>
    </cfRule>
  </conditionalFormatting>
  <conditionalFormatting sqref="D25">
    <cfRule type="cellIs" dxfId="4" priority="13" stopIfTrue="1" operator="lessThan">
      <formula>0.9</formula>
    </cfRule>
  </conditionalFormatting>
  <conditionalFormatting sqref="F5:F7">
    <cfRule type="cellIs" dxfId="3" priority="4" stopIfTrue="1" operator="lessThan">
      <formula>0.9</formula>
    </cfRule>
  </conditionalFormatting>
  <conditionalFormatting sqref="D30">
    <cfRule type="cellIs" dxfId="2" priority="3" stopIfTrue="1" operator="lessThan">
      <formula>0.9</formula>
    </cfRule>
  </conditionalFormatting>
  <conditionalFormatting sqref="D31">
    <cfRule type="cellIs" dxfId="1" priority="2" stopIfTrue="1" operator="lessThan">
      <formula>0.9</formula>
    </cfRule>
  </conditionalFormatting>
  <conditionalFormatting sqref="D32">
    <cfRule type="cellIs" dxfId="0" priority="1" stopIfTrue="1" operator="lessThan">
      <formula>0.9</formula>
    </cfRule>
  </conditionalFormatting>
  <pageMargins left="0.7" right="0.7" top="0.75" bottom="0.75" header="0.3" footer="0.3"/>
  <pageSetup paperSize="9" scale="78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D34" sqref="D34:D35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5</vt:i4>
      </vt:variant>
    </vt:vector>
  </HeadingPairs>
  <TitlesOfParts>
    <vt:vector size="13" baseType="lpstr">
      <vt:lpstr>11周</vt:lpstr>
      <vt:lpstr>12周 </vt:lpstr>
      <vt:lpstr>13</vt:lpstr>
      <vt:lpstr>14</vt:lpstr>
      <vt:lpstr>15</vt:lpstr>
      <vt:lpstr>16</vt:lpstr>
      <vt:lpstr>Sheet2</vt:lpstr>
      <vt:lpstr>Sheet3</vt:lpstr>
      <vt:lpstr>'12周 '!Print_Area</vt:lpstr>
      <vt:lpstr>'13'!Print_Area</vt:lpstr>
      <vt:lpstr>'14'!Print_Area</vt:lpstr>
      <vt:lpstr>'15'!Print_Area</vt:lpstr>
      <vt:lpstr>'16'!Print_Area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2018-04-20T06:41:58Z</dcterms:modified>
</cp:coreProperties>
</file>